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CEC1FE69-DB25-45BF-81D0-87A06478659E}" xr6:coauthVersionLast="47" xr6:coauthVersionMax="47" xr10:uidLastSave="{00000000-0000-0000-0000-000000000000}"/>
  <bookViews>
    <workbookView xWindow="2004" yWindow="14940" windowWidth="39024" windowHeight="10656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'Q_robustZ-score'!$H$2:$H$360</definedName>
    <definedName name="_xlchart.v1.10" hidden="1">'Q_robustZ-score'!$M$1</definedName>
    <definedName name="_xlchart.v1.11" hidden="1">'Q_robustZ-score'!$M$2:$M$360</definedName>
    <definedName name="_xlchart.v1.12" hidden="1">'Q_robustZ-score'!$N$1</definedName>
    <definedName name="_xlchart.v1.13" hidden="1">'Q_robustZ-score'!$N$2:$N$360</definedName>
    <definedName name="_xlchart.v1.14" hidden="1">'Q_robustZ-score'!$O$1</definedName>
    <definedName name="_xlchart.v1.15" hidden="1">'Q_robustZ-score'!$O$2:$O$360</definedName>
    <definedName name="_xlchart.v1.16" hidden="1">'Q_robustZ-score'!$P$1</definedName>
    <definedName name="_xlchart.v1.17" hidden="1">'Q_robustZ-score'!$P$2:$P$360</definedName>
    <definedName name="_xlchart.v1.18" hidden="1">'Q_robustZ-score'!$Q$1</definedName>
    <definedName name="_xlchart.v1.19" hidden="1">'Q_robustZ-score'!$Q$2:$Q$360</definedName>
    <definedName name="_xlchart.v1.2" hidden="1">'Q_robustZ-score'!$I$1</definedName>
    <definedName name="_xlchart.v1.20" hidden="1">Q_rZs_WS!$H$1</definedName>
    <definedName name="_xlchart.v1.21" hidden="1">Q_rZs_WS!$H$2:$H$307</definedName>
    <definedName name="_xlchart.v1.22" hidden="1">Q_rZs_WS!$I$1</definedName>
    <definedName name="_xlchart.v1.23" hidden="1">Q_rZs_WS!$I$2:$I$246</definedName>
    <definedName name="_xlchart.v1.24" hidden="1">Q_rZs_WS!$J$1</definedName>
    <definedName name="_xlchart.v1.25" hidden="1">Q_rZs_WS!$J$2:$J$246</definedName>
    <definedName name="_xlchart.v1.26" hidden="1">Q_rZs_WS!$K$1</definedName>
    <definedName name="_xlchart.v1.27" hidden="1">Q_rZs_WS!$K$2:$K$246</definedName>
    <definedName name="_xlchart.v1.28" hidden="1">Q_rZs_WS!$L$1</definedName>
    <definedName name="_xlchart.v1.29" hidden="1">Q_rZs_WS!$L$2:$L$246</definedName>
    <definedName name="_xlchart.v1.3" hidden="1">'Q_robustZ-score'!$I$2:$I$360</definedName>
    <definedName name="_xlchart.v1.30" hidden="1">Q_rZs_WS!$M$1</definedName>
    <definedName name="_xlchart.v1.31" hidden="1">Q_rZs_WS!$M$2:$M$246</definedName>
    <definedName name="_xlchart.v1.32" hidden="1">Q_rZs_WS!$N$1</definedName>
    <definedName name="_xlchart.v1.33" hidden="1">Q_rZs_WS!$N$2:$N$246</definedName>
    <definedName name="_xlchart.v1.34" hidden="1">Q_rZs_WS!$O$1</definedName>
    <definedName name="_xlchart.v1.35" hidden="1">Q_rZs_WS!$O$2:$O$307</definedName>
    <definedName name="_xlchart.v1.36" hidden="1">Q_rZs_WS!$P$1</definedName>
    <definedName name="_xlchart.v1.37" hidden="1">Q_rZs_WS!$P$2:$P$307</definedName>
    <definedName name="_xlchart.v1.38" hidden="1">Q_rZs_WS!$Q$1</definedName>
    <definedName name="_xlchart.v1.39" hidden="1">Q_rZs_WS!$Q$2:$Q$307</definedName>
    <definedName name="_xlchart.v1.4" hidden="1">'Q_robustZ-score'!$J$1</definedName>
    <definedName name="_xlchart.v1.40" hidden="1">Q_rZs_MB!$H$1</definedName>
    <definedName name="_xlchart.v1.41" hidden="1">Q_rZs_MB!$H$2:$H$307</definedName>
    <definedName name="_xlchart.v1.42" hidden="1">Q_rZs_MB!$I$1</definedName>
    <definedName name="_xlchart.v1.43" hidden="1">Q_rZs_MB!$I$2:$I$307</definedName>
    <definedName name="_xlchart.v1.44" hidden="1">Q_rZs_MB!$J$1</definedName>
    <definedName name="_xlchart.v1.45" hidden="1">Q_rZs_MB!$J$2:$J$246</definedName>
    <definedName name="_xlchart.v1.46" hidden="1">Q_rZs_MB!$K$1</definedName>
    <definedName name="_xlchart.v1.47" hidden="1">Q_rZs_MB!$K$2:$K$246</definedName>
    <definedName name="_xlchart.v1.48" hidden="1">Q_rZs_MB!$L$1</definedName>
    <definedName name="_xlchart.v1.49" hidden="1">Q_rZs_MB!$L$2:$L$246</definedName>
    <definedName name="_xlchart.v1.5" hidden="1">'Q_robustZ-score'!$J$2:$J$360</definedName>
    <definedName name="_xlchart.v1.50" hidden="1">Q_rZs_MB!$M$1</definedName>
    <definedName name="_xlchart.v1.51" hidden="1">Q_rZs_MB!$M$2:$M$246</definedName>
    <definedName name="_xlchart.v1.52" hidden="1">Q_rZs_MB!$N$1</definedName>
    <definedName name="_xlchart.v1.53" hidden="1">Q_rZs_MB!$N$2:$N$246</definedName>
    <definedName name="_xlchart.v1.54" hidden="1">Q_rZs_MB!$O$1</definedName>
    <definedName name="_xlchart.v1.55" hidden="1">Q_rZs_MB!$O$2:$O$307</definedName>
    <definedName name="_xlchart.v1.56" hidden="1">Q_rZs_MB!$P$1</definedName>
    <definedName name="_xlchart.v1.57" hidden="1">Q_rZs_MB!$P$2:$P$307</definedName>
    <definedName name="_xlchart.v1.58" hidden="1">Q_rZs_MB!$Q$1</definedName>
    <definedName name="_xlchart.v1.59" hidden="1">Q_rZs_MB!$Q$2:$Q$307</definedName>
    <definedName name="_xlchart.v1.6" hidden="1">'Q_robustZ-score'!$K$1</definedName>
    <definedName name="_xlchart.v1.60" hidden="1">Q_rZs_S!$H$1</definedName>
    <definedName name="_xlchart.v1.61" hidden="1">Q_rZs_S!$H$2:$H$222</definedName>
    <definedName name="_xlchart.v1.62" hidden="1">Q_rZs_S!$I$1</definedName>
    <definedName name="_xlchart.v1.63" hidden="1">Q_rZs_S!$I$2:$I$222</definedName>
    <definedName name="_xlchart.v1.64" hidden="1">Q_rZs_S!$J$1</definedName>
    <definedName name="_xlchart.v1.65" hidden="1">Q_rZs_S!$J$2:$J$222</definedName>
    <definedName name="_xlchart.v1.66" hidden="1">Q_rZs_S!$K$1</definedName>
    <definedName name="_xlchart.v1.67" hidden="1">Q_rZs_S!$K$2:$K$222</definedName>
    <definedName name="_xlchart.v1.68" hidden="1">Q_rZs_S!$L$1</definedName>
    <definedName name="_xlchart.v1.69" hidden="1">Q_rZs_S!$L$2:$L$222</definedName>
    <definedName name="_xlchart.v1.7" hidden="1">'Q_robustZ-score'!$K$2:$K$360</definedName>
    <definedName name="_xlchart.v1.70" hidden="1">Q_rZs_S!$M$1</definedName>
    <definedName name="_xlchart.v1.71" hidden="1">Q_rZs_S!$M$2:$M$222</definedName>
    <definedName name="_xlchart.v1.72" hidden="1">Q_rZs_S!$N$1</definedName>
    <definedName name="_xlchart.v1.73" hidden="1">Q_rZs_S!$N$2:$N$222</definedName>
    <definedName name="_xlchart.v1.74" hidden="1">Q_rZs_S!$O$1</definedName>
    <definedName name="_xlchart.v1.75" hidden="1">Q_rZs_S!$O$2:$O$222</definedName>
    <definedName name="_xlchart.v1.76" hidden="1">Q_rZs_S!$P$1</definedName>
    <definedName name="_xlchart.v1.77" hidden="1">Q_rZs_S!$P$2:$P$222</definedName>
    <definedName name="_xlchart.v1.78" hidden="1">Q_rZs_S!$Q$1</definedName>
    <definedName name="_xlchart.v1.79" hidden="1">Q_rZs_S!$Q$2:$Q$222</definedName>
    <definedName name="_xlchart.v1.8" hidden="1">'Q_robustZ-score'!$L$1</definedName>
    <definedName name="_xlchart.v1.80" hidden="1">Q_rZs_Li!$H$1</definedName>
    <definedName name="_xlchart.v1.81" hidden="1">Q_rZs_Li!$H$2:$H$103</definedName>
    <definedName name="_xlchart.v1.82" hidden="1">Q_rZs_Li!$I$1</definedName>
    <definedName name="_xlchart.v1.83" hidden="1">Q_rZs_Li!$I$2:$I$103</definedName>
    <definedName name="_xlchart.v1.84" hidden="1">Q_rZs_Li!$J$1</definedName>
    <definedName name="_xlchart.v1.85" hidden="1">Q_rZs_Li!$J$2:$J$103</definedName>
    <definedName name="_xlchart.v1.86" hidden="1">Q_rZs_Li!$K$1</definedName>
    <definedName name="_xlchart.v1.87" hidden="1">Q_rZs_Li!$K$2:$K$103</definedName>
    <definedName name="_xlchart.v1.88" hidden="1">Q_rZs_Li!$L$1</definedName>
    <definedName name="_xlchart.v1.89" hidden="1">Q_rZs_Li!$L$2:$L$103</definedName>
    <definedName name="_xlchart.v1.9" hidden="1">'Q_robustZ-score'!$L$2:$L$360</definedName>
    <definedName name="_xlchart.v1.90" hidden="1">Q_rZs_Li!$M$1</definedName>
    <definedName name="_xlchart.v1.91" hidden="1">Q_rZs_Li!$M$2:$M$103</definedName>
    <definedName name="_xlchart.v1.92" hidden="1">Q_rZs_Li!$N$1</definedName>
    <definedName name="_xlchart.v1.93" hidden="1">Q_rZs_Li!$N$2:$N$103</definedName>
    <definedName name="_xlchart.v1.94" hidden="1">Q_rZs_Li!$O$1</definedName>
    <definedName name="_xlchart.v1.95" hidden="1">Q_rZs_Li!$P$1</definedName>
    <definedName name="_xlchart.v1.96" hidden="1">Q_rZs_Li!$P$2:$P$103</definedName>
    <definedName name="_xlchart.v1.97" hidden="1">Q_rZs_Li!$Q$1</definedName>
    <definedName name="_xlchart.v1.98" hidden="1">Q_rZs_Li!$Q$2:$Q$103</definedName>
    <definedName name="ExternalData_1" localSheetId="7" hidden="1">'Q_robustZ-score'!$A$1:$W$360</definedName>
    <definedName name="ExternalData_1" localSheetId="11" hidden="1">Q_rZs_Li!$A$1:$W$35</definedName>
    <definedName name="ExternalData_1" localSheetId="9" hidden="1">Q_rZs_MB!$A$1:$W$98</definedName>
    <definedName name="ExternalData_1" localSheetId="10" hidden="1">Q_rZs_S!$A$1:$W$76</definedName>
    <definedName name="ExternalData_1" localSheetId="8" hidden="1">Q_rZs_WS!$A$1:$W$154</definedName>
    <definedName name="ExternalData_1" localSheetId="12" hidden="1">Skill_Canival!$J$1:$S$2</definedName>
    <definedName name="ExternalData_2" localSheetId="15" hidden="1">'Costume'!$A$1:$B$43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44" i="18" l="1"/>
  <c r="A744" i="18" s="1"/>
  <c r="AB745" i="18"/>
  <c r="A745" i="18" s="1"/>
  <c r="AB746" i="18"/>
  <c r="A746" i="18" s="1"/>
  <c r="U1374" i="17"/>
  <c r="A1374" i="17" s="1"/>
  <c r="U1375" i="17"/>
  <c r="A1375" i="17" s="1"/>
  <c r="U1483" i="16"/>
  <c r="A1483" i="16" s="1"/>
  <c r="U1484" i="16"/>
  <c r="A1484" i="16" s="1"/>
  <c r="U1485" i="16"/>
  <c r="A1485" i="16" s="1"/>
  <c r="U1486" i="16"/>
  <c r="A1486" i="16" s="1"/>
  <c r="U1062" i="15"/>
  <c r="A1062" i="15" s="1"/>
  <c r="U1063" i="15"/>
  <c r="A1063" i="15" s="1"/>
  <c r="U2136" i="14"/>
  <c r="A2136" i="14" s="1"/>
  <c r="U2133" i="14"/>
  <c r="A2133" i="14" s="1"/>
  <c r="U2134" i="14"/>
  <c r="A2134" i="14" s="1"/>
  <c r="U2135" i="14"/>
  <c r="A2135" i="14" s="1"/>
  <c r="U432" i="11"/>
  <c r="A432" i="11" s="1"/>
  <c r="U433" i="11"/>
  <c r="A433" i="11" s="1"/>
  <c r="A363" i="2"/>
  <c r="V363" i="2"/>
  <c r="W363" i="2"/>
  <c r="X363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43" i="18"/>
  <c r="AB742" i="18"/>
  <c r="U1373" i="17"/>
  <c r="U1482" i="16"/>
  <c r="U1061" i="15"/>
  <c r="U2131" i="14"/>
  <c r="U2132" i="14"/>
  <c r="U2124" i="14"/>
  <c r="U2125" i="14"/>
  <c r="U2126" i="14"/>
  <c r="U2127" i="14"/>
  <c r="U2128" i="14"/>
  <c r="U2129" i="14"/>
  <c r="U2130" i="14"/>
  <c r="U431" i="11"/>
  <c r="A362" i="2"/>
  <c r="V362" i="2"/>
  <c r="W362" i="2"/>
  <c r="X362" i="2"/>
  <c r="AB192" i="18"/>
  <c r="AB193" i="18"/>
  <c r="AB194" i="18"/>
  <c r="AB19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41" i="18"/>
  <c r="U1372" i="17"/>
  <c r="U1371" i="17"/>
  <c r="U1370" i="17"/>
  <c r="U1369" i="17"/>
  <c r="U1368" i="17"/>
  <c r="U1481" i="16"/>
  <c r="U1480" i="16"/>
  <c r="U1479" i="16"/>
  <c r="U1060" i="15"/>
  <c r="U1059" i="15"/>
  <c r="U2123" i="14"/>
  <c r="U2122" i="14"/>
  <c r="U2121" i="14"/>
  <c r="U2120" i="14"/>
  <c r="U2119" i="14"/>
  <c r="U430" i="11"/>
  <c r="A361" i="2"/>
  <c r="V361" i="2"/>
  <c r="W361" i="2"/>
  <c r="X361" i="2"/>
  <c r="AB644" i="18"/>
  <c r="AB645" i="18"/>
  <c r="U1193" i="17"/>
  <c r="U1194" i="17"/>
  <c r="U1195" i="17"/>
  <c r="U1294" i="16"/>
  <c r="U1295" i="16"/>
  <c r="U1296" i="16"/>
  <c r="U1297" i="16"/>
  <c r="U1298" i="16"/>
  <c r="U919" i="15"/>
  <c r="U920" i="15"/>
  <c r="U1824" i="14"/>
  <c r="U1825" i="14"/>
  <c r="U1826" i="14"/>
  <c r="U1827" i="14"/>
  <c r="U1828" i="14"/>
  <c r="U1829" i="14"/>
  <c r="U370" i="11"/>
  <c r="U371" i="11"/>
  <c r="A312" i="2"/>
  <c r="V312" i="2"/>
  <c r="W312" i="2"/>
  <c r="X312" i="2"/>
  <c r="AB740" i="18"/>
  <c r="AB739" i="18"/>
  <c r="AB738" i="18"/>
  <c r="AB737" i="18"/>
  <c r="U1367" i="17"/>
  <c r="U1366" i="17"/>
  <c r="U1365" i="17"/>
  <c r="U1364" i="17"/>
  <c r="U1478" i="16"/>
  <c r="U1477" i="16"/>
  <c r="U1476" i="16"/>
  <c r="U1475" i="16"/>
  <c r="U1058" i="15"/>
  <c r="U1057" i="15"/>
  <c r="U2118" i="14"/>
  <c r="U2117" i="14"/>
  <c r="U2116" i="14"/>
  <c r="U2115" i="14"/>
  <c r="U2114" i="14"/>
  <c r="U429" i="11"/>
  <c r="A360" i="2"/>
  <c r="V360" i="2"/>
  <c r="W360" i="2"/>
  <c r="X360" i="2"/>
  <c r="AB736" i="18"/>
  <c r="AB735" i="18"/>
  <c r="U1363" i="17"/>
  <c r="U1362" i="17"/>
  <c r="U1361" i="17"/>
  <c r="U1360" i="17"/>
  <c r="U1359" i="17"/>
  <c r="U1358" i="17"/>
  <c r="U1474" i="16"/>
  <c r="U1473" i="16"/>
  <c r="U1472" i="16"/>
  <c r="U1056" i="15"/>
  <c r="U1055" i="15"/>
  <c r="U2113" i="14"/>
  <c r="U2112" i="14"/>
  <c r="U2111" i="14"/>
  <c r="U2110" i="14"/>
  <c r="U428" i="11"/>
  <c r="A359" i="2"/>
  <c r="V359" i="2"/>
  <c r="W359" i="2"/>
  <c r="X359" i="2"/>
  <c r="AB85" i="18"/>
  <c r="AB84" i="18"/>
  <c r="AB86" i="18"/>
  <c r="AB87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31" i="18"/>
  <c r="AB732" i="18"/>
  <c r="AB733" i="18"/>
  <c r="AB734" i="18"/>
  <c r="U1357" i="17"/>
  <c r="U1356" i="17"/>
  <c r="U1471" i="16"/>
  <c r="U1054" i="15"/>
  <c r="U1053" i="15"/>
  <c r="U1052" i="15"/>
  <c r="U1051" i="15"/>
  <c r="U1050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09" i="14"/>
  <c r="U2108" i="14"/>
  <c r="U2107" i="14"/>
  <c r="U2106" i="14"/>
  <c r="U2105" i="14"/>
  <c r="AB730" i="18"/>
  <c r="U1355" i="17"/>
  <c r="U1470" i="16"/>
  <c r="U1049" i="15"/>
  <c r="U2104" i="14"/>
  <c r="U427" i="11"/>
  <c r="A358" i="2"/>
  <c r="V358" i="2"/>
  <c r="W358" i="2"/>
  <c r="X358" i="2"/>
  <c r="AB168" i="18"/>
  <c r="AB169" i="18"/>
  <c r="AB170" i="18"/>
  <c r="AB171" i="18"/>
  <c r="AB17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286" i="18"/>
  <c r="AB287" i="18"/>
  <c r="AB288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390" i="18"/>
  <c r="AB391" i="18"/>
  <c r="AB392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30" i="18"/>
  <c r="AB229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62" i="18"/>
  <c r="AB663" i="18"/>
  <c r="AB664" i="18"/>
  <c r="AB665" i="18"/>
  <c r="U1232" i="17"/>
  <c r="U1233" i="17"/>
  <c r="U1234" i="17"/>
  <c r="U1318" i="16"/>
  <c r="U1319" i="16"/>
  <c r="U967" i="15"/>
  <c r="U968" i="15"/>
  <c r="U969" i="15"/>
  <c r="U970" i="15"/>
  <c r="U971" i="15"/>
  <c r="U972" i="15"/>
  <c r="U973" i="15"/>
  <c r="U974" i="15"/>
  <c r="U1894" i="14"/>
  <c r="U1895" i="14"/>
  <c r="U1896" i="14"/>
  <c r="U1897" i="14"/>
  <c r="U1898" i="14"/>
  <c r="U1899" i="14"/>
  <c r="U383" i="11"/>
  <c r="A323" i="2"/>
  <c r="V323" i="2"/>
  <c r="W323" i="2"/>
  <c r="X323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746" i="18" l="1"/>
  <c r="C746" i="18" s="1"/>
  <c r="AC745" i="18"/>
  <c r="C745" i="18" s="1"/>
  <c r="AB383" i="18"/>
  <c r="AB384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32" i="18"/>
  <c r="AB633" i="18"/>
  <c r="AB634" i="18"/>
  <c r="AB635" i="18"/>
  <c r="U1165" i="17"/>
  <c r="U1166" i="17"/>
  <c r="U1167" i="17"/>
  <c r="U1261" i="16"/>
  <c r="U1262" i="16"/>
  <c r="U1263" i="16"/>
  <c r="U1264" i="16"/>
  <c r="U1265" i="16"/>
  <c r="U1266" i="16"/>
  <c r="U1267" i="16"/>
  <c r="U1268" i="16"/>
  <c r="U1269" i="16"/>
  <c r="U1270" i="16"/>
  <c r="U904" i="15"/>
  <c r="U905" i="15"/>
  <c r="U1778" i="14"/>
  <c r="U1779" i="14"/>
  <c r="U1780" i="14"/>
  <c r="U1781" i="14"/>
  <c r="U1782" i="14"/>
  <c r="U363" i="11"/>
  <c r="A305" i="2"/>
  <c r="V305" i="2"/>
  <c r="W305" i="2"/>
  <c r="X305" i="2"/>
  <c r="U1124" i="16"/>
  <c r="U1125" i="16"/>
  <c r="U1126" i="16"/>
  <c r="U1127" i="16"/>
  <c r="U1128" i="16"/>
  <c r="U1129" i="16"/>
  <c r="U1130" i="16"/>
  <c r="AB577" i="18"/>
  <c r="AB578" i="18"/>
  <c r="U1054" i="17"/>
  <c r="U1055" i="17"/>
  <c r="U1056" i="17"/>
  <c r="U854" i="15"/>
  <c r="U855" i="15"/>
  <c r="U1626" i="14"/>
  <c r="U1627" i="14"/>
  <c r="U1628" i="14"/>
  <c r="U1629" i="14"/>
  <c r="U1630" i="14"/>
  <c r="U1631" i="14"/>
  <c r="U331" i="11"/>
  <c r="A279" i="2"/>
  <c r="V279" i="2"/>
  <c r="W279" i="2"/>
  <c r="X279" i="2"/>
  <c r="AB608" i="18"/>
  <c r="AB609" i="18"/>
  <c r="U1123" i="17"/>
  <c r="U1124" i="17"/>
  <c r="U1125" i="17"/>
  <c r="U1126" i="17"/>
  <c r="U1184" i="16"/>
  <c r="U1185" i="16"/>
  <c r="U1186" i="16"/>
  <c r="U1187" i="16"/>
  <c r="U1188" i="16"/>
  <c r="U880" i="15"/>
  <c r="U881" i="15"/>
  <c r="U1701" i="14"/>
  <c r="U1702" i="14"/>
  <c r="U1703" i="14"/>
  <c r="U1704" i="14"/>
  <c r="U1705" i="14"/>
  <c r="U1706" i="14"/>
  <c r="U348" i="11"/>
  <c r="U349" i="11"/>
  <c r="A292" i="2"/>
  <c r="V292" i="2"/>
  <c r="W292" i="2"/>
  <c r="X29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30" i="18"/>
  <c r="AB331" i="18"/>
  <c r="AB332" i="18"/>
  <c r="AB333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48" i="18"/>
  <c r="AB349" i="18"/>
  <c r="AB350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36" i="18"/>
  <c r="AB13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84" i="18"/>
  <c r="AB285" i="18"/>
  <c r="AB276" i="18"/>
  <c r="AB277" i="18"/>
  <c r="AB282" i="18"/>
  <c r="AB281" i="18"/>
  <c r="AB207" i="18"/>
  <c r="AB119" i="18"/>
  <c r="AB79" i="18"/>
  <c r="AB36" i="18"/>
  <c r="A60" i="2"/>
  <c r="V60" i="2"/>
  <c r="W60" i="2"/>
  <c r="X60" i="2"/>
  <c r="AB660" i="18"/>
  <c r="AB629" i="18"/>
  <c r="AB600" i="18"/>
  <c r="AB589" i="18"/>
  <c r="AB566" i="18"/>
  <c r="AB530" i="18"/>
  <c r="AB12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12" i="18"/>
  <c r="AB213" i="18"/>
  <c r="AB214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291" i="18"/>
  <c r="AB292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590" i="18"/>
  <c r="AB591" i="18"/>
  <c r="AB592" i="18"/>
  <c r="U1087" i="17"/>
  <c r="U1088" i="17"/>
  <c r="U1089" i="17"/>
  <c r="U1090" i="17"/>
  <c r="U1091" i="17"/>
  <c r="U1092" i="17"/>
  <c r="U1093" i="17"/>
  <c r="U1094" i="17"/>
  <c r="U1150" i="16"/>
  <c r="U1151" i="16"/>
  <c r="U1152" i="16"/>
  <c r="U1153" i="16"/>
  <c r="U1154" i="16"/>
  <c r="U864" i="15"/>
  <c r="U865" i="15"/>
  <c r="U1652" i="14"/>
  <c r="U1653" i="14"/>
  <c r="U1654" i="14"/>
  <c r="U1655" i="14"/>
  <c r="U1656" i="14"/>
  <c r="U338" i="11"/>
  <c r="A284" i="2"/>
  <c r="V284" i="2"/>
  <c r="W284" i="2"/>
  <c r="X284" i="2"/>
  <c r="AB363" i="18"/>
  <c r="AB364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41" i="18"/>
  <c r="AB642" i="18"/>
  <c r="U1185" i="17"/>
  <c r="U1186" i="17"/>
  <c r="U1187" i="17"/>
  <c r="U1188" i="17"/>
  <c r="U1189" i="17"/>
  <c r="U1286" i="16"/>
  <c r="U1287" i="16"/>
  <c r="U1288" i="16"/>
  <c r="U915" i="15"/>
  <c r="U916" i="15"/>
  <c r="U1811" i="14"/>
  <c r="U1812" i="14"/>
  <c r="U1813" i="14"/>
  <c r="U1814" i="14"/>
  <c r="U1815" i="14"/>
  <c r="U1816" i="14"/>
  <c r="U1817" i="14"/>
  <c r="U1818" i="14"/>
  <c r="U368" i="11"/>
  <c r="A310" i="2"/>
  <c r="V310" i="2"/>
  <c r="W310" i="2"/>
  <c r="X310" i="2"/>
  <c r="AB514" i="18"/>
  <c r="AB515" i="18"/>
  <c r="U929" i="17"/>
  <c r="U930" i="17"/>
  <c r="U931" i="17"/>
  <c r="U1012" i="16"/>
  <c r="U1013" i="16"/>
  <c r="U1014" i="16"/>
  <c r="U1015" i="16"/>
  <c r="U715" i="15"/>
  <c r="U716" i="15"/>
  <c r="U1410" i="14"/>
  <c r="U1411" i="14"/>
  <c r="U1412" i="14"/>
  <c r="U1413" i="14"/>
  <c r="U1414" i="14"/>
  <c r="U1415" i="14"/>
  <c r="U1416" i="14"/>
  <c r="U281" i="11"/>
  <c r="U282" i="11"/>
  <c r="A241" i="2"/>
  <c r="V241" i="2"/>
  <c r="W241" i="2"/>
  <c r="X241" i="2"/>
  <c r="AB201" i="18"/>
  <c r="AB20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14" i="18"/>
  <c r="AB415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67" i="18"/>
  <c r="U1039" i="17"/>
  <c r="U1040" i="17"/>
  <c r="U1041" i="17"/>
  <c r="U1100" i="16"/>
  <c r="U1101" i="16"/>
  <c r="U838" i="15"/>
  <c r="U839" i="15"/>
  <c r="U840" i="15"/>
  <c r="U841" i="15"/>
  <c r="U1595" i="14"/>
  <c r="U1596" i="14"/>
  <c r="U1597" i="14"/>
  <c r="U1598" i="14"/>
  <c r="U1599" i="14"/>
  <c r="U1600" i="14"/>
  <c r="U1601" i="14"/>
  <c r="U1602" i="14"/>
  <c r="U1603" i="14"/>
  <c r="U323" i="11"/>
  <c r="U324" i="11"/>
  <c r="U325" i="11"/>
  <c r="A274" i="2"/>
  <c r="V274" i="2"/>
  <c r="W274" i="2"/>
  <c r="X274" i="2"/>
  <c r="U259" i="11"/>
  <c r="AB473" i="18"/>
  <c r="AB47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17" i="18"/>
  <c r="AB218" i="18"/>
  <c r="AB219" i="18"/>
  <c r="AB220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33" i="18"/>
  <c r="AB534" i="18"/>
  <c r="AB535" i="18"/>
  <c r="AB536" i="18"/>
  <c r="U976" i="17"/>
  <c r="U977" i="17"/>
  <c r="U978" i="17"/>
  <c r="U1041" i="16"/>
  <c r="U1042" i="16"/>
  <c r="U772" i="15"/>
  <c r="U773" i="15"/>
  <c r="U774" i="15"/>
  <c r="U775" i="15"/>
  <c r="U776" i="15"/>
  <c r="U777" i="15"/>
  <c r="U778" i="15"/>
  <c r="U1474" i="14"/>
  <c r="U1475" i="14"/>
  <c r="U1476" i="14"/>
  <c r="U1477" i="14"/>
  <c r="U1478" i="14"/>
  <c r="U298" i="11"/>
  <c r="G3" i="19" a="1"/>
  <c r="G3" i="19" s="1"/>
  <c r="G2" i="19" s="1"/>
  <c r="A253" i="2"/>
  <c r="V253" i="2"/>
  <c r="W253" i="2"/>
  <c r="X253" i="2"/>
  <c r="AB448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69" i="18"/>
  <c r="AB266" i="18"/>
  <c r="AB267" i="18"/>
  <c r="AB268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03" i="18"/>
  <c r="AB604" i="18"/>
  <c r="AB605" i="18"/>
  <c r="U1111" i="17"/>
  <c r="U1112" i="17"/>
  <c r="U1113" i="17"/>
  <c r="U1114" i="17"/>
  <c r="U1169" i="16"/>
  <c r="U1170" i="16"/>
  <c r="U1171" i="16"/>
  <c r="U1172" i="16"/>
  <c r="U1173" i="16"/>
  <c r="U874" i="15"/>
  <c r="U875" i="15"/>
  <c r="U1684" i="14"/>
  <c r="U1685" i="14"/>
  <c r="U1686" i="14"/>
  <c r="U1687" i="14"/>
  <c r="U1688" i="14"/>
  <c r="U1689" i="14"/>
  <c r="U345" i="11"/>
  <c r="AB272" i="18"/>
  <c r="AB273" i="18"/>
  <c r="A289" i="2"/>
  <c r="V289" i="2"/>
  <c r="W289" i="2"/>
  <c r="X289" i="2"/>
  <c r="AB295" i="18"/>
  <c r="AB294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498" i="18"/>
  <c r="AB484" i="18"/>
  <c r="AB463" i="18"/>
  <c r="AB696" i="18"/>
  <c r="AB697" i="18"/>
  <c r="U1293" i="17"/>
  <c r="U1294" i="17"/>
  <c r="U1295" i="17"/>
  <c r="U1296" i="17"/>
  <c r="U1297" i="17"/>
  <c r="U1298" i="17"/>
  <c r="U1299" i="17"/>
  <c r="U1389" i="16"/>
  <c r="U1390" i="16"/>
  <c r="U1391" i="16"/>
  <c r="U1007" i="15"/>
  <c r="U1008" i="15"/>
  <c r="U1991" i="14"/>
  <c r="U1992" i="14"/>
  <c r="U1993" i="14"/>
  <c r="U1994" i="14"/>
  <c r="U1995" i="14"/>
  <c r="U1996" i="14"/>
  <c r="U403" i="11"/>
  <c r="A339" i="2"/>
  <c r="V339" i="2"/>
  <c r="W339" i="2"/>
  <c r="X339" i="2"/>
  <c r="AB371" i="18"/>
  <c r="AB32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56" i="18"/>
  <c r="AB357" i="18"/>
  <c r="AB358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60" i="18"/>
  <c r="AB259" i="18"/>
  <c r="AB372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66" i="18"/>
  <c r="AB16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89" i="18"/>
  <c r="AB190" i="18"/>
  <c r="AB19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61" i="18"/>
  <c r="U1229" i="17"/>
  <c r="U1230" i="17"/>
  <c r="U1231" i="17"/>
  <c r="U1316" i="16"/>
  <c r="U1317" i="16"/>
  <c r="U961" i="15"/>
  <c r="U962" i="15"/>
  <c r="U963" i="15"/>
  <c r="U964" i="15"/>
  <c r="U965" i="15"/>
  <c r="U966" i="15"/>
  <c r="U1887" i="14"/>
  <c r="U1888" i="14"/>
  <c r="U1889" i="14"/>
  <c r="U1890" i="14"/>
  <c r="U1891" i="14"/>
  <c r="U1892" i="14"/>
  <c r="U1893" i="14"/>
  <c r="U381" i="11"/>
  <c r="U382" i="11"/>
  <c r="A322" i="2"/>
  <c r="V322" i="2"/>
  <c r="W322" i="2"/>
  <c r="X322" i="2"/>
  <c r="AB389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44" i="18"/>
  <c r="AB445" i="18"/>
  <c r="AB446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50" i="18"/>
  <c r="AB151" i="18"/>
  <c r="AB15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18" i="18"/>
  <c r="AB692" i="18"/>
  <c r="AB551" i="18"/>
  <c r="AB522" i="18"/>
  <c r="AB443" i="18"/>
  <c r="AB347" i="18"/>
  <c r="AB329" i="18"/>
  <c r="AB308" i="18"/>
  <c r="AB300" i="18"/>
  <c r="AB486" i="18"/>
  <c r="AB487" i="18"/>
  <c r="AB48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69" i="18"/>
  <c r="AB47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12" i="18"/>
  <c r="AB713" i="18"/>
  <c r="U1320" i="17"/>
  <c r="U1321" i="17"/>
  <c r="U1322" i="17"/>
  <c r="U1323" i="17"/>
  <c r="U1436" i="16"/>
  <c r="U1437" i="16"/>
  <c r="U1438" i="16"/>
  <c r="U1439" i="16"/>
  <c r="U1440" i="16"/>
  <c r="U1027" i="15"/>
  <c r="U1028" i="15"/>
  <c r="U2047" i="14"/>
  <c r="U2048" i="14"/>
  <c r="U2049" i="14"/>
  <c r="U2050" i="14"/>
  <c r="U2051" i="14"/>
  <c r="U2052" i="14"/>
  <c r="U2053" i="14"/>
  <c r="U413" i="11"/>
  <c r="A348" i="2"/>
  <c r="V348" i="2"/>
  <c r="W348" i="2"/>
  <c r="X348" i="2"/>
  <c r="AB573" i="18"/>
  <c r="AB574" i="18"/>
  <c r="AB575" i="18"/>
  <c r="AB576" i="18"/>
  <c r="U1051" i="17"/>
  <c r="U1052" i="17"/>
  <c r="U1053" i="17"/>
  <c r="U1116" i="16"/>
  <c r="U1117" i="16"/>
  <c r="U1118" i="16"/>
  <c r="U1119" i="16"/>
  <c r="U1120" i="16"/>
  <c r="U1121" i="16"/>
  <c r="U1122" i="16"/>
  <c r="U1123" i="16"/>
  <c r="U852" i="15"/>
  <c r="U853" i="15"/>
  <c r="U1621" i="14"/>
  <c r="U1622" i="14"/>
  <c r="U1623" i="14"/>
  <c r="U1624" i="14"/>
  <c r="U1625" i="14"/>
  <c r="U330" i="11"/>
  <c r="A278" i="2"/>
  <c r="V278" i="2"/>
  <c r="W278" i="2"/>
  <c r="X278" i="2"/>
  <c r="A358" i="19"/>
  <c r="C358" i="19" s="1"/>
  <c r="A359" i="19"/>
  <c r="C359" i="19" s="1"/>
  <c r="A360" i="19"/>
  <c r="C360" i="19" s="1"/>
  <c r="A361" i="19"/>
  <c r="C361" i="19" s="1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499" i="18"/>
  <c r="AB500" i="18"/>
  <c r="U905" i="17"/>
  <c r="U906" i="17"/>
  <c r="U907" i="17"/>
  <c r="U908" i="17"/>
  <c r="U909" i="17"/>
  <c r="U910" i="17"/>
  <c r="U911" i="17"/>
  <c r="U912" i="17"/>
  <c r="U978" i="16"/>
  <c r="U979" i="16"/>
  <c r="U980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408" i="18"/>
  <c r="AB406" i="18"/>
  <c r="AB407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33" i="18"/>
  <c r="AB234" i="18"/>
  <c r="AB235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65" i="18"/>
  <c r="AB162" i="18"/>
  <c r="AB83" i="18"/>
  <c r="AB81" i="18"/>
  <c r="AB76" i="18"/>
  <c r="AB55" i="18"/>
  <c r="AB209" i="18"/>
  <c r="AB211" i="18"/>
  <c r="AB208" i="18"/>
  <c r="AB210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30" i="18"/>
  <c r="AB631" i="18"/>
  <c r="U1161" i="17"/>
  <c r="U1162" i="17"/>
  <c r="U1163" i="17"/>
  <c r="U1164" i="17"/>
  <c r="U1253" i="16"/>
  <c r="U1254" i="16"/>
  <c r="U1255" i="16"/>
  <c r="U1256" i="16"/>
  <c r="U1257" i="16"/>
  <c r="U1258" i="16"/>
  <c r="U1259" i="16"/>
  <c r="U1260" i="16"/>
  <c r="U902" i="15"/>
  <c r="U903" i="15"/>
  <c r="U1772" i="14"/>
  <c r="U1773" i="14"/>
  <c r="U1774" i="14"/>
  <c r="U1775" i="14"/>
  <c r="U1776" i="14"/>
  <c r="U1777" i="14"/>
  <c r="U362" i="11"/>
  <c r="A304" i="2"/>
  <c r="V304" i="2"/>
  <c r="W304" i="2"/>
  <c r="X304" i="2"/>
  <c r="B2" i="18"/>
  <c r="C2" i="18"/>
  <c r="AB265" i="18"/>
  <c r="AB264" i="18"/>
  <c r="AB261" i="18"/>
  <c r="AB262" i="18"/>
  <c r="AB263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0" i="18"/>
  <c r="AB82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2" i="16"/>
  <c r="AB326" i="18"/>
  <c r="AB327" i="18"/>
  <c r="AB328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23" i="18"/>
  <c r="U944" i="17"/>
  <c r="U945" i="17"/>
  <c r="U946" i="17"/>
  <c r="U1024" i="16"/>
  <c r="U1025" i="16"/>
  <c r="U741" i="15"/>
  <c r="U742" i="15"/>
  <c r="U743" i="15"/>
  <c r="U744" i="15"/>
  <c r="U745" i="15"/>
  <c r="U746" i="15"/>
  <c r="U747" i="15"/>
  <c r="U748" i="15"/>
  <c r="U749" i="15"/>
  <c r="U1437" i="14"/>
  <c r="U1438" i="14"/>
  <c r="U1439" i="14"/>
  <c r="U1440" i="14"/>
  <c r="U1441" i="14"/>
  <c r="U288" i="11"/>
  <c r="X246" i="2"/>
  <c r="A246" i="2"/>
  <c r="V246" i="2"/>
  <c r="W246" i="2"/>
  <c r="AB344" i="18"/>
  <c r="AB345" i="18"/>
  <c r="AB346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47" i="18" l="1"/>
  <c r="AB648" i="18"/>
  <c r="U1197" i="17"/>
  <c r="U1300" i="16"/>
  <c r="U922" i="15"/>
  <c r="U1838" i="14"/>
  <c r="U1839" i="14"/>
  <c r="U1840" i="14"/>
  <c r="U1841" i="14"/>
  <c r="U1842" i="14"/>
  <c r="U1843" i="14"/>
  <c r="U1844" i="14"/>
  <c r="U1845" i="14"/>
  <c r="U1846" i="14"/>
  <c r="U373" i="11"/>
  <c r="A314" i="2"/>
  <c r="V314" i="2"/>
  <c r="W314" i="2"/>
  <c r="X314" i="2"/>
  <c r="AB586" i="18"/>
  <c r="AB587" i="18"/>
  <c r="AB588" i="18"/>
  <c r="U1080" i="17"/>
  <c r="U1081" i="17"/>
  <c r="U1082" i="17"/>
  <c r="U1083" i="17"/>
  <c r="U1084" i="17"/>
  <c r="U1085" i="17"/>
  <c r="U1086" i="17"/>
  <c r="U1145" i="16"/>
  <c r="U1146" i="16"/>
  <c r="U1147" i="16"/>
  <c r="U1148" i="16"/>
  <c r="U1149" i="16"/>
  <c r="U862" i="15"/>
  <c r="U863" i="15"/>
  <c r="U1647" i="14"/>
  <c r="U1648" i="14"/>
  <c r="U1649" i="14"/>
  <c r="U1650" i="14"/>
  <c r="U1651" i="14"/>
  <c r="U336" i="11"/>
  <c r="U337" i="11"/>
  <c r="A283" i="2"/>
  <c r="V283" i="2"/>
  <c r="W283" i="2"/>
  <c r="X283" i="2"/>
  <c r="U1805" i="14"/>
  <c r="AB639" i="18"/>
  <c r="AB640" i="18"/>
  <c r="U1180" i="17"/>
  <c r="U1181" i="17"/>
  <c r="U1182" i="17"/>
  <c r="U1183" i="17"/>
  <c r="U1184" i="17"/>
  <c r="U1283" i="16"/>
  <c r="U1284" i="16"/>
  <c r="U1285" i="16"/>
  <c r="U913" i="15"/>
  <c r="U914" i="15"/>
  <c r="U1804" i="14"/>
  <c r="U1806" i="14"/>
  <c r="U1807" i="14"/>
  <c r="U1808" i="14"/>
  <c r="U1809" i="14"/>
  <c r="U1810" i="14"/>
  <c r="U367" i="11"/>
  <c r="A309" i="2"/>
  <c r="V309" i="2"/>
  <c r="W309" i="2"/>
  <c r="X309" i="2"/>
  <c r="AB564" i="18"/>
  <c r="AB565" i="18"/>
  <c r="U1036" i="17"/>
  <c r="U1037" i="17"/>
  <c r="U1038" i="17"/>
  <c r="U1098" i="16"/>
  <c r="U1099" i="16"/>
  <c r="U831" i="15"/>
  <c r="U832" i="15"/>
  <c r="U833" i="15"/>
  <c r="U834" i="15"/>
  <c r="U835" i="15"/>
  <c r="U836" i="15"/>
  <c r="U837" i="15"/>
  <c r="U1589" i="14"/>
  <c r="U1590" i="14"/>
  <c r="U1591" i="14"/>
  <c r="U1592" i="14"/>
  <c r="U1593" i="14"/>
  <c r="U1594" i="14"/>
  <c r="U322" i="11"/>
  <c r="A273" i="2"/>
  <c r="V273" i="2"/>
  <c r="W273" i="2"/>
  <c r="X273" i="2"/>
  <c r="AB701" i="18"/>
  <c r="AB702" i="18"/>
  <c r="U1306" i="17"/>
  <c r="U1307" i="17"/>
  <c r="U1308" i="17"/>
  <c r="U1409" i="16"/>
  <c r="U1410" i="16"/>
  <c r="U1411" i="16"/>
  <c r="U1412" i="16"/>
  <c r="U1413" i="16"/>
  <c r="U1414" i="16"/>
  <c r="U1415" i="16"/>
  <c r="U1416" i="16"/>
  <c r="U1417" i="16"/>
  <c r="U1013" i="15"/>
  <c r="U1014" i="15"/>
  <c r="U2007" i="14"/>
  <c r="U2008" i="14"/>
  <c r="U2009" i="14"/>
  <c r="U2010" i="14"/>
  <c r="U2011" i="14"/>
  <c r="U406" i="11"/>
  <c r="A342" i="2"/>
  <c r="V342" i="2"/>
  <c r="W342" i="2"/>
  <c r="X342" i="2"/>
  <c r="AB689" i="18"/>
  <c r="AB690" i="18"/>
  <c r="AB691" i="18"/>
  <c r="U1278" i="17"/>
  <c r="U1279" i="17"/>
  <c r="U1280" i="17"/>
  <c r="U1375" i="16"/>
  <c r="U1376" i="16"/>
  <c r="U1377" i="16"/>
  <c r="U1378" i="16"/>
  <c r="U1379" i="16"/>
  <c r="U1380" i="16"/>
  <c r="U1381" i="16"/>
  <c r="U1382" i="16"/>
  <c r="U1001" i="15"/>
  <c r="U1002" i="15"/>
  <c r="U1973" i="14"/>
  <c r="U1974" i="14"/>
  <c r="U1975" i="14"/>
  <c r="U1976" i="14"/>
  <c r="U1977" i="14"/>
  <c r="U1978" i="14"/>
  <c r="U400" i="11"/>
  <c r="A336" i="2"/>
  <c r="V336" i="2"/>
  <c r="W336" i="2"/>
  <c r="X336" i="2"/>
  <c r="AB114" i="18"/>
  <c r="AB115" i="18"/>
  <c r="AB116" i="18"/>
  <c r="AB117" i="18"/>
  <c r="AB11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56" i="18"/>
  <c r="U1019" i="17"/>
  <c r="U1020" i="17"/>
  <c r="U1021" i="17"/>
  <c r="U1022" i="17"/>
  <c r="U1086" i="16"/>
  <c r="U1087" i="16"/>
  <c r="U1088" i="16"/>
  <c r="U810" i="15"/>
  <c r="U811" i="15"/>
  <c r="U1556" i="14"/>
  <c r="U1557" i="14"/>
  <c r="U1558" i="14"/>
  <c r="U1559" i="14"/>
  <c r="U1560" i="14"/>
  <c r="U315" i="11"/>
  <c r="A268" i="2"/>
  <c r="V268" i="2"/>
  <c r="W268" i="2"/>
  <c r="X268" i="2"/>
  <c r="A288" i="2"/>
  <c r="A290" i="2"/>
  <c r="AB601" i="18"/>
  <c r="AB602" i="18"/>
  <c r="U1107" i="17"/>
  <c r="U1108" i="17"/>
  <c r="U1109" i="17"/>
  <c r="U1110" i="17"/>
  <c r="U1165" i="16"/>
  <c r="U1166" i="16"/>
  <c r="U1167" i="16"/>
  <c r="U1168" i="16"/>
  <c r="U872" i="15"/>
  <c r="U873" i="15"/>
  <c r="U1677" i="14"/>
  <c r="U1678" i="14"/>
  <c r="U1679" i="14"/>
  <c r="U1680" i="14"/>
  <c r="U1681" i="14"/>
  <c r="U1682" i="14"/>
  <c r="U1683" i="14"/>
  <c r="U344" i="11"/>
  <c r="V288" i="2"/>
  <c r="W288" i="2"/>
  <c r="X288" i="2"/>
  <c r="U1023" i="17"/>
  <c r="AB555" i="18"/>
  <c r="U1016" i="17"/>
  <c r="U1017" i="17"/>
  <c r="U1018" i="17"/>
  <c r="U1082" i="16"/>
  <c r="U1083" i="16"/>
  <c r="U1084" i="16"/>
  <c r="U1085" i="16"/>
  <c r="U807" i="15"/>
  <c r="U808" i="15"/>
  <c r="U809" i="15"/>
  <c r="U1551" i="14"/>
  <c r="U1552" i="14"/>
  <c r="U1553" i="14"/>
  <c r="U1554" i="14"/>
  <c r="U1555" i="14"/>
  <c r="U314" i="11"/>
  <c r="A267" i="2"/>
  <c r="V267" i="2"/>
  <c r="W267" i="2"/>
  <c r="X267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54" i="18"/>
  <c r="U1013" i="17"/>
  <c r="U1014" i="17"/>
  <c r="U1015" i="17"/>
  <c r="U1080" i="16"/>
  <c r="U1081" i="16"/>
  <c r="U802" i="15"/>
  <c r="U803" i="15"/>
  <c r="U804" i="15"/>
  <c r="U805" i="15"/>
  <c r="U806" i="15"/>
  <c r="U1546" i="14"/>
  <c r="U1547" i="14"/>
  <c r="U1548" i="14"/>
  <c r="U1549" i="14"/>
  <c r="U1550" i="14"/>
  <c r="U313" i="11"/>
  <c r="A266" i="2"/>
  <c r="V266" i="2"/>
  <c r="W266" i="2"/>
  <c r="X266" i="2"/>
  <c r="AB553" i="18"/>
  <c r="U1009" i="17"/>
  <c r="U1010" i="17"/>
  <c r="U1011" i="17"/>
  <c r="U1012" i="17"/>
  <c r="U1076" i="16"/>
  <c r="U1077" i="16"/>
  <c r="U1078" i="16"/>
  <c r="U1079" i="16"/>
  <c r="U800" i="15"/>
  <c r="U801" i="15"/>
  <c r="U1540" i="14"/>
  <c r="U1541" i="14"/>
  <c r="U1542" i="14"/>
  <c r="U1543" i="14"/>
  <c r="U1544" i="14"/>
  <c r="U1545" i="14"/>
  <c r="U312" i="11"/>
  <c r="A265" i="2"/>
  <c r="V265" i="2"/>
  <c r="W265" i="2"/>
  <c r="X265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63" i="18"/>
  <c r="AB16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52" i="18"/>
  <c r="U1008" i="17"/>
  <c r="U1075" i="16"/>
  <c r="U799" i="15"/>
  <c r="U1533" i="14"/>
  <c r="U1534" i="14"/>
  <c r="U1535" i="14"/>
  <c r="U1536" i="14"/>
  <c r="U1537" i="14"/>
  <c r="U1538" i="14"/>
  <c r="U1539" i="14"/>
  <c r="U311" i="11"/>
  <c r="A264" i="2"/>
  <c r="V264" i="2"/>
  <c r="W264" i="2"/>
  <c r="X264" i="2"/>
  <c r="AB616" i="18"/>
  <c r="U1143" i="17"/>
  <c r="U1144" i="17"/>
  <c r="U1145" i="17"/>
  <c r="U1203" i="16"/>
  <c r="U1204" i="16"/>
  <c r="U1205" i="16"/>
  <c r="U1206" i="16"/>
  <c r="U1207" i="16"/>
  <c r="U1208" i="16"/>
  <c r="U890" i="15"/>
  <c r="U891" i="15"/>
  <c r="U1740" i="14"/>
  <c r="U1741" i="14"/>
  <c r="U1742" i="14"/>
  <c r="U1743" i="14"/>
  <c r="U1744" i="14"/>
  <c r="U1745" i="14"/>
  <c r="U356" i="11"/>
  <c r="A298" i="2"/>
  <c r="V298" i="2"/>
  <c r="W298" i="2"/>
  <c r="X298" i="2"/>
  <c r="AB511" i="18"/>
  <c r="AB512" i="18"/>
  <c r="AB513" i="18"/>
  <c r="U925" i="17"/>
  <c r="U926" i="17"/>
  <c r="U927" i="17"/>
  <c r="U928" i="17"/>
  <c r="U1007" i="16"/>
  <c r="U1008" i="16"/>
  <c r="U1009" i="16"/>
  <c r="U1010" i="16"/>
  <c r="U1011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U378" i="16"/>
  <c r="U220" i="15"/>
  <c r="AB611" i="18"/>
  <c r="U1128" i="17"/>
  <c r="U1190" i="16"/>
  <c r="U883" i="15"/>
  <c r="U1715" i="14"/>
  <c r="U1716" i="14"/>
  <c r="U1717" i="14"/>
  <c r="U1718" i="14"/>
  <c r="U1719" i="14"/>
  <c r="U1720" i="14"/>
  <c r="U1721" i="14"/>
  <c r="U1722" i="14"/>
  <c r="U1723" i="14"/>
  <c r="U351" i="11"/>
  <c r="A294" i="2"/>
  <c r="V294" i="2"/>
  <c r="W294" i="2"/>
  <c r="X294" i="2"/>
  <c r="AB126" i="18"/>
  <c r="AB12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49" i="18"/>
  <c r="AB550" i="18"/>
  <c r="U1006" i="17"/>
  <c r="U1007" i="17"/>
  <c r="U1070" i="16"/>
  <c r="U1071" i="16"/>
  <c r="U1072" i="16"/>
  <c r="U1073" i="16"/>
  <c r="U1074" i="16"/>
  <c r="U798" i="15"/>
  <c r="U1528" i="14"/>
  <c r="U1529" i="14"/>
  <c r="U1530" i="14"/>
  <c r="U1531" i="14"/>
  <c r="U1532" i="14"/>
  <c r="U310" i="11"/>
  <c r="A263" i="2"/>
  <c r="V263" i="2"/>
  <c r="W263" i="2"/>
  <c r="X26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48" i="18"/>
  <c r="U1003" i="17"/>
  <c r="U1004" i="17"/>
  <c r="U1005" i="17"/>
  <c r="U1064" i="16"/>
  <c r="U1065" i="16"/>
  <c r="U1066" i="16"/>
  <c r="U1067" i="16"/>
  <c r="U1068" i="16"/>
  <c r="U1069" i="16"/>
  <c r="U796" i="15"/>
  <c r="U797" i="15"/>
  <c r="U1523" i="14"/>
  <c r="U1524" i="14"/>
  <c r="U1525" i="14"/>
  <c r="U1526" i="14"/>
  <c r="U1527" i="14"/>
  <c r="U309" i="11"/>
  <c r="A262" i="2"/>
  <c r="V262" i="2"/>
  <c r="W262" i="2"/>
  <c r="X26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483" i="18"/>
  <c r="AB48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77" i="18"/>
  <c r="AB78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04" i="18"/>
  <c r="AB405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86" i="18"/>
  <c r="AB187" i="18"/>
  <c r="AB18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0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46" i="18"/>
  <c r="AB247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02" i="18"/>
  <c r="AB303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56" i="18"/>
  <c r="AB257" i="18"/>
  <c r="AB258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47" i="18"/>
  <c r="U1000" i="17"/>
  <c r="U1001" i="17"/>
  <c r="U1002" i="17"/>
  <c r="U1060" i="16"/>
  <c r="U1061" i="16"/>
  <c r="U1062" i="16"/>
  <c r="U1063" i="16"/>
  <c r="U795" i="15"/>
  <c r="U1518" i="14"/>
  <c r="U1519" i="14"/>
  <c r="U1520" i="14"/>
  <c r="U1521" i="14"/>
  <c r="U1522" i="14"/>
  <c r="U308" i="11"/>
  <c r="A261" i="2"/>
  <c r="V261" i="2"/>
  <c r="W261" i="2"/>
  <c r="X261" i="2"/>
  <c r="AB95" i="18"/>
  <c r="AB96" i="18"/>
  <c r="AB97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46" i="18"/>
  <c r="U994" i="17"/>
  <c r="U995" i="17"/>
  <c r="U996" i="17"/>
  <c r="U997" i="17"/>
  <c r="U998" i="17"/>
  <c r="U999" i="17"/>
  <c r="U1057" i="16"/>
  <c r="U1058" i="16"/>
  <c r="U1059" i="16"/>
  <c r="U793" i="15"/>
  <c r="U794" i="15"/>
  <c r="U1513" i="14"/>
  <c r="U1514" i="14"/>
  <c r="U1515" i="14"/>
  <c r="U1516" i="14"/>
  <c r="U1517" i="14"/>
  <c r="U307" i="11"/>
  <c r="A260" i="2"/>
  <c r="V260" i="2"/>
  <c r="W260" i="2"/>
  <c r="X260" i="2"/>
  <c r="AB496" i="18"/>
  <c r="AB497" i="18"/>
  <c r="U899" i="17"/>
  <c r="U900" i="17"/>
  <c r="U901" i="17"/>
  <c r="U902" i="17"/>
  <c r="U903" i="17"/>
  <c r="U904" i="17"/>
  <c r="U973" i="16"/>
  <c r="U974" i="16"/>
  <c r="U975" i="16"/>
  <c r="U976" i="16"/>
  <c r="U977" i="16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544" i="18"/>
  <c r="AB545" i="18"/>
  <c r="U991" i="17"/>
  <c r="U992" i="17"/>
  <c r="U993" i="17"/>
  <c r="U1055" i="16"/>
  <c r="U1056" i="16"/>
  <c r="U787" i="15"/>
  <c r="U788" i="15"/>
  <c r="U789" i="15"/>
  <c r="U790" i="15"/>
  <c r="U791" i="15"/>
  <c r="U792" i="15"/>
  <c r="U1509" i="14"/>
  <c r="U1510" i="14"/>
  <c r="U1511" i="14"/>
  <c r="U1512" i="14"/>
  <c r="U306" i="11"/>
  <c r="A259" i="2"/>
  <c r="V259" i="2"/>
  <c r="W259" i="2"/>
  <c r="X259" i="2"/>
  <c r="AB543" i="18"/>
  <c r="U990" i="17"/>
  <c r="U1054" i="16"/>
  <c r="U786" i="15"/>
  <c r="U1502" i="14"/>
  <c r="U1503" i="14"/>
  <c r="U1504" i="14"/>
  <c r="U1505" i="14"/>
  <c r="U1506" i="14"/>
  <c r="U1507" i="14"/>
  <c r="U1508" i="14"/>
  <c r="U305" i="11"/>
  <c r="A258" i="2"/>
  <c r="V258" i="2"/>
  <c r="W258" i="2"/>
  <c r="X258" i="2"/>
  <c r="AB657" i="18"/>
  <c r="AB658" i="18"/>
  <c r="AB659" i="18"/>
  <c r="U1226" i="17"/>
  <c r="U1227" i="17"/>
  <c r="U1228" i="17"/>
  <c r="U1314" i="16"/>
  <c r="U1315" i="16"/>
  <c r="U954" i="15"/>
  <c r="U955" i="15"/>
  <c r="U956" i="15"/>
  <c r="U957" i="15"/>
  <c r="U958" i="15"/>
  <c r="U959" i="15"/>
  <c r="U960" i="15"/>
  <c r="U1881" i="14"/>
  <c r="U1882" i="14"/>
  <c r="U1883" i="14"/>
  <c r="U1884" i="14"/>
  <c r="U1885" i="14"/>
  <c r="U1886" i="14"/>
  <c r="U380" i="11"/>
  <c r="A321" i="2"/>
  <c r="V321" i="2"/>
  <c r="W321" i="2"/>
  <c r="X321" i="2"/>
  <c r="AB571" i="18"/>
  <c r="AB572" i="18"/>
  <c r="U1048" i="17"/>
  <c r="U1049" i="17"/>
  <c r="U1050" i="17"/>
  <c r="U1112" i="16"/>
  <c r="U1113" i="16"/>
  <c r="U1114" i="16"/>
  <c r="U1115" i="16"/>
  <c r="U847" i="15"/>
  <c r="U848" i="15"/>
  <c r="U849" i="15"/>
  <c r="U850" i="15"/>
  <c r="U851" i="15"/>
  <c r="U1620" i="14"/>
  <c r="U1614" i="14"/>
  <c r="U1615" i="14"/>
  <c r="U1616" i="14"/>
  <c r="U1617" i="14"/>
  <c r="U1618" i="14"/>
  <c r="U1619" i="14"/>
  <c r="U329" i="11"/>
  <c r="U1035" i="17"/>
  <c r="AB562" i="18"/>
  <c r="AB563" i="18"/>
  <c r="U1032" i="17"/>
  <c r="U1033" i="17"/>
  <c r="U1034" i="17"/>
  <c r="U1095" i="16"/>
  <c r="U1096" i="16"/>
  <c r="U1097" i="16"/>
  <c r="U827" i="15"/>
  <c r="U828" i="15"/>
  <c r="U829" i="15"/>
  <c r="U830" i="15"/>
  <c r="U1582" i="14"/>
  <c r="U1583" i="14"/>
  <c r="U1584" i="14"/>
  <c r="U1585" i="14"/>
  <c r="U1586" i="14"/>
  <c r="U1587" i="14"/>
  <c r="U1588" i="14"/>
  <c r="U321" i="11"/>
  <c r="A277" i="2"/>
  <c r="V277" i="2"/>
  <c r="W277" i="2"/>
  <c r="X277" i="2"/>
  <c r="A272" i="2"/>
  <c r="V272" i="2"/>
  <c r="W272" i="2"/>
  <c r="X272" i="2"/>
  <c r="AB369" i="18"/>
  <c r="AB370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54" i="18"/>
  <c r="AB355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10" i="18"/>
  <c r="AB711" i="18"/>
  <c r="U1317" i="17"/>
  <c r="U1318" i="17"/>
  <c r="U1319" i="17"/>
  <c r="U1432" i="16"/>
  <c r="U1433" i="16"/>
  <c r="U1434" i="16"/>
  <c r="U1435" i="16"/>
  <c r="U1024" i="15"/>
  <c r="U1025" i="15"/>
  <c r="U1026" i="15"/>
  <c r="U2040" i="14"/>
  <c r="U2041" i="14"/>
  <c r="U2042" i="14"/>
  <c r="U2043" i="14"/>
  <c r="U2044" i="14"/>
  <c r="U2045" i="14"/>
  <c r="U2046" i="14"/>
  <c r="U411" i="11"/>
  <c r="U412" i="11"/>
  <c r="A347" i="2"/>
  <c r="V347" i="2"/>
  <c r="W347" i="2"/>
  <c r="X347" i="2"/>
  <c r="AB724" i="18"/>
  <c r="AB725" i="18"/>
  <c r="AB726" i="18"/>
  <c r="U1340" i="17"/>
  <c r="U1341" i="17"/>
  <c r="U1342" i="17"/>
  <c r="U1343" i="17"/>
  <c r="U1344" i="17"/>
  <c r="U1461" i="16"/>
  <c r="U1462" i="16"/>
  <c r="U1463" i="16"/>
  <c r="U1039" i="15"/>
  <c r="U1040" i="15"/>
  <c r="U2081" i="14"/>
  <c r="U2082" i="14"/>
  <c r="U2083" i="14"/>
  <c r="U2084" i="14"/>
  <c r="U2085" i="14"/>
  <c r="U422" i="11"/>
  <c r="U423" i="11"/>
  <c r="A354" i="2"/>
  <c r="V354" i="2"/>
  <c r="W354" i="2"/>
  <c r="X354" i="2"/>
  <c r="U470" i="16"/>
  <c r="AB283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597" i="18"/>
  <c r="AB598" i="18"/>
  <c r="AB599" i="18"/>
  <c r="U1103" i="17"/>
  <c r="U1104" i="17"/>
  <c r="U1105" i="17"/>
  <c r="U1106" i="17"/>
  <c r="U1162" i="16"/>
  <c r="U1163" i="16"/>
  <c r="U1164" i="16"/>
  <c r="U870" i="15"/>
  <c r="U871" i="15"/>
  <c r="U1670" i="14"/>
  <c r="U1671" i="14"/>
  <c r="U1672" i="14"/>
  <c r="U1673" i="14"/>
  <c r="U1674" i="14"/>
  <c r="U1675" i="14"/>
  <c r="U1676" i="14"/>
  <c r="U343" i="11"/>
  <c r="U342" i="11"/>
  <c r="A287" i="2"/>
  <c r="V287" i="2"/>
  <c r="W287" i="2"/>
  <c r="X287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60" i="18"/>
  <c r="AB16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59" i="18"/>
  <c r="AB460" i="18"/>
  <c r="AB461" i="18"/>
  <c r="AB462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40" i="18"/>
  <c r="AB441" i="18"/>
  <c r="AB442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41" i="18"/>
  <c r="AB542" i="18"/>
  <c r="U986" i="17"/>
  <c r="U987" i="17"/>
  <c r="U988" i="17"/>
  <c r="U989" i="17"/>
  <c r="U1052" i="16"/>
  <c r="U1053" i="16"/>
  <c r="U784" i="15"/>
  <c r="U785" i="15"/>
  <c r="U1497" i="14"/>
  <c r="U1498" i="14"/>
  <c r="U1499" i="14"/>
  <c r="U1500" i="14"/>
  <c r="U1501" i="14"/>
  <c r="U303" i="11"/>
  <c r="U304" i="11"/>
  <c r="A257" i="2"/>
  <c r="V257" i="2"/>
  <c r="W257" i="2"/>
  <c r="X257" i="2"/>
  <c r="AB531" i="18"/>
  <c r="AB532" i="18"/>
  <c r="U973" i="17"/>
  <c r="U974" i="17"/>
  <c r="U975" i="17"/>
  <c r="U1039" i="16"/>
  <c r="U1040" i="16"/>
  <c r="U767" i="15"/>
  <c r="U768" i="15"/>
  <c r="U769" i="15"/>
  <c r="U770" i="15"/>
  <c r="U771" i="15"/>
  <c r="U1468" i="14"/>
  <c r="U1469" i="14"/>
  <c r="U1470" i="14"/>
  <c r="U1471" i="14"/>
  <c r="U1472" i="14"/>
  <c r="U1473" i="14"/>
  <c r="U296" i="11"/>
  <c r="U297" i="11"/>
  <c r="A252" i="2"/>
  <c r="V252" i="2"/>
  <c r="W252" i="2"/>
  <c r="X252" i="2"/>
  <c r="AB508" i="18"/>
  <c r="AB509" i="18"/>
  <c r="AB510" i="18"/>
  <c r="U922" i="17"/>
  <c r="U923" i="17"/>
  <c r="U924" i="17"/>
  <c r="U999" i="16"/>
  <c r="U1000" i="16"/>
  <c r="U1001" i="16"/>
  <c r="U1002" i="16"/>
  <c r="U1003" i="16"/>
  <c r="U1004" i="16"/>
  <c r="U1005" i="16"/>
  <c r="U1006" i="16"/>
  <c r="U711" i="15"/>
  <c r="U712" i="15"/>
  <c r="U1400" i="14"/>
  <c r="U1401" i="14"/>
  <c r="U1402" i="14"/>
  <c r="U1403" i="14"/>
  <c r="U1404" i="14"/>
  <c r="U279" i="11"/>
  <c r="A239" i="2"/>
  <c r="V239" i="2"/>
  <c r="W239" i="2"/>
  <c r="X239" i="2"/>
  <c r="AB540" i="18"/>
  <c r="U983" i="17"/>
  <c r="U984" i="17"/>
  <c r="U985" i="17"/>
  <c r="U1047" i="16"/>
  <c r="U1048" i="16"/>
  <c r="U1049" i="16"/>
  <c r="U1050" i="16"/>
  <c r="U1051" i="16"/>
  <c r="U782" i="15"/>
  <c r="U783" i="15"/>
  <c r="U1492" i="14"/>
  <c r="U1493" i="14"/>
  <c r="U1494" i="14"/>
  <c r="U1495" i="14"/>
  <c r="U1496" i="14"/>
  <c r="U302" i="11"/>
  <c r="A256" i="2"/>
  <c r="V256" i="2"/>
  <c r="W256" i="2"/>
  <c r="X256" i="2"/>
  <c r="U301" i="11"/>
  <c r="AB538" i="18"/>
  <c r="AB539" i="18"/>
  <c r="U980" i="17"/>
  <c r="U981" i="17"/>
  <c r="U982" i="17"/>
  <c r="U1044" i="16"/>
  <c r="U1045" i="16"/>
  <c r="U1046" i="16"/>
  <c r="U780" i="15"/>
  <c r="U781" i="15"/>
  <c r="U1487" i="14"/>
  <c r="U1488" i="14"/>
  <c r="U1489" i="14"/>
  <c r="U1490" i="14"/>
  <c r="U1491" i="14"/>
  <c r="U300" i="11"/>
  <c r="A255" i="2"/>
  <c r="V255" i="2"/>
  <c r="W255" i="2"/>
  <c r="X255" i="2"/>
  <c r="AB380" i="18"/>
  <c r="AB381" i="18"/>
  <c r="AB382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5" i="2"/>
  <c r="AB686" i="18"/>
  <c r="AB687" i="18"/>
  <c r="AB688" i="18"/>
  <c r="U1274" i="17"/>
  <c r="U1275" i="17"/>
  <c r="U1276" i="17"/>
  <c r="U1277" i="17"/>
  <c r="U1369" i="16"/>
  <c r="U1370" i="16"/>
  <c r="U1371" i="16"/>
  <c r="U1372" i="16"/>
  <c r="U1373" i="16"/>
  <c r="U1374" i="16"/>
  <c r="U999" i="15"/>
  <c r="U1000" i="15"/>
  <c r="U1966" i="14"/>
  <c r="U1967" i="14"/>
  <c r="U1968" i="14"/>
  <c r="U1969" i="14"/>
  <c r="U1970" i="14"/>
  <c r="U1971" i="14"/>
  <c r="U1972" i="14"/>
  <c r="U399" i="11"/>
  <c r="V335" i="2"/>
  <c r="W335" i="2"/>
  <c r="X335" i="2"/>
  <c r="AB668" i="18"/>
  <c r="AB669" i="18"/>
  <c r="U1239" i="17"/>
  <c r="U1240" i="17"/>
  <c r="U1241" i="17"/>
  <c r="U1242" i="17"/>
  <c r="U1323" i="16"/>
  <c r="U1324" i="16"/>
  <c r="U1325" i="16"/>
  <c r="U977" i="15"/>
  <c r="U978" i="15"/>
  <c r="U1906" i="14"/>
  <c r="U1907" i="14"/>
  <c r="U1908" i="14"/>
  <c r="U1909" i="14"/>
  <c r="U1910" i="14"/>
  <c r="U1911" i="14"/>
  <c r="U1912" i="14"/>
  <c r="U386" i="11"/>
  <c r="U387" i="11"/>
  <c r="A325" i="2"/>
  <c r="V325" i="2"/>
  <c r="W325" i="2"/>
  <c r="X325" i="2"/>
  <c r="AB322" i="18"/>
  <c r="AB323" i="18"/>
  <c r="AB324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583" i="18"/>
  <c r="AB584" i="18"/>
  <c r="AB585" i="18"/>
  <c r="U1072" i="17"/>
  <c r="U1073" i="17"/>
  <c r="U1074" i="17"/>
  <c r="U1075" i="17"/>
  <c r="U1076" i="17"/>
  <c r="U1077" i="17"/>
  <c r="U1078" i="17"/>
  <c r="U1079" i="17"/>
  <c r="U1140" i="16"/>
  <c r="U1141" i="16"/>
  <c r="U1142" i="16"/>
  <c r="U1143" i="16"/>
  <c r="U1144" i="16"/>
  <c r="U860" i="15"/>
  <c r="U861" i="15"/>
  <c r="U1642" i="14"/>
  <c r="U1643" i="14"/>
  <c r="U1644" i="14"/>
  <c r="U1645" i="14"/>
  <c r="U1646" i="14"/>
  <c r="U335" i="11"/>
  <c r="A282" i="2"/>
  <c r="V282" i="2"/>
  <c r="W282" i="2"/>
  <c r="X282" i="2"/>
  <c r="AB205" i="18"/>
  <c r="AB206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20" i="18"/>
  <c r="AB521" i="18"/>
  <c r="U941" i="17"/>
  <c r="U942" i="17"/>
  <c r="U943" i="17"/>
  <c r="U1022" i="16"/>
  <c r="U1023" i="16"/>
  <c r="U734" i="15"/>
  <c r="U735" i="15"/>
  <c r="U736" i="15"/>
  <c r="U737" i="15"/>
  <c r="U738" i="15"/>
  <c r="U739" i="15"/>
  <c r="U740" i="15"/>
  <c r="U1432" i="14"/>
  <c r="U1433" i="14"/>
  <c r="U1434" i="14"/>
  <c r="U1435" i="14"/>
  <c r="U1436" i="14"/>
  <c r="U287" i="11"/>
  <c r="A245" i="2"/>
  <c r="V245" i="2"/>
  <c r="W245" i="2"/>
  <c r="X245" i="2"/>
  <c r="AB342" i="18"/>
  <c r="AB343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47" i="18" l="1"/>
  <c r="AB14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38" i="18"/>
  <c r="AB239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82" i="18"/>
  <c r="AB183" i="18"/>
  <c r="AB184" i="18"/>
  <c r="AB18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27" i="18"/>
  <c r="AB628" i="18"/>
  <c r="U1158" i="17"/>
  <c r="U1159" i="17"/>
  <c r="U1160" i="17"/>
  <c r="U1245" i="16"/>
  <c r="U1246" i="16"/>
  <c r="U1247" i="16"/>
  <c r="U1248" i="16"/>
  <c r="U1249" i="16"/>
  <c r="U1250" i="16"/>
  <c r="U1251" i="16"/>
  <c r="U1252" i="16"/>
  <c r="U900" i="15"/>
  <c r="U901" i="15"/>
  <c r="U1766" i="14"/>
  <c r="U1767" i="14"/>
  <c r="U1768" i="14"/>
  <c r="U1769" i="14"/>
  <c r="U1770" i="14"/>
  <c r="U1771" i="14"/>
  <c r="U361" i="11"/>
  <c r="A303" i="2"/>
  <c r="V303" i="2"/>
  <c r="W303" i="2"/>
  <c r="X303" i="2"/>
  <c r="AB244" i="18"/>
  <c r="AB245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05" i="18"/>
  <c r="AB706" i="18"/>
  <c r="U1310" i="17"/>
  <c r="U1419" i="16"/>
  <c r="U1017" i="15"/>
  <c r="U1018" i="15"/>
  <c r="U2020" i="14"/>
  <c r="U2021" i="14"/>
  <c r="U2022" i="14"/>
  <c r="U2023" i="14"/>
  <c r="U2024" i="14"/>
  <c r="U2025" i="14"/>
  <c r="U2026" i="14"/>
  <c r="U2027" i="14"/>
  <c r="U408" i="11"/>
  <c r="A344" i="2"/>
  <c r="V344" i="2"/>
  <c r="W344" i="2"/>
  <c r="X344" i="2"/>
  <c r="AB394" i="18"/>
  <c r="AB395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494" i="18"/>
  <c r="AB495" i="18"/>
  <c r="U894" i="17"/>
  <c r="U895" i="17"/>
  <c r="U896" i="17"/>
  <c r="U897" i="17"/>
  <c r="U898" i="17"/>
  <c r="U970" i="16"/>
  <c r="U971" i="16"/>
  <c r="U972" i="16"/>
  <c r="U698" i="15"/>
  <c r="U699" i="15"/>
  <c r="U700" i="15"/>
  <c r="U1370" i="14"/>
  <c r="U1371" i="14"/>
  <c r="U1372" i="14"/>
  <c r="U1373" i="14"/>
  <c r="U1374" i="14"/>
  <c r="U272" i="11"/>
  <c r="A233" i="2"/>
  <c r="V233" i="2"/>
  <c r="W233" i="2"/>
  <c r="X233" i="2"/>
  <c r="AB480" i="18"/>
  <c r="AB481" i="18"/>
  <c r="AB48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19" i="18"/>
  <c r="U938" i="17"/>
  <c r="U939" i="17"/>
  <c r="U940" i="17"/>
  <c r="U1020" i="16"/>
  <c r="U1021" i="16"/>
  <c r="U728" i="15"/>
  <c r="U729" i="15"/>
  <c r="U730" i="15"/>
  <c r="U731" i="15"/>
  <c r="U732" i="15"/>
  <c r="U733" i="15"/>
  <c r="U1427" i="14"/>
  <c r="U1428" i="14"/>
  <c r="U1429" i="14"/>
  <c r="U1430" i="14"/>
  <c r="U1431" i="14"/>
  <c r="U285" i="11"/>
  <c r="U286" i="11"/>
  <c r="A244" i="2"/>
  <c r="V244" i="2"/>
  <c r="W244" i="2"/>
  <c r="X244" i="2"/>
  <c r="AB505" i="18"/>
  <c r="AB506" i="18"/>
  <c r="AB507" i="18"/>
  <c r="U919" i="17"/>
  <c r="U920" i="17"/>
  <c r="U921" i="17"/>
  <c r="U994" i="16"/>
  <c r="U995" i="16"/>
  <c r="U996" i="16"/>
  <c r="U997" i="16"/>
  <c r="U998" i="16"/>
  <c r="U709" i="15"/>
  <c r="U710" i="15"/>
  <c r="U1395" i="14"/>
  <c r="U1396" i="14"/>
  <c r="U1397" i="14"/>
  <c r="U1398" i="14"/>
  <c r="U1399" i="14"/>
  <c r="U277" i="11"/>
  <c r="U278" i="11"/>
  <c r="A238" i="2"/>
  <c r="V238" i="2"/>
  <c r="W238" i="2"/>
  <c r="X238" i="2"/>
  <c r="AB12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61" i="18"/>
  <c r="AB362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38" i="18"/>
  <c r="U1176" i="17"/>
  <c r="U1177" i="17"/>
  <c r="U1178" i="17"/>
  <c r="U1179" i="17"/>
  <c r="U1280" i="16"/>
  <c r="U1281" i="16"/>
  <c r="U1282" i="16"/>
  <c r="U910" i="15"/>
  <c r="U911" i="15"/>
  <c r="U912" i="15"/>
  <c r="U1796" i="14"/>
  <c r="U1797" i="14"/>
  <c r="U1798" i="14"/>
  <c r="U1799" i="14"/>
  <c r="U1800" i="14"/>
  <c r="U1801" i="14"/>
  <c r="U1802" i="14"/>
  <c r="U1803" i="14"/>
  <c r="U366" i="11"/>
  <c r="A308" i="2"/>
  <c r="V308" i="2"/>
  <c r="W308" i="2"/>
  <c r="X308" i="2"/>
  <c r="AB615" i="18"/>
  <c r="U1140" i="17"/>
  <c r="U1141" i="17"/>
  <c r="U1142" i="17"/>
  <c r="U1197" i="16"/>
  <c r="U1198" i="16"/>
  <c r="U1199" i="16"/>
  <c r="U1200" i="16"/>
  <c r="U1201" i="16"/>
  <c r="U1202" i="16"/>
  <c r="U888" i="15"/>
  <c r="U889" i="15"/>
  <c r="U1735" i="14"/>
  <c r="U1736" i="14"/>
  <c r="U1737" i="14"/>
  <c r="U1738" i="14"/>
  <c r="U1739" i="14"/>
  <c r="U355" i="11"/>
  <c r="A297" i="2"/>
  <c r="V297" i="2"/>
  <c r="W297" i="2"/>
  <c r="X297" i="2"/>
  <c r="AB75" i="18"/>
  <c r="AB74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387" i="18"/>
  <c r="AB388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55" i="18"/>
  <c r="AB656" i="18"/>
  <c r="U1222" i="17"/>
  <c r="U1223" i="17"/>
  <c r="U1224" i="17"/>
  <c r="U1225" i="17"/>
  <c r="U1312" i="16"/>
  <c r="U1313" i="16"/>
  <c r="U948" i="15"/>
  <c r="U949" i="15"/>
  <c r="U950" i="15"/>
  <c r="U951" i="15"/>
  <c r="U952" i="15"/>
  <c r="U953" i="15"/>
  <c r="U1875" i="14"/>
  <c r="U1876" i="14"/>
  <c r="U1877" i="14"/>
  <c r="U1878" i="14"/>
  <c r="U1879" i="14"/>
  <c r="U1880" i="14"/>
  <c r="U379" i="11"/>
  <c r="A320" i="2"/>
  <c r="V320" i="2"/>
  <c r="W320" i="2"/>
  <c r="X320" i="2"/>
  <c r="AB718" i="18"/>
  <c r="AB719" i="18"/>
  <c r="U1330" i="17"/>
  <c r="U1331" i="17"/>
  <c r="U1449" i="16"/>
  <c r="U1450" i="16"/>
  <c r="U1451" i="16"/>
  <c r="U1452" i="16"/>
  <c r="U1453" i="16"/>
  <c r="U1454" i="16"/>
  <c r="U1033" i="15"/>
  <c r="U1034" i="15"/>
  <c r="U2064" i="14"/>
  <c r="U2065" i="14"/>
  <c r="U2066" i="14"/>
  <c r="U2067" i="14"/>
  <c r="U2068" i="14"/>
  <c r="U2069" i="14"/>
  <c r="U417" i="11"/>
  <c r="A351" i="2"/>
  <c r="V351" i="2"/>
  <c r="W351" i="2"/>
  <c r="X351" i="2"/>
  <c r="AB216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19" i="18"/>
  <c r="AB420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675" i="18"/>
  <c r="U1257" i="17"/>
  <c r="U1258" i="17"/>
  <c r="U1259" i="17"/>
  <c r="U1260" i="17"/>
  <c r="U1337" i="16"/>
  <c r="U1338" i="16"/>
  <c r="U1339" i="16"/>
  <c r="U1340" i="16"/>
  <c r="U1341" i="16"/>
  <c r="U990" i="15"/>
  <c r="U991" i="15"/>
  <c r="U1937" i="14"/>
  <c r="U1938" i="14"/>
  <c r="U1939" i="14"/>
  <c r="U1940" i="14"/>
  <c r="U1941" i="14"/>
  <c r="U392" i="11"/>
  <c r="A330" i="2"/>
  <c r="V330" i="2"/>
  <c r="W330" i="2"/>
  <c r="X330" i="2"/>
  <c r="AB674" i="18"/>
  <c r="U1254" i="17"/>
  <c r="U1255" i="17"/>
  <c r="U1256" i="17"/>
  <c r="U1331" i="16"/>
  <c r="U1332" i="16"/>
  <c r="U1333" i="16"/>
  <c r="U1334" i="16"/>
  <c r="U1335" i="16"/>
  <c r="U1336" i="16"/>
  <c r="U988" i="15"/>
  <c r="U989" i="15"/>
  <c r="U1931" i="14"/>
  <c r="U1932" i="14"/>
  <c r="U1933" i="14"/>
  <c r="U1934" i="14"/>
  <c r="U1935" i="14"/>
  <c r="U1936" i="14"/>
  <c r="U391" i="11"/>
  <c r="A329" i="2"/>
  <c r="V329" i="2"/>
  <c r="W329" i="2"/>
  <c r="X329" i="2"/>
  <c r="AB526" i="18"/>
  <c r="U958" i="17"/>
  <c r="U959" i="17"/>
  <c r="U960" i="17"/>
  <c r="U961" i="17"/>
  <c r="U962" i="17"/>
  <c r="U963" i="17"/>
  <c r="U964" i="17"/>
  <c r="U965" i="17"/>
  <c r="U966" i="17"/>
  <c r="U1033" i="16"/>
  <c r="U1034" i="16"/>
  <c r="U754" i="15"/>
  <c r="U755" i="15"/>
  <c r="U1453" i="14"/>
  <c r="U1454" i="14"/>
  <c r="U1455" i="14"/>
  <c r="U1456" i="14"/>
  <c r="U1457" i="14"/>
  <c r="U291" i="11"/>
  <c r="A249" i="2"/>
  <c r="V249" i="2"/>
  <c r="W249" i="2"/>
  <c r="X249" i="2"/>
  <c r="AB198" i="18"/>
  <c r="AB19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673" i="18"/>
  <c r="U1253" i="17"/>
  <c r="U1330" i="16"/>
  <c r="U987" i="15"/>
  <c r="U1923" i="14"/>
  <c r="U1924" i="14"/>
  <c r="U1925" i="14"/>
  <c r="U1926" i="14"/>
  <c r="U1927" i="14"/>
  <c r="U1928" i="14"/>
  <c r="U1929" i="14"/>
  <c r="U1930" i="14"/>
  <c r="U390" i="11"/>
  <c r="A328" i="2"/>
  <c r="V328" i="2"/>
  <c r="W328" i="2"/>
  <c r="X328" i="2"/>
  <c r="AB670" i="18"/>
  <c r="U1243" i="17"/>
  <c r="U1244" i="17"/>
  <c r="U1245" i="17"/>
  <c r="U1246" i="17"/>
  <c r="U1247" i="17"/>
  <c r="U1248" i="17"/>
  <c r="U1249" i="17"/>
  <c r="U1326" i="16"/>
  <c r="U1327" i="16"/>
  <c r="U979" i="15"/>
  <c r="U980" i="15"/>
  <c r="U1913" i="14"/>
  <c r="U1914" i="14"/>
  <c r="U1915" i="14"/>
  <c r="U1916" i="14"/>
  <c r="U1917" i="14"/>
  <c r="U388" i="11"/>
  <c r="V326" i="2"/>
  <c r="A326" i="2"/>
  <c r="W326" i="2"/>
  <c r="X326" i="2"/>
  <c r="U710" i="14"/>
  <c r="AB254" i="18"/>
  <c r="AB255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67" i="18"/>
  <c r="AB368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19" i="18"/>
  <c r="AB320" i="18"/>
  <c r="AB321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666" i="18"/>
  <c r="AB667" i="18"/>
  <c r="U1235" i="17"/>
  <c r="U1236" i="17"/>
  <c r="U1237" i="17"/>
  <c r="U1238" i="17"/>
  <c r="U1320" i="16"/>
  <c r="U1321" i="16"/>
  <c r="U1322" i="16"/>
  <c r="U975" i="15"/>
  <c r="U976" i="15"/>
  <c r="U1900" i="14"/>
  <c r="U1901" i="14"/>
  <c r="U1902" i="14"/>
  <c r="U1903" i="14"/>
  <c r="U1904" i="14"/>
  <c r="U1905" i="14"/>
  <c r="U384" i="11"/>
  <c r="U385" i="11"/>
  <c r="A324" i="2"/>
  <c r="V324" i="2"/>
  <c r="W324" i="2"/>
  <c r="X324" i="2"/>
  <c r="AB676" i="18"/>
  <c r="AB677" i="18"/>
  <c r="U1261" i="17"/>
  <c r="U1262" i="17"/>
  <c r="U1263" i="17"/>
  <c r="U1264" i="17"/>
  <c r="U1342" i="16"/>
  <c r="U1343" i="16"/>
  <c r="U1344" i="16"/>
  <c r="U1345" i="16"/>
  <c r="U1346" i="16"/>
  <c r="U1347" i="16"/>
  <c r="U1348" i="16"/>
  <c r="U992" i="15"/>
  <c r="U1942" i="14"/>
  <c r="U1943" i="14"/>
  <c r="U1944" i="14"/>
  <c r="U1945" i="14"/>
  <c r="U1946" i="14"/>
  <c r="U393" i="11"/>
  <c r="A331" i="2"/>
  <c r="V331" i="2"/>
  <c r="W331" i="2"/>
  <c r="X331" i="2"/>
  <c r="AB672" i="18"/>
  <c r="AB671" i="18"/>
  <c r="U1250" i="17"/>
  <c r="U1251" i="17"/>
  <c r="U1252" i="17"/>
  <c r="U1328" i="16"/>
  <c r="U1329" i="16"/>
  <c r="U981" i="15"/>
  <c r="U982" i="15"/>
  <c r="U983" i="15"/>
  <c r="U984" i="15"/>
  <c r="U985" i="15"/>
  <c r="U986" i="15"/>
  <c r="U1918" i="14"/>
  <c r="U1919" i="14"/>
  <c r="U1920" i="14"/>
  <c r="U1921" i="14"/>
  <c r="U1922" i="14"/>
  <c r="U389" i="11"/>
  <c r="A327" i="2"/>
  <c r="V327" i="2"/>
  <c r="W327" i="2"/>
  <c r="X327" i="2"/>
  <c r="AB569" i="18"/>
  <c r="AB570" i="18"/>
  <c r="U1045" i="17"/>
  <c r="U1046" i="17"/>
  <c r="U1047" i="17"/>
  <c r="U1108" i="16"/>
  <c r="U1109" i="16"/>
  <c r="U1110" i="16"/>
  <c r="U1111" i="16"/>
  <c r="U844" i="15"/>
  <c r="U845" i="15"/>
  <c r="U846" i="15"/>
  <c r="U1609" i="14"/>
  <c r="U1610" i="14"/>
  <c r="U1611" i="14"/>
  <c r="U1612" i="14"/>
  <c r="U1613" i="14"/>
  <c r="U327" i="11"/>
  <c r="U328" i="11"/>
  <c r="A276" i="2"/>
  <c r="V276" i="2"/>
  <c r="W276" i="2"/>
  <c r="X276" i="2"/>
  <c r="A44" i="2"/>
  <c r="AB560" i="18"/>
  <c r="AB561" i="18"/>
  <c r="U1029" i="17"/>
  <c r="U1030" i="17"/>
  <c r="U1031" i="17"/>
  <c r="U1093" i="16"/>
  <c r="U1094" i="16"/>
  <c r="U823" i="15"/>
  <c r="U824" i="15"/>
  <c r="U825" i="15"/>
  <c r="U826" i="15"/>
  <c r="U1574" i="14"/>
  <c r="U1575" i="14"/>
  <c r="U1576" i="14"/>
  <c r="U1577" i="14"/>
  <c r="U1578" i="14"/>
  <c r="U1579" i="14"/>
  <c r="U1580" i="14"/>
  <c r="U1581" i="14"/>
  <c r="U320" i="11"/>
  <c r="U319" i="11"/>
  <c r="A271" i="2"/>
  <c r="V271" i="2"/>
  <c r="W271" i="2"/>
  <c r="X271" i="2"/>
  <c r="AB93" i="18"/>
  <c r="AB94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45" i="18"/>
  <c r="AB14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0" i="18"/>
  <c r="AB111" i="18"/>
  <c r="AB112" i="18"/>
  <c r="AB113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33" i="18"/>
  <c r="AB134" i="18"/>
  <c r="AB13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00" i="18"/>
  <c r="U1303" i="17"/>
  <c r="U1304" i="17"/>
  <c r="U1305" i="17"/>
  <c r="U1400" i="16"/>
  <c r="U1401" i="16"/>
  <c r="U1402" i="16"/>
  <c r="U1403" i="16"/>
  <c r="U1404" i="16"/>
  <c r="U1405" i="16"/>
  <c r="U1406" i="16"/>
  <c r="U1407" i="16"/>
  <c r="U1408" i="16"/>
  <c r="U1011" i="15"/>
  <c r="U1012" i="15"/>
  <c r="U2006" i="14"/>
  <c r="U2005" i="14"/>
  <c r="U2004" i="14"/>
  <c r="U2003" i="14"/>
  <c r="U2002" i="14"/>
  <c r="U405" i="11"/>
  <c r="A341" i="2"/>
  <c r="V341" i="2"/>
  <c r="W341" i="2"/>
  <c r="X341" i="2"/>
  <c r="AB340" i="18"/>
  <c r="AB341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683" i="18"/>
  <c r="AB684" i="18"/>
  <c r="AB685" i="18"/>
  <c r="U1271" i="17"/>
  <c r="U1272" i="17"/>
  <c r="U1273" i="17"/>
  <c r="U1363" i="16"/>
  <c r="U1364" i="16"/>
  <c r="U1365" i="16"/>
  <c r="U1366" i="16"/>
  <c r="U1367" i="16"/>
  <c r="U1368" i="16"/>
  <c r="U997" i="15"/>
  <c r="U998" i="15"/>
  <c r="U1959" i="14"/>
  <c r="U1960" i="14"/>
  <c r="U1961" i="14"/>
  <c r="U1962" i="14"/>
  <c r="U1963" i="14"/>
  <c r="U1964" i="14"/>
  <c r="U1965" i="14"/>
  <c r="U397" i="11"/>
  <c r="U398" i="11"/>
  <c r="A334" i="2"/>
  <c r="V334" i="2"/>
  <c r="W334" i="2"/>
  <c r="X334" i="2"/>
  <c r="AB581" i="18"/>
  <c r="AB582" i="18"/>
  <c r="U1065" i="17"/>
  <c r="U1066" i="17"/>
  <c r="U1067" i="17"/>
  <c r="U1068" i="17"/>
  <c r="U1069" i="17"/>
  <c r="U1070" i="17"/>
  <c r="U1071" i="17"/>
  <c r="U1135" i="16"/>
  <c r="U1136" i="16"/>
  <c r="U1137" i="16"/>
  <c r="U1138" i="16"/>
  <c r="U1139" i="16"/>
  <c r="U858" i="15"/>
  <c r="U859" i="15"/>
  <c r="U1637" i="14"/>
  <c r="U1638" i="14"/>
  <c r="U1639" i="14"/>
  <c r="U1640" i="14"/>
  <c r="U1641" i="14"/>
  <c r="U333" i="11"/>
  <c r="U334" i="11"/>
  <c r="A281" i="2"/>
  <c r="V281" i="2"/>
  <c r="W281" i="2"/>
  <c r="X281" i="2"/>
  <c r="U662" i="16"/>
  <c r="AB393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04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01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298" i="18"/>
  <c r="AB299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57" i="18"/>
  <c r="AB158" i="18"/>
  <c r="AB15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04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81" i="18"/>
  <c r="AB18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54" i="18"/>
  <c r="U1219" i="17"/>
  <c r="U1220" i="17"/>
  <c r="U1221" i="17"/>
  <c r="U1310" i="16"/>
  <c r="U1311" i="16"/>
  <c r="U940" i="15"/>
  <c r="U941" i="15"/>
  <c r="U942" i="15"/>
  <c r="U943" i="15"/>
  <c r="U944" i="15"/>
  <c r="U945" i="15"/>
  <c r="U946" i="15"/>
  <c r="U947" i="15"/>
  <c r="U1869" i="14"/>
  <c r="U1870" i="14"/>
  <c r="U1871" i="14"/>
  <c r="U1872" i="14"/>
  <c r="U1873" i="14"/>
  <c r="U1874" i="14"/>
  <c r="U378" i="11"/>
  <c r="A319" i="2"/>
  <c r="V319" i="2"/>
  <c r="W319" i="2"/>
  <c r="X319" i="2"/>
  <c r="AB624" i="18"/>
  <c r="AB625" i="18"/>
  <c r="AB626" i="18"/>
  <c r="U1155" i="17"/>
  <c r="U1156" i="17"/>
  <c r="U1157" i="17"/>
  <c r="U1236" i="16"/>
  <c r="U1237" i="16"/>
  <c r="U1238" i="16"/>
  <c r="U1239" i="16"/>
  <c r="U1240" i="16"/>
  <c r="U1241" i="16"/>
  <c r="U1242" i="16"/>
  <c r="U1243" i="16"/>
  <c r="U1244" i="16"/>
  <c r="U898" i="15"/>
  <c r="U899" i="15"/>
  <c r="U1761" i="14"/>
  <c r="U1762" i="14"/>
  <c r="U1763" i="14"/>
  <c r="U1764" i="14"/>
  <c r="U1765" i="14"/>
  <c r="U360" i="11"/>
  <c r="A302" i="2"/>
  <c r="V302" i="2"/>
  <c r="W302" i="2"/>
  <c r="X302" i="2"/>
  <c r="AB353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28" i="18"/>
  <c r="AB529" i="18"/>
  <c r="U970" i="17"/>
  <c r="U971" i="17"/>
  <c r="U972" i="17"/>
  <c r="U1037" i="16"/>
  <c r="U1038" i="16"/>
  <c r="U761" i="15"/>
  <c r="U762" i="15"/>
  <c r="U763" i="15"/>
  <c r="U764" i="15"/>
  <c r="U765" i="15"/>
  <c r="U766" i="15"/>
  <c r="U1463" i="14"/>
  <c r="U1464" i="14"/>
  <c r="U1465" i="14"/>
  <c r="U1466" i="14"/>
  <c r="U1467" i="14"/>
  <c r="U294" i="11"/>
  <c r="U295" i="11"/>
  <c r="A251" i="2"/>
  <c r="V251" i="2"/>
  <c r="W251" i="2"/>
  <c r="X251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07" i="18"/>
  <c r="U1119" i="17"/>
  <c r="U1120" i="17"/>
  <c r="U1121" i="17"/>
  <c r="U1122" i="17"/>
  <c r="U1180" i="16"/>
  <c r="U1181" i="16"/>
  <c r="U1182" i="16"/>
  <c r="U1183" i="16"/>
  <c r="U878" i="15"/>
  <c r="U879" i="15"/>
  <c r="U1179" i="16"/>
  <c r="U1695" i="14"/>
  <c r="U1696" i="14"/>
  <c r="U1697" i="14"/>
  <c r="U1698" i="14"/>
  <c r="U1699" i="14"/>
  <c r="U1700" i="14"/>
  <c r="U347" i="11"/>
  <c r="A291" i="2"/>
  <c r="V291" i="2"/>
  <c r="W291" i="2"/>
  <c r="X291" i="2"/>
  <c r="AB423" i="18"/>
  <c r="AB424" i="18"/>
  <c r="AB425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07" i="18"/>
  <c r="AB438" i="18"/>
  <c r="AB439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38" i="18"/>
  <c r="AB339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0" i="2"/>
  <c r="W231" i="2"/>
  <c r="W232" i="2"/>
  <c r="W236" i="2"/>
  <c r="W237" i="2"/>
  <c r="W242" i="2"/>
  <c r="W243" i="2"/>
  <c r="W247" i="2"/>
  <c r="W248" i="2"/>
  <c r="W250" i="2"/>
  <c r="W254" i="2"/>
  <c r="W269" i="2"/>
  <c r="W270" i="2"/>
  <c r="W275" i="2"/>
  <c r="W280" i="2"/>
  <c r="W285" i="2"/>
  <c r="W286" i="2"/>
  <c r="W290" i="2"/>
  <c r="W293" i="2"/>
  <c r="W295" i="2"/>
  <c r="W296" i="2"/>
  <c r="W299" i="2"/>
  <c r="W300" i="2"/>
  <c r="W301" i="2"/>
  <c r="W306" i="2"/>
  <c r="W307" i="2"/>
  <c r="W311" i="2"/>
  <c r="W313" i="2"/>
  <c r="W315" i="2"/>
  <c r="W316" i="2"/>
  <c r="W317" i="2"/>
  <c r="W318" i="2"/>
  <c r="W332" i="2"/>
  <c r="W333" i="2"/>
  <c r="W337" i="2"/>
  <c r="W338" i="2"/>
  <c r="W340" i="2"/>
  <c r="W343" i="2"/>
  <c r="W345" i="2"/>
  <c r="W346" i="2"/>
  <c r="W349" i="2"/>
  <c r="W350" i="2"/>
  <c r="W352" i="2"/>
  <c r="W353" i="2"/>
  <c r="W355" i="2"/>
  <c r="W356" i="2"/>
  <c r="W357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0" i="2"/>
  <c r="V231" i="2"/>
  <c r="V232" i="2"/>
  <c r="V236" i="2"/>
  <c r="V237" i="2"/>
  <c r="V242" i="2"/>
  <c r="V243" i="2"/>
  <c r="V247" i="2"/>
  <c r="V248" i="2"/>
  <c r="V250" i="2"/>
  <c r="V254" i="2"/>
  <c r="V269" i="2"/>
  <c r="V270" i="2"/>
  <c r="V275" i="2"/>
  <c r="V280" i="2"/>
  <c r="V285" i="2"/>
  <c r="V286" i="2"/>
  <c r="V290" i="2"/>
  <c r="V293" i="2"/>
  <c r="V295" i="2"/>
  <c r="V296" i="2"/>
  <c r="V299" i="2"/>
  <c r="V300" i="2"/>
  <c r="V301" i="2"/>
  <c r="V306" i="2"/>
  <c r="V307" i="2"/>
  <c r="V311" i="2"/>
  <c r="V313" i="2"/>
  <c r="V315" i="2"/>
  <c r="V316" i="2"/>
  <c r="V317" i="2"/>
  <c r="V318" i="2"/>
  <c r="V332" i="2"/>
  <c r="V333" i="2"/>
  <c r="V337" i="2"/>
  <c r="V338" i="2"/>
  <c r="V340" i="2"/>
  <c r="V343" i="2"/>
  <c r="V345" i="2"/>
  <c r="V346" i="2"/>
  <c r="V349" i="2"/>
  <c r="V350" i="2"/>
  <c r="V352" i="2"/>
  <c r="V353" i="2"/>
  <c r="V355" i="2"/>
  <c r="V356" i="2"/>
  <c r="V357" i="2"/>
  <c r="W2" i="2"/>
  <c r="V2" i="2"/>
  <c r="X290" i="2"/>
  <c r="X293" i="2"/>
  <c r="X295" i="2"/>
  <c r="X296" i="2"/>
  <c r="X299" i="2"/>
  <c r="X300" i="2"/>
  <c r="X301" i="2"/>
  <c r="X306" i="2"/>
  <c r="X307" i="2"/>
  <c r="X311" i="2"/>
  <c r="X313" i="2"/>
  <c r="X315" i="2"/>
  <c r="X316" i="2"/>
  <c r="X317" i="2"/>
  <c r="X318" i="2"/>
  <c r="X332" i="2"/>
  <c r="X333" i="2"/>
  <c r="X337" i="2"/>
  <c r="X338" i="2"/>
  <c r="X340" i="2"/>
  <c r="X343" i="2"/>
  <c r="X345" i="2"/>
  <c r="X346" i="2"/>
  <c r="X349" i="2"/>
  <c r="X350" i="2"/>
  <c r="X352" i="2"/>
  <c r="X353" i="2"/>
  <c r="X355" i="2"/>
  <c r="X356" i="2"/>
  <c r="X357" i="2"/>
  <c r="B357" i="19" s="1"/>
  <c r="AB315" i="18"/>
  <c r="AB316" i="18"/>
  <c r="AB317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09" i="18"/>
  <c r="U1314" i="17"/>
  <c r="U1315" i="17"/>
  <c r="U1316" i="17"/>
  <c r="U1425" i="16"/>
  <c r="U1426" i="16"/>
  <c r="U1427" i="16"/>
  <c r="U1428" i="16"/>
  <c r="U1429" i="16"/>
  <c r="U1430" i="16"/>
  <c r="U1431" i="16"/>
  <c r="U1021" i="15"/>
  <c r="U1022" i="15"/>
  <c r="U1023" i="15"/>
  <c r="U2034" i="14"/>
  <c r="U2035" i="14"/>
  <c r="U2036" i="14"/>
  <c r="U2037" i="14"/>
  <c r="U2038" i="14"/>
  <c r="U2039" i="14"/>
  <c r="U410" i="11"/>
  <c r="A346" i="2"/>
  <c r="AB478" i="18"/>
  <c r="AB47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22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25" i="18"/>
  <c r="AB226" i="18"/>
  <c r="AB227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1" i="18"/>
  <c r="AB92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595" i="18"/>
  <c r="AB596" i="18"/>
  <c r="U1099" i="17"/>
  <c r="U1100" i="17"/>
  <c r="U1101" i="17"/>
  <c r="U1102" i="17"/>
  <c r="U1159" i="16"/>
  <c r="U1160" i="16"/>
  <c r="U1161" i="16"/>
  <c r="U868" i="15"/>
  <c r="U869" i="15"/>
  <c r="U1663" i="14"/>
  <c r="U1664" i="14"/>
  <c r="U1665" i="14"/>
  <c r="U1666" i="14"/>
  <c r="U1667" i="14"/>
  <c r="U1668" i="14"/>
  <c r="U1669" i="14"/>
  <c r="U340" i="11"/>
  <c r="U341" i="11"/>
  <c r="A286" i="2"/>
  <c r="X286" i="2"/>
  <c r="U240" i="16"/>
  <c r="U234" i="16"/>
  <c r="AB72" i="18"/>
  <c r="AB73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22" i="18"/>
  <c r="AB623" i="18"/>
  <c r="U1152" i="17"/>
  <c r="U1153" i="17"/>
  <c r="U1154" i="17"/>
  <c r="U1227" i="16"/>
  <c r="U1228" i="16"/>
  <c r="U1229" i="16"/>
  <c r="U1230" i="16"/>
  <c r="U1231" i="16"/>
  <c r="U1232" i="16"/>
  <c r="U1233" i="16"/>
  <c r="U1234" i="16"/>
  <c r="U1235" i="16"/>
  <c r="U896" i="15"/>
  <c r="U897" i="15"/>
  <c r="U1756" i="14"/>
  <c r="U1757" i="14"/>
  <c r="U1758" i="14"/>
  <c r="U1759" i="14"/>
  <c r="U1760" i="14"/>
  <c r="U359" i="11"/>
  <c r="A301" i="2"/>
  <c r="AB694" i="18"/>
  <c r="AB695" i="18"/>
  <c r="U1287" i="17"/>
  <c r="U1288" i="17"/>
  <c r="U1289" i="17"/>
  <c r="U1290" i="17"/>
  <c r="U1291" i="17"/>
  <c r="U1292" i="17"/>
  <c r="U1386" i="16"/>
  <c r="U1387" i="16"/>
  <c r="U1388" i="16"/>
  <c r="U1005" i="15"/>
  <c r="U1006" i="15"/>
  <c r="U1985" i="14"/>
  <c r="U1986" i="14"/>
  <c r="U1987" i="14"/>
  <c r="U1988" i="14"/>
  <c r="U1989" i="14"/>
  <c r="U1990" i="14"/>
  <c r="U402" i="11"/>
  <c r="A338" i="2"/>
  <c r="AB312" i="18"/>
  <c r="AB313" i="18"/>
  <c r="AB314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386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77" i="18"/>
  <c r="AB378" i="18"/>
  <c r="AB379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0" i="2"/>
  <c r="A231" i="2"/>
  <c r="A232" i="2"/>
  <c r="A236" i="2"/>
  <c r="A237" i="2"/>
  <c r="A242" i="2"/>
  <c r="A243" i="2"/>
  <c r="A247" i="2"/>
  <c r="A248" i="2"/>
  <c r="A250" i="2"/>
  <c r="A254" i="2"/>
  <c r="A269" i="2"/>
  <c r="A270" i="2"/>
  <c r="A275" i="2"/>
  <c r="A280" i="2"/>
  <c r="A285" i="2"/>
  <c r="A293" i="2"/>
  <c r="A295" i="2"/>
  <c r="A296" i="2"/>
  <c r="A299" i="2"/>
  <c r="A300" i="2"/>
  <c r="A306" i="2"/>
  <c r="A307" i="2"/>
  <c r="A311" i="2"/>
  <c r="A313" i="2"/>
  <c r="A315" i="2"/>
  <c r="A316" i="2"/>
  <c r="A317" i="2"/>
  <c r="A318" i="2"/>
  <c r="A332" i="2"/>
  <c r="A333" i="2"/>
  <c r="A337" i="2"/>
  <c r="A340" i="2"/>
  <c r="A343" i="2"/>
  <c r="A345" i="2"/>
  <c r="A349" i="2"/>
  <c r="A350" i="2"/>
  <c r="A352" i="2"/>
  <c r="A353" i="2"/>
  <c r="A355" i="2"/>
  <c r="A356" i="2"/>
  <c r="A357" i="2"/>
  <c r="A2" i="2"/>
  <c r="AB493" i="18"/>
  <c r="AB492" i="18"/>
  <c r="U886" i="17"/>
  <c r="U887" i="17"/>
  <c r="U888" i="17"/>
  <c r="U889" i="17"/>
  <c r="U890" i="17"/>
  <c r="U891" i="17"/>
  <c r="U892" i="17"/>
  <c r="U893" i="17"/>
  <c r="U968" i="16"/>
  <c r="U969" i="16"/>
  <c r="U696" i="15"/>
  <c r="U697" i="15"/>
  <c r="U1365" i="14"/>
  <c r="U1366" i="14"/>
  <c r="U1367" i="14"/>
  <c r="U1368" i="14"/>
  <c r="U1369" i="14"/>
  <c r="U271" i="11"/>
  <c r="X232" i="2"/>
  <c r="AB681" i="18"/>
  <c r="AB682" i="18"/>
  <c r="U1268" i="17"/>
  <c r="U1269" i="17"/>
  <c r="U1270" i="17"/>
  <c r="U1356" i="16"/>
  <c r="U1357" i="16"/>
  <c r="U1358" i="16"/>
  <c r="U1359" i="16"/>
  <c r="U1360" i="16"/>
  <c r="U1361" i="16"/>
  <c r="U1362" i="16"/>
  <c r="U995" i="15"/>
  <c r="U996" i="15"/>
  <c r="U1953" i="14"/>
  <c r="U1954" i="14"/>
  <c r="U1955" i="14"/>
  <c r="U1956" i="14"/>
  <c r="U1957" i="14"/>
  <c r="U1958" i="14"/>
  <c r="U395" i="11"/>
  <c r="U396" i="11"/>
  <c r="AB558" i="18"/>
  <c r="AB559" i="18"/>
  <c r="U1026" i="17"/>
  <c r="U1027" i="17"/>
  <c r="U1028" i="17"/>
  <c r="U1091" i="16"/>
  <c r="U1092" i="16"/>
  <c r="U818" i="15"/>
  <c r="U819" i="15"/>
  <c r="U820" i="15"/>
  <c r="U821" i="15"/>
  <c r="U822" i="15"/>
  <c r="U1567" i="14"/>
  <c r="U1568" i="14"/>
  <c r="U1569" i="14"/>
  <c r="U1570" i="14"/>
  <c r="U1571" i="14"/>
  <c r="U1572" i="14"/>
  <c r="U1573" i="14"/>
  <c r="U317" i="11"/>
  <c r="U318" i="11"/>
  <c r="AB107" i="18"/>
  <c r="AB108" i="18"/>
  <c r="AB109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0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23" i="18"/>
  <c r="AB12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03" i="14"/>
  <c r="U2102" i="14"/>
  <c r="U2101" i="14"/>
  <c r="U1349" i="17"/>
  <c r="U1350" i="17"/>
  <c r="U1351" i="17"/>
  <c r="U2088" i="14"/>
  <c r="U2089" i="14"/>
  <c r="U2090" i="14"/>
  <c r="U2091" i="14"/>
  <c r="U2092" i="14"/>
  <c r="U2093" i="14"/>
  <c r="AB723" i="18"/>
  <c r="U1337" i="17"/>
  <c r="U1338" i="17"/>
  <c r="U1339" i="17"/>
  <c r="U1345" i="17"/>
  <c r="U1346" i="17"/>
  <c r="U2077" i="14"/>
  <c r="U2078" i="14"/>
  <c r="U2079" i="14"/>
  <c r="U2080" i="14"/>
  <c r="U2086" i="14"/>
  <c r="U2087" i="14"/>
  <c r="U2094" i="14"/>
  <c r="U2095" i="14"/>
  <c r="U2096" i="14"/>
  <c r="U421" i="11"/>
  <c r="U1457" i="16"/>
  <c r="U1458" i="16"/>
  <c r="U1459" i="16"/>
  <c r="U1460" i="16"/>
  <c r="U1464" i="16"/>
  <c r="U1465" i="16"/>
  <c r="U1037" i="15"/>
  <c r="U1038" i="15"/>
  <c r="U1041" i="15"/>
  <c r="U1042" i="15"/>
  <c r="U1043" i="15"/>
  <c r="U1044" i="15"/>
  <c r="U1045" i="15"/>
  <c r="U1046" i="15"/>
  <c r="U419" i="11"/>
  <c r="U1328" i="17"/>
  <c r="U1329" i="17"/>
  <c r="U1332" i="17"/>
  <c r="U1333" i="17"/>
  <c r="U1334" i="17"/>
  <c r="U1335" i="17"/>
  <c r="U1336" i="17"/>
  <c r="U1444" i="16"/>
  <c r="U1445" i="16"/>
  <c r="U1446" i="16"/>
  <c r="U1447" i="16"/>
  <c r="U1448" i="16"/>
  <c r="U1455" i="16"/>
  <c r="U1456" i="16"/>
  <c r="U1466" i="16"/>
  <c r="U1467" i="16"/>
  <c r="U1032" i="15"/>
  <c r="U1035" i="15"/>
  <c r="U2060" i="14"/>
  <c r="U2061" i="14"/>
  <c r="U2062" i="14"/>
  <c r="U2063" i="14"/>
  <c r="U2070" i="14"/>
  <c r="U2071" i="14"/>
  <c r="U2072" i="14"/>
  <c r="U2073" i="14"/>
  <c r="U2074" i="14"/>
  <c r="U2075" i="14"/>
  <c r="AB716" i="18"/>
  <c r="AB717" i="18"/>
  <c r="AB720" i="18"/>
  <c r="AB721" i="18"/>
  <c r="AB722" i="18"/>
  <c r="AB727" i="18"/>
  <c r="AB728" i="18"/>
  <c r="AB729" i="18"/>
  <c r="U1347" i="17"/>
  <c r="U1348" i="17"/>
  <c r="U1352" i="17"/>
  <c r="U1353" i="17"/>
  <c r="U1354" i="17"/>
  <c r="U1443" i="16"/>
  <c r="U1468" i="16"/>
  <c r="U1469" i="16"/>
  <c r="U1031" i="15"/>
  <c r="U1036" i="15"/>
  <c r="U1047" i="15"/>
  <c r="U1048" i="15"/>
  <c r="U2059" i="14"/>
  <c r="U2076" i="14"/>
  <c r="U2097" i="14"/>
  <c r="U2098" i="14"/>
  <c r="U2099" i="14"/>
  <c r="U2100" i="14"/>
  <c r="U416" i="11"/>
  <c r="U418" i="11"/>
  <c r="U420" i="11"/>
  <c r="U424" i="11"/>
  <c r="U425" i="11"/>
  <c r="U426" i="11"/>
  <c r="AB619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78" i="18"/>
  <c r="AB279" i="18"/>
  <c r="AB280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66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34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03" i="18"/>
  <c r="AB504" i="18"/>
  <c r="U916" i="17"/>
  <c r="U917" i="17"/>
  <c r="U918" i="17"/>
  <c r="U986" i="16"/>
  <c r="U987" i="16"/>
  <c r="U988" i="16"/>
  <c r="U989" i="16"/>
  <c r="U990" i="16"/>
  <c r="U991" i="16"/>
  <c r="U992" i="16"/>
  <c r="U993" i="16"/>
  <c r="U707" i="15"/>
  <c r="U708" i="15"/>
  <c r="U1390" i="14"/>
  <c r="U1391" i="14"/>
  <c r="U1392" i="14"/>
  <c r="U1393" i="14"/>
  <c r="U1394" i="14"/>
  <c r="U276" i="11"/>
  <c r="X237" i="2"/>
  <c r="U1394" i="16"/>
  <c r="U1395" i="16"/>
  <c r="U1396" i="16"/>
  <c r="U1397" i="16"/>
  <c r="U1398" i="16"/>
  <c r="U1399" i="16"/>
  <c r="U1418" i="16"/>
  <c r="U1283" i="17"/>
  <c r="U1284" i="17"/>
  <c r="U1285" i="17"/>
  <c r="U1286" i="17"/>
  <c r="U1300" i="17"/>
  <c r="U1301" i="17"/>
  <c r="U1302" i="17"/>
  <c r="AB680" i="18"/>
  <c r="AB679" i="18"/>
  <c r="U1266" i="17"/>
  <c r="U1267" i="17"/>
  <c r="U1281" i="17"/>
  <c r="U994" i="15"/>
  <c r="U1003" i="15"/>
  <c r="U1004" i="15"/>
  <c r="U1009" i="15"/>
  <c r="U1010" i="15"/>
  <c r="U1015" i="15"/>
  <c r="U1016" i="15"/>
  <c r="U2019" i="14"/>
  <c r="U2018" i="14"/>
  <c r="U2017" i="14"/>
  <c r="U2016" i="14"/>
  <c r="U2015" i="14"/>
  <c r="U2014" i="14"/>
  <c r="U2013" i="14"/>
  <c r="U2012" i="14"/>
  <c r="U2001" i="14"/>
  <c r="U2000" i="14"/>
  <c r="U1999" i="14"/>
  <c r="U1998" i="14"/>
  <c r="U1997" i="14"/>
  <c r="U1984" i="14"/>
  <c r="U1983" i="14"/>
  <c r="U1982" i="14"/>
  <c r="U1981" i="14"/>
  <c r="U1980" i="14"/>
  <c r="U1979" i="14"/>
  <c r="U1952" i="14"/>
  <c r="U1951" i="14"/>
  <c r="AB678" i="18"/>
  <c r="AB693" i="18"/>
  <c r="AB698" i="18"/>
  <c r="AB699" i="18"/>
  <c r="U1215" i="17"/>
  <c r="U1216" i="17"/>
  <c r="U1217" i="17"/>
  <c r="U1218" i="17"/>
  <c r="U1265" i="17"/>
  <c r="U1282" i="17"/>
  <c r="U1858" i="14"/>
  <c r="U1859" i="14"/>
  <c r="U1860" i="14"/>
  <c r="U1861" i="14"/>
  <c r="U1862" i="14"/>
  <c r="U1863" i="14"/>
  <c r="U1864" i="14"/>
  <c r="U1865" i="14"/>
  <c r="U1866" i="14"/>
  <c r="U1200" i="17"/>
  <c r="U1201" i="17"/>
  <c r="U1202" i="17"/>
  <c r="U1203" i="17"/>
  <c r="U1204" i="17"/>
  <c r="U1205" i="17"/>
  <c r="U1206" i="17"/>
  <c r="U1306" i="16"/>
  <c r="U1307" i="16"/>
  <c r="U1308" i="16"/>
  <c r="U1309" i="16"/>
  <c r="U1349" i="16"/>
  <c r="U1350" i="16"/>
  <c r="U1351" i="16"/>
  <c r="U1352" i="16"/>
  <c r="U1353" i="16"/>
  <c r="U1354" i="16"/>
  <c r="U1355" i="16"/>
  <c r="U1383" i="16"/>
  <c r="U1384" i="16"/>
  <c r="U1385" i="16"/>
  <c r="U1392" i="16"/>
  <c r="U1393" i="16"/>
  <c r="AB621" i="18"/>
  <c r="U1146" i="17"/>
  <c r="U1147" i="17"/>
  <c r="U1148" i="17"/>
  <c r="U1149" i="17"/>
  <c r="U1150" i="17"/>
  <c r="U1151" i="17"/>
  <c r="U1210" i="17"/>
  <c r="U1211" i="17"/>
  <c r="U1168" i="17"/>
  <c r="U1169" i="17"/>
  <c r="U1170" i="17"/>
  <c r="U1171" i="17"/>
  <c r="U1190" i="17"/>
  <c r="U1191" i="17"/>
  <c r="U1192" i="17"/>
  <c r="U1196" i="17"/>
  <c r="U1198" i="17"/>
  <c r="U1199" i="17"/>
  <c r="U1207" i="17"/>
  <c r="U1208" i="17"/>
  <c r="U1209" i="17"/>
  <c r="U1218" i="16"/>
  <c r="U1219" i="16"/>
  <c r="U1220" i="16"/>
  <c r="U1221" i="16"/>
  <c r="U1222" i="16"/>
  <c r="U1223" i="16"/>
  <c r="U1224" i="16"/>
  <c r="U1225" i="16"/>
  <c r="U1226" i="16"/>
  <c r="U1302" i="16"/>
  <c r="U1271" i="16"/>
  <c r="U1272" i="16"/>
  <c r="U1273" i="16"/>
  <c r="U1274" i="16"/>
  <c r="U1303" i="16"/>
  <c r="U1289" i="16"/>
  <c r="U1290" i="16"/>
  <c r="U1291" i="16"/>
  <c r="U1292" i="16"/>
  <c r="U939" i="15"/>
  <c r="U993" i="15"/>
  <c r="U906" i="15"/>
  <c r="U907" i="15"/>
  <c r="U917" i="15"/>
  <c r="U918" i="15"/>
  <c r="U921" i="15"/>
  <c r="U923" i="15"/>
  <c r="U924" i="15"/>
  <c r="U1835" i="14"/>
  <c r="U1836" i="14"/>
  <c r="U1837" i="14"/>
  <c r="U1847" i="14"/>
  <c r="U1783" i="14"/>
  <c r="U1784" i="14"/>
  <c r="U1785" i="14"/>
  <c r="U1786" i="14"/>
  <c r="U1787" i="14"/>
  <c r="U1788" i="14"/>
  <c r="U1819" i="14"/>
  <c r="U1820" i="14"/>
  <c r="U1821" i="14"/>
  <c r="U1822" i="14"/>
  <c r="U1823" i="14"/>
  <c r="U1830" i="14"/>
  <c r="U1831" i="14"/>
  <c r="U1832" i="14"/>
  <c r="U1848" i="14"/>
  <c r="U1857" i="14"/>
  <c r="U1867" i="14"/>
  <c r="U357" i="11"/>
  <c r="U358" i="11"/>
  <c r="U364" i="11"/>
  <c r="U365" i="11"/>
  <c r="U369" i="11"/>
  <c r="U372" i="11"/>
  <c r="U374" i="11"/>
  <c r="U375" i="11"/>
  <c r="U376" i="11"/>
  <c r="U377" i="11"/>
  <c r="U394" i="11"/>
  <c r="U401" i="11"/>
  <c r="U185" i="14"/>
  <c r="U193" i="14"/>
  <c r="U1789" i="14"/>
  <c r="U1790" i="14"/>
  <c r="U1791" i="14"/>
  <c r="U1792" i="14"/>
  <c r="U1793" i="14"/>
  <c r="U1794" i="14"/>
  <c r="U1795" i="14"/>
  <c r="U2028" i="14"/>
  <c r="U2029" i="14"/>
  <c r="U2030" i="14"/>
  <c r="U2031" i="14"/>
  <c r="U2032" i="14"/>
  <c r="AB715" i="18"/>
  <c r="U1327" i="17"/>
  <c r="U415" i="11"/>
  <c r="AB708" i="18"/>
  <c r="U1312" i="17"/>
  <c r="U1313" i="17"/>
  <c r="U1324" i="17"/>
  <c r="U1325" i="17"/>
  <c r="U1421" i="16"/>
  <c r="U1422" i="16"/>
  <c r="U1423" i="16"/>
  <c r="U1424" i="16"/>
  <c r="U1441" i="16"/>
  <c r="U1442" i="16"/>
  <c r="U1029" i="15"/>
  <c r="U1030" i="15"/>
  <c r="U1754" i="14"/>
  <c r="U1755" i="14"/>
  <c r="U1833" i="14"/>
  <c r="U1834" i="14"/>
  <c r="U1868" i="14"/>
  <c r="U1947" i="14"/>
  <c r="U1948" i="14"/>
  <c r="U1949" i="14"/>
  <c r="U1950" i="14"/>
  <c r="U2033" i="14"/>
  <c r="U2054" i="14"/>
  <c r="U2055" i="14"/>
  <c r="U2056" i="14"/>
  <c r="U2057" i="14"/>
  <c r="U2058" i="14"/>
  <c r="U1849" i="14"/>
  <c r="U1850" i="14"/>
  <c r="U1851" i="14"/>
  <c r="AB707" i="18"/>
  <c r="AB714" i="18"/>
  <c r="U1326" i="17"/>
  <c r="U1020" i="15"/>
  <c r="U1852" i="14"/>
  <c r="U1853" i="14"/>
  <c r="U409" i="11"/>
  <c r="U414" i="11"/>
  <c r="AB594" i="18"/>
  <c r="AB580" i="18"/>
  <c r="U856" i="15"/>
  <c r="U857" i="15"/>
  <c r="U866" i="15"/>
  <c r="U867" i="15"/>
  <c r="U876" i="15"/>
  <c r="U877" i="15"/>
  <c r="U882" i="15"/>
  <c r="U884" i="15"/>
  <c r="U885" i="15"/>
  <c r="U886" i="15"/>
  <c r="U887" i="15"/>
  <c r="U892" i="15"/>
  <c r="U893" i="15"/>
  <c r="U894" i="15"/>
  <c r="U895" i="15"/>
  <c r="U928" i="15"/>
  <c r="U929" i="15"/>
  <c r="U930" i="15"/>
  <c r="U931" i="15"/>
  <c r="U932" i="15"/>
  <c r="U933" i="15"/>
  <c r="U934" i="15"/>
  <c r="U935" i="15"/>
  <c r="U936" i="15"/>
  <c r="U937" i="15"/>
  <c r="U938" i="15"/>
  <c r="U1606" i="14"/>
  <c r="U1607" i="14"/>
  <c r="U1608" i="14"/>
  <c r="U1632" i="14"/>
  <c r="U1633" i="14"/>
  <c r="U1634" i="14"/>
  <c r="U1635" i="14"/>
  <c r="U1636" i="14"/>
  <c r="U1657" i="14"/>
  <c r="U1658" i="14"/>
  <c r="U1659" i="14"/>
  <c r="U1660" i="14"/>
  <c r="U1661" i="14"/>
  <c r="U1662" i="14"/>
  <c r="U1690" i="14"/>
  <c r="U1691" i="14"/>
  <c r="U1692" i="14"/>
  <c r="U1693" i="14"/>
  <c r="U1694" i="14"/>
  <c r="U1707" i="14"/>
  <c r="U1708" i="14"/>
  <c r="U1709" i="14"/>
  <c r="U1711" i="14"/>
  <c r="U1712" i="14"/>
  <c r="U1713" i="14"/>
  <c r="U1714" i="14"/>
  <c r="U1710" i="14"/>
  <c r="U1024" i="17"/>
  <c r="U1025" i="17"/>
  <c r="U1042" i="17"/>
  <c r="U1043" i="17"/>
  <c r="U1044" i="17"/>
  <c r="U1057" i="17"/>
  <c r="U1058" i="17"/>
  <c r="U1059" i="17"/>
  <c r="U1060" i="17"/>
  <c r="U1061" i="17"/>
  <c r="U1062" i="17"/>
  <c r="U1063" i="17"/>
  <c r="U1064" i="17"/>
  <c r="U1095" i="17"/>
  <c r="U1096" i="17"/>
  <c r="U1097" i="17"/>
  <c r="U1098" i="17"/>
  <c r="U1115" i="17"/>
  <c r="U1116" i="17"/>
  <c r="U1117" i="17"/>
  <c r="U1118" i="17"/>
  <c r="U1127" i="17"/>
  <c r="U1129" i="17"/>
  <c r="U1130" i="17"/>
  <c r="U1131" i="17"/>
  <c r="U1132" i="17"/>
  <c r="U1133" i="17"/>
  <c r="U1134" i="17"/>
  <c r="U1135" i="17"/>
  <c r="U1136" i="17"/>
  <c r="U1137" i="17"/>
  <c r="AB568" i="18"/>
  <c r="AB579" i="18"/>
  <c r="AB593" i="18"/>
  <c r="AB606" i="18"/>
  <c r="AB610" i="18"/>
  <c r="AB612" i="18"/>
  <c r="AB613" i="18"/>
  <c r="AB614" i="18"/>
  <c r="AB617" i="18"/>
  <c r="AB618" i="18"/>
  <c r="AB620" i="18"/>
  <c r="AB636" i="18"/>
  <c r="AB643" i="18"/>
  <c r="AB646" i="18"/>
  <c r="U316" i="11"/>
  <c r="U326" i="11"/>
  <c r="U332" i="11"/>
  <c r="U339" i="11"/>
  <c r="U346" i="11"/>
  <c r="U350" i="11"/>
  <c r="U352" i="11"/>
  <c r="U353" i="11"/>
  <c r="U354" i="11"/>
  <c r="U404" i="11"/>
  <c r="AB518" i="18"/>
  <c r="AB502" i="18"/>
  <c r="AB490" i="18"/>
  <c r="AB477" i="18"/>
  <c r="U262" i="11"/>
  <c r="U1327" i="14"/>
  <c r="U1328" i="14"/>
  <c r="U1329" i="14"/>
  <c r="U1330" i="14"/>
  <c r="U1331" i="14"/>
  <c r="U1332" i="14"/>
  <c r="U1333" i="14"/>
  <c r="U1355" i="14"/>
  <c r="U1356" i="14"/>
  <c r="U1357" i="14"/>
  <c r="U1358" i="14"/>
  <c r="U1359" i="14"/>
  <c r="U1360" i="14"/>
  <c r="U1361" i="14"/>
  <c r="U1362" i="14"/>
  <c r="U1363" i="14"/>
  <c r="U1364" i="14"/>
  <c r="U1385" i="14"/>
  <c r="U1386" i="14"/>
  <c r="U1387" i="14"/>
  <c r="U1388" i="14"/>
  <c r="U1389" i="14"/>
  <c r="U1417" i="14"/>
  <c r="U1418" i="14"/>
  <c r="U1419" i="14"/>
  <c r="U1420" i="14"/>
  <c r="U1421" i="14"/>
  <c r="U1422" i="14"/>
  <c r="U1423" i="14"/>
  <c r="U1424" i="14"/>
  <c r="U1425" i="14"/>
  <c r="U1426" i="14"/>
  <c r="U1442" i="14"/>
  <c r="U1443" i="14"/>
  <c r="U1444" i="14"/>
  <c r="U1445" i="14"/>
  <c r="U1446" i="14"/>
  <c r="U1447" i="14"/>
  <c r="U1448" i="14"/>
  <c r="U1449" i="14"/>
  <c r="U1450" i="14"/>
  <c r="U1451" i="14"/>
  <c r="U1452" i="14"/>
  <c r="U1458" i="14"/>
  <c r="U1459" i="14"/>
  <c r="U1460" i="14"/>
  <c r="U1461" i="14"/>
  <c r="U1462" i="14"/>
  <c r="U1479" i="14"/>
  <c r="U1480" i="14"/>
  <c r="U1481" i="14"/>
  <c r="U1482" i="14"/>
  <c r="U1483" i="14"/>
  <c r="U1484" i="14"/>
  <c r="U1485" i="14"/>
  <c r="U1486" i="14"/>
  <c r="U1561" i="14"/>
  <c r="U1562" i="14"/>
  <c r="U1563" i="14"/>
  <c r="U1564" i="14"/>
  <c r="AB476" i="18"/>
  <c r="AB489" i="18"/>
  <c r="AB491" i="18"/>
  <c r="AB501" i="18"/>
  <c r="AB516" i="18"/>
  <c r="AB517" i="18"/>
  <c r="AB524" i="18"/>
  <c r="AB525" i="18"/>
  <c r="AB527" i="18"/>
  <c r="AB537" i="18"/>
  <c r="AB557" i="18"/>
  <c r="AB649" i="18"/>
  <c r="U260" i="11"/>
  <c r="U261" i="11"/>
  <c r="U269" i="11"/>
  <c r="U270" i="11"/>
  <c r="U275" i="11"/>
  <c r="U283" i="11"/>
  <c r="U284" i="11"/>
  <c r="U289" i="11"/>
  <c r="U290" i="11"/>
  <c r="U29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4" i="17"/>
  <c r="U875" i="17"/>
  <c r="U876" i="17"/>
  <c r="U877" i="17"/>
  <c r="U878" i="17"/>
  <c r="U879" i="17"/>
  <c r="U880" i="17"/>
  <c r="U881" i="17"/>
  <c r="U882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1" i="16"/>
  <c r="U962" i="16"/>
  <c r="U963" i="16"/>
  <c r="U964" i="16"/>
  <c r="U965" i="16"/>
  <c r="U966" i="16"/>
  <c r="U967" i="16"/>
  <c r="U981" i="16"/>
  <c r="U982" i="16"/>
  <c r="U983" i="16"/>
  <c r="U984" i="16"/>
  <c r="U985" i="16"/>
  <c r="U1016" i="16"/>
  <c r="U1017" i="16"/>
  <c r="U1018" i="16"/>
  <c r="U1019" i="16"/>
  <c r="U1026" i="16"/>
  <c r="U1027" i="16"/>
  <c r="U1028" i="16"/>
  <c r="U1029" i="16"/>
  <c r="U1030" i="16"/>
  <c r="U1031" i="16"/>
  <c r="U1035" i="16"/>
  <c r="U1036" i="16"/>
  <c r="U1043" i="16"/>
  <c r="U1089" i="16"/>
  <c r="U1090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2" i="15"/>
  <c r="U693" i="15"/>
  <c r="U694" i="15"/>
  <c r="U695" i="15"/>
  <c r="U705" i="15"/>
  <c r="U706" i="15"/>
  <c r="U717" i="15"/>
  <c r="U718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3" i="11"/>
  <c r="U299" i="11"/>
  <c r="U407" i="11"/>
  <c r="A356" i="19" l="1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57" i="18"/>
  <c r="AB458" i="18"/>
  <c r="AB464" i="18"/>
  <c r="AB465" i="18"/>
  <c r="AB466" i="18"/>
  <c r="AB467" i="18"/>
  <c r="AB468" i="18"/>
  <c r="AB471" i="18"/>
  <c r="AB472" i="18"/>
  <c r="AB475" i="18"/>
  <c r="AB650" i="18"/>
  <c r="U884" i="17"/>
  <c r="U885" i="17"/>
  <c r="U913" i="17"/>
  <c r="U914" i="17"/>
  <c r="U915" i="17"/>
  <c r="U932" i="17"/>
  <c r="U933" i="17"/>
  <c r="U934" i="17"/>
  <c r="U935" i="17"/>
  <c r="U936" i="17"/>
  <c r="U937" i="17"/>
  <c r="U947" i="17"/>
  <c r="U948" i="17"/>
  <c r="U949" i="17"/>
  <c r="U950" i="17"/>
  <c r="U951" i="17"/>
  <c r="U952" i="17"/>
  <c r="U953" i="17"/>
  <c r="U954" i="17"/>
  <c r="U955" i="17"/>
  <c r="U956" i="17"/>
  <c r="U957" i="17"/>
  <c r="U967" i="17"/>
  <c r="U968" i="17"/>
  <c r="U969" i="17"/>
  <c r="U979" i="17"/>
  <c r="U1138" i="17"/>
  <c r="U1107" i="16"/>
  <c r="U1131" i="16"/>
  <c r="U1132" i="16"/>
  <c r="U1133" i="16"/>
  <c r="U1134" i="16"/>
  <c r="U1155" i="16"/>
  <c r="U1156" i="16"/>
  <c r="U1157" i="16"/>
  <c r="U1158" i="16"/>
  <c r="U1174" i="16"/>
  <c r="U1175" i="16"/>
  <c r="U1176" i="16"/>
  <c r="U1177" i="16"/>
  <c r="U1178" i="16"/>
  <c r="U1189" i="16"/>
  <c r="U1191" i="16"/>
  <c r="U1192" i="16"/>
  <c r="U1193" i="16"/>
  <c r="U1194" i="16"/>
  <c r="U1195" i="16"/>
  <c r="U1196" i="16"/>
  <c r="U1209" i="16"/>
  <c r="U1210" i="16"/>
  <c r="U1104" i="16"/>
  <c r="U1105" i="16"/>
  <c r="U1106" i="16"/>
  <c r="U1211" i="16"/>
  <c r="U1212" i="16"/>
  <c r="U1213" i="16"/>
  <c r="U1214" i="16"/>
  <c r="U1215" i="16"/>
  <c r="U1216" i="16"/>
  <c r="U1217" i="16"/>
  <c r="U720" i="15"/>
  <c r="U721" i="15"/>
  <c r="U722" i="15"/>
  <c r="U723" i="15"/>
  <c r="U724" i="15"/>
  <c r="U725" i="15"/>
  <c r="U726" i="15"/>
  <c r="U727" i="15"/>
  <c r="U750" i="15"/>
  <c r="U751" i="15"/>
  <c r="U752" i="15"/>
  <c r="U753" i="15"/>
  <c r="U756" i="15"/>
  <c r="U757" i="15"/>
  <c r="U758" i="15"/>
  <c r="U759" i="15"/>
  <c r="U760" i="15"/>
  <c r="U779" i="15"/>
  <c r="U812" i="15"/>
  <c r="U813" i="15"/>
  <c r="U814" i="15"/>
  <c r="U815" i="15"/>
  <c r="U816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65" i="14"/>
  <c r="U1566" i="14"/>
  <c r="U1604" i="14"/>
  <c r="U1605" i="14"/>
  <c r="U1724" i="14"/>
  <c r="U1725" i="14"/>
  <c r="U1726" i="14"/>
  <c r="U1727" i="14"/>
  <c r="U1728" i="14"/>
  <c r="U1729" i="14"/>
  <c r="U1730" i="14"/>
  <c r="U1731" i="14"/>
  <c r="U1732" i="14"/>
  <c r="U1733" i="14"/>
  <c r="U816" i="17"/>
  <c r="U817" i="17"/>
  <c r="U818" i="17"/>
  <c r="U883" i="17"/>
  <c r="U814" i="17"/>
  <c r="AB452" i="18"/>
  <c r="AB453" i="18"/>
  <c r="AB454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37" i="18"/>
  <c r="AB447" i="18"/>
  <c r="AB449" i="18"/>
  <c r="AB450" i="18"/>
  <c r="AB451" i="18"/>
  <c r="AB455" i="18"/>
  <c r="AB456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02" i="16"/>
  <c r="U1103" i="16"/>
  <c r="U1293" i="16"/>
  <c r="U1299" i="16"/>
  <c r="U1301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22" i="18"/>
  <c r="AB426" i="18"/>
  <c r="AB427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28" i="18"/>
  <c r="AB429" i="18"/>
  <c r="AB430" i="18"/>
  <c r="AB431" i="18"/>
  <c r="AB432" i="18"/>
  <c r="AB433" i="18"/>
  <c r="AB435" i="18"/>
  <c r="AB436" i="18"/>
  <c r="AB651" i="18"/>
  <c r="AB652" i="18"/>
  <c r="AB653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73" i="17"/>
  <c r="U1174" i="17"/>
  <c r="U1175" i="17"/>
  <c r="U1311" i="17"/>
  <c r="U1276" i="16"/>
  <c r="U1277" i="16"/>
  <c r="U1278" i="16"/>
  <c r="U1279" i="16"/>
  <c r="U1420" i="16"/>
  <c r="U908" i="15"/>
  <c r="U909" i="15"/>
  <c r="U1019" i="15"/>
  <c r="U1752" i="14"/>
  <c r="U1747" i="14"/>
  <c r="U1748" i="14"/>
  <c r="U1749" i="14"/>
  <c r="U1750" i="14"/>
  <c r="U1751" i="14"/>
  <c r="AB637" i="18"/>
  <c r="U1172" i="17"/>
  <c r="U1275" i="16"/>
  <c r="U1746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09" i="18"/>
  <c r="AB410" i="18"/>
  <c r="AB411" i="18"/>
  <c r="AB412" i="18"/>
  <c r="AB413" i="18"/>
  <c r="AB416" i="18"/>
  <c r="AB417" i="18"/>
  <c r="AB418" i="18"/>
  <c r="AB421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34" i="14"/>
  <c r="U689" i="17"/>
  <c r="U690" i="17"/>
  <c r="U691" i="17"/>
  <c r="U766" i="17"/>
  <c r="U767" i="17"/>
  <c r="U773" i="17"/>
  <c r="U774" i="17"/>
  <c r="U1139" i="17"/>
  <c r="U1212" i="17"/>
  <c r="U1213" i="17"/>
  <c r="U772" i="16"/>
  <c r="U773" i="16"/>
  <c r="U774" i="16"/>
  <c r="U775" i="16"/>
  <c r="U776" i="16"/>
  <c r="U798" i="16"/>
  <c r="U799" i="16"/>
  <c r="U838" i="16"/>
  <c r="U842" i="16"/>
  <c r="AB401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03" i="18"/>
  <c r="AB704" i="18"/>
  <c r="U1214" i="17"/>
  <c r="U1309" i="17"/>
  <c r="U1305" i="16"/>
  <c r="U843" i="15"/>
  <c r="U925" i="15"/>
  <c r="U926" i="15"/>
  <c r="U927" i="15"/>
  <c r="U1753" i="14"/>
  <c r="U1854" i="14"/>
  <c r="U1855" i="14"/>
  <c r="U1856" i="14"/>
  <c r="X243" i="2"/>
  <c r="AB399" i="18"/>
  <c r="AB400" i="18"/>
  <c r="AB402" i="18"/>
  <c r="AB403" i="18"/>
  <c r="U678" i="17"/>
  <c r="U685" i="17"/>
  <c r="U686" i="17"/>
  <c r="U687" i="17"/>
  <c r="U688" i="17"/>
  <c r="U768" i="16"/>
  <c r="U769" i="16"/>
  <c r="U770" i="16"/>
  <c r="U771" i="16"/>
  <c r="U843" i="16"/>
  <c r="U1304" i="16"/>
  <c r="U557" i="15"/>
  <c r="U656" i="15"/>
  <c r="U657" i="15"/>
  <c r="U719" i="15"/>
  <c r="U817" i="15"/>
  <c r="U842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65" i="18"/>
  <c r="AB373" i="18"/>
  <c r="AB374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197" i="18"/>
  <c r="U329" i="17"/>
  <c r="U379" i="16"/>
  <c r="U286" i="15"/>
  <c r="U510" i="14"/>
  <c r="X86" i="2"/>
  <c r="AB335" i="18"/>
  <c r="AB336" i="18"/>
  <c r="AB337" i="18"/>
  <c r="AB351" i="18"/>
  <c r="AB352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42" i="18"/>
  <c r="AB143" i="18"/>
  <c r="AB14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71" i="18"/>
  <c r="AB274" i="18"/>
  <c r="AB275" i="18"/>
  <c r="AB289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41" i="18"/>
  <c r="AB242" i="18"/>
  <c r="AB243" i="18"/>
  <c r="AB248" i="18"/>
  <c r="AB249" i="18"/>
  <c r="AB250" i="18"/>
  <c r="AB251" i="18"/>
  <c r="AB252" i="18"/>
  <c r="AB253" i="18"/>
  <c r="AB270" i="18"/>
  <c r="AB290" i="18"/>
  <c r="AB293" i="18"/>
  <c r="AB296" i="18"/>
  <c r="AB297" i="18"/>
  <c r="AB305" i="18"/>
  <c r="AB306" i="18"/>
  <c r="AB309" i="18"/>
  <c r="AB310" i="18"/>
  <c r="AB311" i="18"/>
  <c r="AB334" i="18"/>
  <c r="AB359" i="18"/>
  <c r="AB360" i="18"/>
  <c r="AB375" i="18"/>
  <c r="AB376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74" i="18"/>
  <c r="AB175" i="18"/>
  <c r="AB176" i="18"/>
  <c r="AB177" i="18"/>
  <c r="AB17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99" i="18"/>
  <c r="AB100" i="18"/>
  <c r="AB101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0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1" i="18"/>
  <c r="AB88" i="18"/>
  <c r="AB89" i="18"/>
  <c r="AB98" i="18"/>
  <c r="AB102" i="18"/>
  <c r="AB103" i="18"/>
  <c r="AB104" i="18"/>
  <c r="AB105" i="18"/>
  <c r="AB106" i="18"/>
  <c r="AB120" i="18"/>
  <c r="AB121" i="18"/>
  <c r="AB122" i="18"/>
  <c r="AB129" i="18"/>
  <c r="AB130" i="18"/>
  <c r="AB131" i="18"/>
  <c r="AB132" i="18"/>
  <c r="AB138" i="18"/>
  <c r="AB139" i="18"/>
  <c r="AB140" i="18"/>
  <c r="AB141" i="18"/>
  <c r="AB149" i="18"/>
  <c r="AB153" i="18"/>
  <c r="AB154" i="18"/>
  <c r="AB155" i="18"/>
  <c r="AB156" i="18"/>
  <c r="AB173" i="18"/>
  <c r="AB179" i="18"/>
  <c r="AB196" i="18"/>
  <c r="AB203" i="18"/>
  <c r="AB215" i="18"/>
  <c r="AB221" i="18"/>
  <c r="AB223" i="18"/>
  <c r="AB224" i="18"/>
  <c r="AB228" i="18"/>
  <c r="AB231" i="18"/>
  <c r="AB232" i="18"/>
  <c r="AB236" i="18"/>
  <c r="AB237" i="18"/>
  <c r="AB240" i="18"/>
  <c r="AB385" i="18"/>
  <c r="AB396" i="18"/>
  <c r="AB397" i="18"/>
  <c r="AB39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0" i="2"/>
  <c r="X231" i="2"/>
  <c r="X236" i="2"/>
  <c r="X242" i="2"/>
  <c r="X247" i="2"/>
  <c r="X248" i="2"/>
  <c r="X250" i="2"/>
  <c r="X254" i="2"/>
  <c r="X269" i="2"/>
  <c r="X275" i="2"/>
  <c r="X280" i="2"/>
  <c r="X285" i="2"/>
  <c r="B285" i="19" s="1"/>
  <c r="X2" i="2"/>
  <c r="B2" i="19" s="1"/>
  <c r="B283" i="19" l="1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44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47" i="16" l="1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83" i="15"/>
  <c r="A1061" i="15"/>
  <c r="B1062" i="15" s="1"/>
  <c r="B1063" i="15" s="1"/>
  <c r="A2131" i="14"/>
  <c r="A2132" i="14"/>
  <c r="B2133" i="14" s="1"/>
  <c r="B2134" i="14" s="1"/>
  <c r="B2135" i="14" s="1"/>
  <c r="B2136" i="14" s="1"/>
  <c r="A2124" i="14"/>
  <c r="A1373" i="17"/>
  <c r="B1374" i="17" s="1"/>
  <c r="B1375" i="17" s="1"/>
  <c r="A2125" i="14"/>
  <c r="A743" i="18"/>
  <c r="A321" i="17"/>
  <c r="A2126" i="14"/>
  <c r="A2129" i="14"/>
  <c r="A2130" i="14"/>
  <c r="A2127" i="14"/>
  <c r="A1482" i="16"/>
  <c r="B1483" i="16" s="1"/>
  <c r="B1484" i="16" s="1"/>
  <c r="B1485" i="16" s="1"/>
  <c r="B1486" i="16" s="1"/>
  <c r="A742" i="18"/>
  <c r="A431" i="11"/>
  <c r="B432" i="11" s="1"/>
  <c r="B433" i="11" s="1"/>
  <c r="A2128" i="14"/>
  <c r="A316" i="17"/>
  <c r="A367" i="16"/>
  <c r="A194" i="18"/>
  <c r="A368" i="16"/>
  <c r="A319" i="17"/>
  <c r="A372" i="16"/>
  <c r="A499" i="14"/>
  <c r="A502" i="14"/>
  <c r="A370" i="16"/>
  <c r="A317" i="17"/>
  <c r="A282" i="15"/>
  <c r="A193" i="18"/>
  <c r="A322" i="17"/>
  <c r="A373" i="16"/>
  <c r="A504" i="14"/>
  <c r="A501" i="14"/>
  <c r="A369" i="16"/>
  <c r="A320" i="17"/>
  <c r="A101" i="11"/>
  <c r="A318" i="17"/>
  <c r="A500" i="14"/>
  <c r="A371" i="16"/>
  <c r="A503" i="14"/>
  <c r="A195" i="18"/>
  <c r="A192" i="18"/>
  <c r="A374" i="16"/>
  <c r="A2123" i="14"/>
  <c r="A741" i="18"/>
  <c r="A1480" i="16"/>
  <c r="A2120" i="14"/>
  <c r="A2122" i="14"/>
  <c r="A1479" i="16"/>
  <c r="A1370" i="17"/>
  <c r="A1372" i="17"/>
  <c r="B1373" i="17" s="1"/>
  <c r="A2119" i="14"/>
  <c r="A1060" i="15"/>
  <c r="B1061" i="15" s="1"/>
  <c r="A1369" i="17"/>
  <c r="A2121" i="14"/>
  <c r="A430" i="11"/>
  <c r="A1059" i="15"/>
  <c r="A1368" i="17"/>
  <c r="A1371" i="17"/>
  <c r="A1481" i="16"/>
  <c r="A919" i="15"/>
  <c r="A1366" i="17"/>
  <c r="A1295" i="16"/>
  <c r="A1193" i="17"/>
  <c r="A740" i="18"/>
  <c r="A370" i="11"/>
  <c r="A1297" i="16"/>
  <c r="A1296" i="16"/>
  <c r="A644" i="18"/>
  <c r="A1826" i="14"/>
  <c r="A1824" i="14"/>
  <c r="A1298" i="16"/>
  <c r="A1828" i="14"/>
  <c r="A1827" i="14"/>
  <c r="A1294" i="16"/>
  <c r="A1057" i="15"/>
  <c r="A371" i="11"/>
  <c r="A1194" i="17"/>
  <c r="A1829" i="14"/>
  <c r="A920" i="15"/>
  <c r="A1825" i="14"/>
  <c r="A645" i="18"/>
  <c r="A1195" i="17"/>
  <c r="A1475" i="16"/>
  <c r="A1365" i="17"/>
  <c r="A738" i="18"/>
  <c r="A1058" i="15"/>
  <c r="A737" i="18"/>
  <c r="A2114" i="14"/>
  <c r="A2117" i="14"/>
  <c r="A2118" i="14"/>
  <c r="A1367" i="17"/>
  <c r="A1478" i="16"/>
  <c r="A1477" i="16"/>
  <c r="A428" i="11"/>
  <c r="A2116" i="14"/>
  <c r="A1364" i="17"/>
  <c r="A1476" i="16"/>
  <c r="A739" i="18"/>
  <c r="A1362" i="17"/>
  <c r="A2115" i="14"/>
  <c r="A429" i="11"/>
  <c r="A1056" i="15"/>
  <c r="A1359" i="17"/>
  <c r="A2110" i="14"/>
  <c r="A2109" i="14"/>
  <c r="A2112" i="14"/>
  <c r="A1361" i="17"/>
  <c r="A1472" i="16"/>
  <c r="A1363" i="17"/>
  <c r="A735" i="18"/>
  <c r="A2113" i="14"/>
  <c r="A1358" i="17"/>
  <c r="A1360" i="17"/>
  <c r="A1473" i="16"/>
  <c r="A1055" i="15"/>
  <c r="A1474" i="16"/>
  <c r="A736" i="18"/>
  <c r="A48" i="11"/>
  <c r="A2111" i="14"/>
  <c r="A159" i="16"/>
  <c r="A85" i="18"/>
  <c r="A132" i="15"/>
  <c r="A234" i="14"/>
  <c r="A232" i="14"/>
  <c r="A235" i="14"/>
  <c r="A237" i="14"/>
  <c r="A230" i="14"/>
  <c r="A87" i="18"/>
  <c r="A236" i="14"/>
  <c r="A270" i="17"/>
  <c r="A86" i="18"/>
  <c r="A231" i="14"/>
  <c r="A238" i="14"/>
  <c r="A84" i="18"/>
  <c r="A157" i="17"/>
  <c r="A233" i="14"/>
  <c r="A730" i="18"/>
  <c r="A454" i="14"/>
  <c r="A733" i="18"/>
  <c r="A268" i="17"/>
  <c r="A2104" i="14"/>
  <c r="A1355" i="17"/>
  <c r="A321" i="16"/>
  <c r="A734" i="18"/>
  <c r="A731" i="18"/>
  <c r="A2105" i="14"/>
  <c r="A1471" i="16"/>
  <c r="A1051" i="15"/>
  <c r="A732" i="18"/>
  <c r="A1357" i="17"/>
  <c r="A1054" i="15"/>
  <c r="B1055" i="15" s="1"/>
  <c r="A1053" i="15"/>
  <c r="A2108" i="14"/>
  <c r="A427" i="11"/>
  <c r="B428" i="11" s="1"/>
  <c r="A1470" i="16"/>
  <c r="A168" i="18"/>
  <c r="A1356" i="17"/>
  <c r="A1052" i="15"/>
  <c r="A320" i="16"/>
  <c r="A2107" i="14"/>
  <c r="A2106" i="14"/>
  <c r="A266" i="15"/>
  <c r="A1050" i="15"/>
  <c r="A1049" i="15"/>
  <c r="A92" i="11"/>
  <c r="A262" i="15"/>
  <c r="A455" i="14"/>
  <c r="A267" i="15"/>
  <c r="A474" i="17"/>
  <c r="A319" i="16"/>
  <c r="A264" i="15"/>
  <c r="A171" i="18"/>
  <c r="A450" i="14"/>
  <c r="A170" i="18"/>
  <c r="A265" i="15"/>
  <c r="A169" i="18"/>
  <c r="A269" i="17"/>
  <c r="A451" i="14"/>
  <c r="A172" i="18"/>
  <c r="A318" i="16"/>
  <c r="A263" i="15"/>
  <c r="A91" i="11"/>
  <c r="A452" i="14"/>
  <c r="A453" i="14"/>
  <c r="A449" i="14"/>
  <c r="A386" i="15"/>
  <c r="A142" i="11"/>
  <c r="A392" i="15"/>
  <c r="A1025" i="14"/>
  <c r="A472" i="17"/>
  <c r="A286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288" i="18"/>
  <c r="A287" i="18"/>
  <c r="A755" i="14"/>
  <c r="A391" i="15"/>
  <c r="A759" i="14"/>
  <c r="A471" i="17"/>
  <c r="A394" i="15"/>
  <c r="A744" i="16"/>
  <c r="A199" i="11"/>
  <c r="A541" i="15"/>
  <c r="A1026" i="14"/>
  <c r="A1028" i="14"/>
  <c r="A390" i="18"/>
  <c r="A656" i="17"/>
  <c r="A748" i="16"/>
  <c r="A749" i="16"/>
  <c r="A747" i="16"/>
  <c r="A657" i="17"/>
  <c r="A743" i="16"/>
  <c r="A745" i="16"/>
  <c r="A391" i="18"/>
  <c r="A542" i="15"/>
  <c r="A1029" i="14"/>
  <c r="A655" i="17"/>
  <c r="A658" i="17"/>
  <c r="A746" i="16"/>
  <c r="A392" i="18"/>
  <c r="A540" i="15"/>
  <c r="A628" i="14"/>
  <c r="A229" i="18"/>
  <c r="A622" i="14"/>
  <c r="A623" i="14"/>
  <c r="A624" i="14"/>
  <c r="A625" i="14"/>
  <c r="A120" i="11"/>
  <c r="A230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896" i="14"/>
  <c r="A968" i="15"/>
  <c r="A972" i="15"/>
  <c r="A974" i="15"/>
  <c r="A664" i="18"/>
  <c r="A971" i="15"/>
  <c r="A1319" i="16"/>
  <c r="A1895" i="14"/>
  <c r="A1899" i="14"/>
  <c r="A1232" i="17"/>
  <c r="A665" i="18"/>
  <c r="A1233" i="17"/>
  <c r="A967" i="15"/>
  <c r="A662" i="18"/>
  <c r="A973" i="15"/>
  <c r="A1894" i="14"/>
  <c r="A1897" i="14"/>
  <c r="A970" i="15"/>
  <c r="A383" i="11"/>
  <c r="A1898" i="14"/>
  <c r="A1318" i="16"/>
  <c r="A1234" i="17"/>
  <c r="A663" i="18"/>
  <c r="A969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0" i="16"/>
  <c r="A635" i="17"/>
  <c r="A526" i="15"/>
  <c r="A193" i="11"/>
  <c r="A637" i="17"/>
  <c r="A719" i="16"/>
  <c r="A638" i="17"/>
  <c r="A641" i="17"/>
  <c r="A995" i="14"/>
  <c r="A636" i="17"/>
  <c r="A639" i="17"/>
  <c r="A998" i="14"/>
  <c r="A383" i="18"/>
  <c r="A525" i="15"/>
  <c r="A996" i="14"/>
  <c r="A999" i="14"/>
  <c r="A384" i="18"/>
  <c r="A716" i="16"/>
  <c r="A640" i="17"/>
  <c r="A717" i="16"/>
  <c r="A718" i="16"/>
  <c r="A642" i="17"/>
  <c r="A1782" i="14"/>
  <c r="A634" i="18"/>
  <c r="A1167" i="17"/>
  <c r="A1262" i="16"/>
  <c r="A905" i="15"/>
  <c r="A1779" i="14"/>
  <c r="A1266" i="16"/>
  <c r="A635" i="18"/>
  <c r="A1265" i="16"/>
  <c r="A1781" i="14"/>
  <c r="A1263" i="16"/>
  <c r="A904" i="15"/>
  <c r="A1268" i="16"/>
  <c r="A363" i="11"/>
  <c r="A1269" i="16"/>
  <c r="A1780" i="14"/>
  <c r="A1261" i="16"/>
  <c r="A1165" i="17"/>
  <c r="A632" i="18"/>
  <c r="A633" i="18"/>
  <c r="A1264" i="16"/>
  <c r="A1267" i="16"/>
  <c r="A1166" i="17"/>
  <c r="A1778" i="14"/>
  <c r="A1128" i="16"/>
  <c r="A855" i="15"/>
  <c r="A1056" i="17"/>
  <c r="A1628" i="14"/>
  <c r="A577" i="18"/>
  <c r="A1124" i="16"/>
  <c r="A1631" i="14"/>
  <c r="A1129" i="16"/>
  <c r="A578" i="18"/>
  <c r="A854" i="15"/>
  <c r="A1126" i="16"/>
  <c r="A1629" i="14"/>
  <c r="A331" i="11"/>
  <c r="A1626" i="14"/>
  <c r="A1127" i="16"/>
  <c r="A1130" i="16"/>
  <c r="A1054" i="17"/>
  <c r="A1125" i="16"/>
  <c r="A1627" i="14"/>
  <c r="A1630" i="14"/>
  <c r="A1055" i="17"/>
  <c r="A880" i="15"/>
  <c r="A1701" i="14"/>
  <c r="A348" i="11"/>
  <c r="A1123" i="17"/>
  <c r="A1705" i="14"/>
  <c r="A349" i="11"/>
  <c r="A1126" i="17"/>
  <c r="A1702" i="14"/>
  <c r="A608" i="18"/>
  <c r="A1186" i="16"/>
  <c r="A1184" i="16"/>
  <c r="A1124" i="17"/>
  <c r="A1704" i="14"/>
  <c r="A1187" i="16"/>
  <c r="A881" i="15"/>
  <c r="A1703" i="14"/>
  <c r="A1706" i="14"/>
  <c r="A1188" i="16"/>
  <c r="A609" i="18"/>
  <c r="A1125" i="17"/>
  <c r="A1185" i="16"/>
  <c r="A474" i="15"/>
  <c r="A477" i="15"/>
  <c r="A604" i="16"/>
  <c r="A471" i="15"/>
  <c r="A473" i="15"/>
  <c r="A602" i="16"/>
  <c r="A530" i="17"/>
  <c r="A867" i="14"/>
  <c r="A605" i="16"/>
  <c r="A862" i="14"/>
  <c r="A165" i="11"/>
  <c r="A331" i="18"/>
  <c r="A475" i="15"/>
  <c r="A603" i="16"/>
  <c r="A865" i="14"/>
  <c r="A472" i="15"/>
  <c r="A333" i="18"/>
  <c r="A863" i="14"/>
  <c r="A476" i="15"/>
  <c r="A470" i="15"/>
  <c r="A164" i="11"/>
  <c r="A531" i="17"/>
  <c r="A532" i="17"/>
  <c r="A864" i="14"/>
  <c r="A866" i="14"/>
  <c r="A330" i="18"/>
  <c r="A332" i="18"/>
  <c r="A905" i="14"/>
  <c r="A639" i="16"/>
  <c r="A904" i="14"/>
  <c r="A562" i="17"/>
  <c r="A349" i="18"/>
  <c r="A559" i="17"/>
  <c r="A348" i="18"/>
  <c r="A902" i="14"/>
  <c r="A490" i="15"/>
  <c r="A640" i="16"/>
  <c r="A350" i="18"/>
  <c r="A903" i="14"/>
  <c r="A637" i="16"/>
  <c r="A560" i="17"/>
  <c r="A173" i="11"/>
  <c r="A558" i="17"/>
  <c r="A641" i="16"/>
  <c r="A638" i="16"/>
  <c r="A561" i="17"/>
  <c r="A901" i="14"/>
  <c r="A491" i="15"/>
  <c r="A36" i="18"/>
  <c r="A79" i="18"/>
  <c r="A255" i="16"/>
  <c r="A356" i="14"/>
  <c r="A200" i="15"/>
  <c r="A253" i="16"/>
  <c r="A207" i="18"/>
  <c r="A71" i="11"/>
  <c r="A251" i="16"/>
  <c r="A352" i="14"/>
  <c r="A137" i="18"/>
  <c r="A199" i="15"/>
  <c r="A256" i="16"/>
  <c r="A215" i="17"/>
  <c r="A250" i="16"/>
  <c r="A285" i="18"/>
  <c r="A257" i="16"/>
  <c r="A276" i="18"/>
  <c r="A281" i="18"/>
  <c r="A353" i="14"/>
  <c r="A254" i="16"/>
  <c r="A355" i="14"/>
  <c r="A252" i="16"/>
  <c r="A282" i="18"/>
  <c r="A136" i="18"/>
  <c r="A213" i="17"/>
  <c r="A212" i="17"/>
  <c r="A277" i="18"/>
  <c r="A354" i="14"/>
  <c r="A214" i="17"/>
  <c r="A119" i="18"/>
  <c r="A284" i="18"/>
  <c r="A66" i="11"/>
  <c r="A187" i="15"/>
  <c r="A629" i="18"/>
  <c r="A334" i="14"/>
  <c r="A191" i="15"/>
  <c r="A530" i="18"/>
  <c r="A185" i="15"/>
  <c r="A189" i="15"/>
  <c r="A200" i="17"/>
  <c r="A589" i="18"/>
  <c r="A566" i="14"/>
  <c r="A226" i="16"/>
  <c r="A223" i="16"/>
  <c r="A566" i="18"/>
  <c r="A128" i="18"/>
  <c r="A332" i="14"/>
  <c r="A600" i="18"/>
  <c r="A224" i="16"/>
  <c r="A190" i="15"/>
  <c r="A202" i="17"/>
  <c r="A188" i="15"/>
  <c r="A335" i="14"/>
  <c r="A336" i="14"/>
  <c r="A333" i="14"/>
  <c r="A192" i="15"/>
  <c r="A186" i="15"/>
  <c r="A199" i="17"/>
  <c r="A660" i="18"/>
  <c r="A775" i="14"/>
  <c r="A225" i="16"/>
  <c r="A201" i="17"/>
  <c r="A567" i="14"/>
  <c r="A569" i="14"/>
  <c r="A111" i="11"/>
  <c r="A212" i="18"/>
  <c r="A570" i="14"/>
  <c r="A213" i="18"/>
  <c r="A405" i="16"/>
  <c r="A571" i="14"/>
  <c r="A302" i="15"/>
  <c r="A214" i="18"/>
  <c r="A6" i="17"/>
  <c r="A303" i="15"/>
  <c r="A572" i="14"/>
  <c r="A5" i="17"/>
  <c r="A565" i="14"/>
  <c r="A355" i="17"/>
  <c r="A3" i="15"/>
  <c r="A568" i="14"/>
  <c r="A573" i="14"/>
  <c r="A291" i="18"/>
  <c r="A550" i="16"/>
  <c r="A773" i="14"/>
  <c r="A146" i="11"/>
  <c r="A292" i="18"/>
  <c r="A1092" i="17"/>
  <c r="A483" i="17"/>
  <c r="A551" i="16"/>
  <c r="A776" i="14"/>
  <c r="A774" i="14"/>
  <c r="A484" i="17"/>
  <c r="A552" i="16"/>
  <c r="A777" i="14"/>
  <c r="A482" i="17"/>
  <c r="A549" i="16"/>
  <c r="A400" i="15"/>
  <c r="A772" i="14"/>
  <c r="A1152" i="16"/>
  <c r="A145" i="11"/>
  <c r="A401" i="15"/>
  <c r="A592" i="18"/>
  <c r="A864" i="15"/>
  <c r="A1153" i="16"/>
  <c r="A1089" i="17"/>
  <c r="A338" i="11"/>
  <c r="A865" i="15"/>
  <c r="A1093" i="17"/>
  <c r="A590" i="18"/>
  <c r="A1652" i="14"/>
  <c r="A1087" i="17"/>
  <c r="A1090" i="17"/>
  <c r="A1655" i="14"/>
  <c r="A1151" i="16"/>
  <c r="A1154" i="16"/>
  <c r="A1091" i="17"/>
  <c r="A1150" i="16"/>
  <c r="A1654" i="14"/>
  <c r="A1094" i="17"/>
  <c r="A591" i="18"/>
  <c r="A1088" i="17"/>
  <c r="A1653" i="14"/>
  <c r="A1656" i="14"/>
  <c r="A938" i="14"/>
  <c r="A715" i="15"/>
  <c r="A363" i="18"/>
  <c r="A595" i="17"/>
  <c r="A940" i="14"/>
  <c r="A939" i="14"/>
  <c r="A669" i="16"/>
  <c r="A505" i="15"/>
  <c r="A670" i="16"/>
  <c r="A593" i="17"/>
  <c r="A671" i="16"/>
  <c r="A364" i="18"/>
  <c r="A672" i="16"/>
  <c r="A594" i="17"/>
  <c r="A592" i="17"/>
  <c r="A936" i="14"/>
  <c r="A673" i="16"/>
  <c r="A182" i="11"/>
  <c r="A937" i="14"/>
  <c r="A504" i="15"/>
  <c r="A1813" i="14"/>
  <c r="A514" i="18"/>
  <c r="A1186" i="17"/>
  <c r="A1287" i="16"/>
  <c r="A1816" i="14"/>
  <c r="A1288" i="16"/>
  <c r="A1189" i="17"/>
  <c r="A1814" i="14"/>
  <c r="A1817" i="14"/>
  <c r="A915" i="15"/>
  <c r="A642" i="18"/>
  <c r="A1187" i="17"/>
  <c r="A1286" i="16"/>
  <c r="A916" i="15"/>
  <c r="A1812" i="14"/>
  <c r="A1815" i="14"/>
  <c r="A1818" i="14"/>
  <c r="A641" i="18"/>
  <c r="A1185" i="17"/>
  <c r="A1188" i="17"/>
  <c r="A368" i="11"/>
  <c r="A1811" i="14"/>
  <c r="A1013" i="16"/>
  <c r="A1411" i="14"/>
  <c r="A281" i="11"/>
  <c r="A1415" i="14"/>
  <c r="A515" i="18"/>
  <c r="A1414" i="14"/>
  <c r="A1014" i="16"/>
  <c r="A930" i="17"/>
  <c r="A1412" i="14"/>
  <c r="A931" i="17"/>
  <c r="A282" i="11"/>
  <c r="A716" i="15"/>
  <c r="A929" i="17"/>
  <c r="A1012" i="16"/>
  <c r="A1015" i="16"/>
  <c r="A1410" i="14"/>
  <c r="A1413" i="14"/>
  <c r="A1416" i="14"/>
  <c r="A526" i="14"/>
  <c r="A349" i="17"/>
  <c r="A398" i="16"/>
  <c r="A1601" i="14"/>
  <c r="A586" i="15"/>
  <c r="A346" i="17"/>
  <c r="A20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02" i="18"/>
  <c r="A397" i="16"/>
  <c r="A528" i="14"/>
  <c r="A400" i="16"/>
  <c r="A415" i="18"/>
  <c r="A1119" i="14"/>
  <c r="A325" i="11"/>
  <c r="A730" i="17"/>
  <c r="A1101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14" i="18"/>
  <c r="A123" i="16"/>
  <c r="A839" i="15"/>
  <c r="A1596" i="14"/>
  <c r="A1599" i="14"/>
  <c r="A840" i="15"/>
  <c r="A567" i="18"/>
  <c r="A1040" i="17"/>
  <c r="A1602" i="14"/>
  <c r="A841" i="15"/>
  <c r="A1597" i="14"/>
  <c r="A1041" i="17"/>
  <c r="A838" i="15"/>
  <c r="A324" i="11"/>
  <c r="A1039" i="17"/>
  <c r="A1600" i="14"/>
  <c r="A1603" i="14"/>
  <c r="A1595" i="14"/>
  <c r="A1598" i="14"/>
  <c r="A1100" i="16"/>
  <c r="A323" i="11"/>
  <c r="A122" i="16"/>
  <c r="A259" i="11"/>
  <c r="A473" i="18"/>
  <c r="A926" i="16"/>
  <c r="A1320" i="14"/>
  <c r="A925" i="16"/>
  <c r="A853" i="17"/>
  <c r="A678" i="15"/>
  <c r="A1319" i="14"/>
  <c r="A1321" i="14"/>
  <c r="A924" i="16"/>
  <c r="A47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19" i="18"/>
  <c r="A421" i="16"/>
  <c r="A218" i="18"/>
  <c r="A585" i="14"/>
  <c r="A588" i="14"/>
  <c r="A422" i="16"/>
  <c r="A419" i="16"/>
  <c r="A363" i="17"/>
  <c r="A308" i="15"/>
  <c r="A217" i="18"/>
  <c r="A364" i="17"/>
  <c r="A586" i="14"/>
  <c r="A589" i="14"/>
  <c r="A424" i="16"/>
  <c r="A220" i="18"/>
  <c r="A423" i="16"/>
  <c r="A420" i="16"/>
  <c r="A774" i="15"/>
  <c r="A535" i="18"/>
  <c r="A1042" i="16"/>
  <c r="A977" i="17"/>
  <c r="A777" i="15"/>
  <c r="A1475" i="14"/>
  <c r="A1478" i="14"/>
  <c r="A533" i="18"/>
  <c r="A536" i="18"/>
  <c r="A978" i="17"/>
  <c r="A772" i="15"/>
  <c r="A775" i="15"/>
  <c r="A778" i="15"/>
  <c r="A1476" i="14"/>
  <c r="A298" i="11"/>
  <c r="A534" i="18"/>
  <c r="A976" i="17"/>
  <c r="A1041" i="16"/>
  <c r="A773" i="15"/>
  <c r="A776" i="15"/>
  <c r="A1474" i="14"/>
  <c r="A1477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48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68" i="18"/>
  <c r="A729" i="14"/>
  <c r="A266" i="18"/>
  <c r="A448" i="17"/>
  <c r="A726" i="14"/>
  <c r="A523" i="16"/>
  <c r="A267" i="18"/>
  <c r="A352" i="15"/>
  <c r="A451" i="17"/>
  <c r="A730" i="14"/>
  <c r="A527" i="16"/>
  <c r="A269" i="18"/>
  <c r="A449" i="17"/>
  <c r="A521" i="16"/>
  <c r="A603" i="18"/>
  <c r="A345" i="11"/>
  <c r="A1113" i="17"/>
  <c r="A605" i="18"/>
  <c r="A1684" i="14"/>
  <c r="A1686" i="14"/>
  <c r="A1689" i="14"/>
  <c r="A1685" i="14"/>
  <c r="A1114" i="17"/>
  <c r="A1687" i="14"/>
  <c r="A1111" i="17"/>
  <c r="A1688" i="14"/>
  <c r="A1170" i="16"/>
  <c r="A875" i="15"/>
  <c r="A1171" i="16"/>
  <c r="A272" i="18"/>
  <c r="A1173" i="16"/>
  <c r="A1169" i="16"/>
  <c r="A604" i="18"/>
  <c r="A785" i="14"/>
  <c r="A789" i="14"/>
  <c r="A1172" i="16"/>
  <c r="A1112" i="17"/>
  <c r="A273" i="18"/>
  <c r="A874" i="15"/>
  <c r="A788" i="14"/>
  <c r="A1390" i="16"/>
  <c r="A790" i="14"/>
  <c r="A295" i="18"/>
  <c r="A793" i="14"/>
  <c r="A486" i="17"/>
  <c r="A463" i="18"/>
  <c r="A791" i="14"/>
  <c r="A1391" i="16"/>
  <c r="A148" i="11"/>
  <c r="A794" i="14"/>
  <c r="A1995" i="14"/>
  <c r="A403" i="15"/>
  <c r="A792" i="14"/>
  <c r="A786" i="14"/>
  <c r="A554" i="16"/>
  <c r="A787" i="14"/>
  <c r="A294" i="18"/>
  <c r="A1389" i="16"/>
  <c r="A1299" i="17"/>
  <c r="A1293" i="17"/>
  <c r="A484" i="18"/>
  <c r="A498" i="18"/>
  <c r="A1298" i="17"/>
  <c r="A1993" i="14"/>
  <c r="A403" i="11"/>
  <c r="A697" i="18"/>
  <c r="A1295" i="17"/>
  <c r="A91" i="16"/>
  <c r="A1294" i="17"/>
  <c r="A1991" i="14"/>
  <c r="A1007" i="15"/>
  <c r="A87" i="15"/>
  <c r="A1996" i="14"/>
  <c r="A696" i="18"/>
  <c r="A1297" i="17"/>
  <c r="A1008" i="15"/>
  <c r="A1296" i="17"/>
  <c r="A1992" i="14"/>
  <c r="A1994" i="14"/>
  <c r="A84" i="15"/>
  <c r="A81" i="15"/>
  <c r="A87" i="16"/>
  <c r="A93" i="14"/>
  <c r="A86" i="15"/>
  <c r="A94" i="14"/>
  <c r="A88" i="16"/>
  <c r="A76" i="17"/>
  <c r="A95" i="14"/>
  <c r="A90" i="16"/>
  <c r="A88" i="15"/>
  <c r="A325" i="18"/>
  <c r="A91" i="14"/>
  <c r="A85" i="15"/>
  <c r="A26" i="18"/>
  <c r="A21" i="11"/>
  <c r="A92" i="14"/>
  <c r="A86" i="16"/>
  <c r="A83" i="15"/>
  <c r="A25" i="18"/>
  <c r="A89" i="16"/>
  <c r="A585" i="17"/>
  <c r="A371" i="18"/>
  <c r="A77" i="17"/>
  <c r="A82" i="15"/>
  <c r="A75" i="17"/>
  <c r="A74" i="17"/>
  <c r="A703" i="16"/>
  <c r="A314" i="16"/>
  <c r="A166" i="18"/>
  <c r="A966" i="14"/>
  <c r="A499" i="15"/>
  <c r="A357" i="18"/>
  <c r="A580" i="17"/>
  <c r="A358" i="18"/>
  <c r="A178" i="11"/>
  <c r="A583" i="17"/>
  <c r="A921" i="14"/>
  <c r="A657" i="16"/>
  <c r="A654" i="16"/>
  <c r="A656" i="16"/>
  <c r="A922" i="14"/>
  <c r="A924" i="14"/>
  <c r="A356" i="18"/>
  <c r="A498" i="15"/>
  <c r="A582" i="17"/>
  <c r="A584" i="17"/>
  <c r="A655" i="16"/>
  <c r="A579" i="17"/>
  <c r="A923" i="14"/>
  <c r="A925" i="14"/>
  <c r="A581" i="17"/>
  <c r="A972" i="14"/>
  <c r="A260" i="18"/>
  <c r="A969" i="14"/>
  <c r="A317" i="16"/>
  <c r="A704" i="16"/>
  <c r="A372" i="18"/>
  <c r="A611" i="17"/>
  <c r="A701" i="16"/>
  <c r="A515" i="15"/>
  <c r="A259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67" i="18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190" i="18"/>
  <c r="A311" i="17"/>
  <c r="A281" i="15"/>
  <c r="B282" i="15" s="1"/>
  <c r="B283" i="15" s="1"/>
  <c r="A363" i="16"/>
  <c r="A497" i="14"/>
  <c r="A314" i="17"/>
  <c r="A366" i="16"/>
  <c r="B367" i="16" s="1"/>
  <c r="B368" i="16" s="1"/>
  <c r="B369" i="16" s="1"/>
  <c r="B370" i="16" s="1"/>
  <c r="B371" i="16" s="1"/>
  <c r="A100" i="11"/>
  <c r="A360" i="16"/>
  <c r="A493" i="14"/>
  <c r="A189" i="18"/>
  <c r="A359" i="16"/>
  <c r="A312" i="17"/>
  <c r="A191" i="18"/>
  <c r="A362" i="16"/>
  <c r="A315" i="17"/>
  <c r="B316" i="17" s="1"/>
  <c r="B317" i="17" s="1"/>
  <c r="B318" i="17" s="1"/>
  <c r="B319" i="17" s="1"/>
  <c r="A280" i="15"/>
  <c r="A495" i="14"/>
  <c r="A496" i="14"/>
  <c r="A498" i="14"/>
  <c r="A364" i="16"/>
  <c r="A365" i="16"/>
  <c r="A313" i="17"/>
  <c r="A389" i="18"/>
  <c r="B390" i="18" s="1"/>
  <c r="A1024" i="14"/>
  <c r="A652" i="17"/>
  <c r="A737" i="16"/>
  <c r="A1229" i="17"/>
  <c r="A1316" i="16"/>
  <c r="A962" i="15"/>
  <c r="A64" i="18"/>
  <c r="A1888" i="14"/>
  <c r="A1891" i="14"/>
  <c r="A381" i="11"/>
  <c r="A63" i="18"/>
  <c r="A1230" i="17"/>
  <c r="A1317" i="16"/>
  <c r="A963" i="15"/>
  <c r="A740" i="16"/>
  <c r="A966" i="15"/>
  <c r="A1889" i="14"/>
  <c r="A1892" i="14"/>
  <c r="A382" i="11"/>
  <c r="A661" i="18"/>
  <c r="A1231" i="17"/>
  <c r="A961" i="15"/>
  <c r="A964" i="15"/>
  <c r="A1887" i="14"/>
  <c r="A1890" i="14"/>
  <c r="A1893" i="14"/>
  <c r="B1894" i="14" s="1"/>
  <c r="A965" i="15"/>
  <c r="A8" i="18"/>
  <c r="A654" i="17"/>
  <c r="A198" i="11"/>
  <c r="AC2" i="18"/>
  <c r="A1021" i="14"/>
  <c r="A445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46" i="18"/>
  <c r="A787" i="17"/>
  <c r="A863" i="16"/>
  <c r="A1220" i="14"/>
  <c r="A631" i="15"/>
  <c r="A1216" i="14"/>
  <c r="A1219" i="14"/>
  <c r="A239" i="11"/>
  <c r="A444" i="18"/>
  <c r="A861" i="16"/>
  <c r="A239" i="17"/>
  <c r="A209" i="15"/>
  <c r="A489" i="18"/>
  <c r="A399" i="14"/>
  <c r="A151" i="18"/>
  <c r="A400" i="14"/>
  <c r="A396" i="14"/>
  <c r="A471" i="18"/>
  <c r="A152" i="18"/>
  <c r="A210" i="15"/>
  <c r="A579" i="18"/>
  <c r="A397" i="14"/>
  <c r="A281" i="16"/>
  <c r="A283" i="16"/>
  <c r="A150" i="18"/>
  <c r="A238" i="17"/>
  <c r="A401" i="14"/>
  <c r="A80" i="11"/>
  <c r="A395" i="14"/>
  <c r="A398" i="14"/>
  <c r="A282" i="16"/>
  <c r="A5" i="18"/>
  <c r="A284" i="16"/>
  <c r="A81" i="11"/>
  <c r="A655" i="18"/>
  <c r="A557" i="18"/>
  <c r="A519" i="18"/>
  <c r="A513" i="18"/>
  <c r="A496" i="18"/>
  <c r="A41" i="18"/>
  <c r="A385" i="18"/>
  <c r="A913" i="16"/>
  <c r="A141" i="18"/>
  <c r="A149" i="18"/>
  <c r="A646" i="18"/>
  <c r="A30" i="18"/>
  <c r="A423" i="18"/>
  <c r="A340" i="18"/>
  <c r="A649" i="18"/>
  <c r="A517" i="18"/>
  <c r="A314" i="18"/>
  <c r="A700" i="18"/>
  <c r="A656" i="18"/>
  <c r="A570" i="18"/>
  <c r="A719" i="18"/>
  <c r="A91" i="18"/>
  <c r="A503" i="18"/>
  <c r="A317" i="18"/>
  <c r="A680" i="18"/>
  <c r="A479" i="18"/>
  <c r="A506" i="18"/>
  <c r="A613" i="18"/>
  <c r="A669" i="18"/>
  <c r="A380" i="18"/>
  <c r="A60" i="18"/>
  <c r="A647" i="18"/>
  <c r="A639" i="18"/>
  <c r="A565" i="18"/>
  <c r="A701" i="18"/>
  <c r="A602" i="18"/>
  <c r="B603" i="18" s="1"/>
  <c r="A7" i="18"/>
  <c r="A497" i="18"/>
  <c r="A544" i="18"/>
  <c r="A583" i="18"/>
  <c r="A690" i="15"/>
  <c r="A39" i="18"/>
  <c r="A960" i="16"/>
  <c r="A956" i="16"/>
  <c r="A233" i="18"/>
  <c r="A443" i="18"/>
  <c r="A310" i="18"/>
  <c r="A432" i="18"/>
  <c r="A397" i="18"/>
  <c r="A360" i="18"/>
  <c r="A417" i="18"/>
  <c r="A703" i="18"/>
  <c r="A221" i="18"/>
  <c r="A156" i="18"/>
  <c r="A174" i="18"/>
  <c r="A429" i="18"/>
  <c r="A144" i="18"/>
  <c r="A612" i="18"/>
  <c r="A481" i="18"/>
  <c r="A323" i="18"/>
  <c r="A462" i="18"/>
  <c r="A872" i="17"/>
  <c r="A49" i="18"/>
  <c r="A223" i="18"/>
  <c r="A464" i="18"/>
  <c r="A1309" i="14"/>
  <c r="A336" i="18"/>
  <c r="A125" i="18"/>
  <c r="A683" i="18"/>
  <c r="A379" i="18"/>
  <c r="A610" i="18"/>
  <c r="A728" i="18"/>
  <c r="A424" i="18"/>
  <c r="A133" i="18"/>
  <c r="A419" i="18"/>
  <c r="A606" i="18"/>
  <c r="A108" i="18"/>
  <c r="A222" i="18"/>
  <c r="A239" i="18"/>
  <c r="A667" i="18"/>
  <c r="A395" i="18"/>
  <c r="A491" i="18"/>
  <c r="A495" i="18"/>
  <c r="A501" i="18"/>
  <c r="A699" i="18"/>
  <c r="A14" i="18"/>
  <c r="A324" i="18"/>
  <c r="A648" i="18"/>
  <c r="A640" i="18"/>
  <c r="B641" i="18" s="1"/>
  <c r="A702" i="18"/>
  <c r="A556" i="18"/>
  <c r="A511" i="18"/>
  <c r="A546" i="18"/>
  <c r="A545" i="18"/>
  <c r="A658" i="18"/>
  <c r="A520" i="18"/>
  <c r="A485" i="18"/>
  <c r="A563" i="18"/>
  <c r="A470" i="18"/>
  <c r="A1349" i="14"/>
  <c r="A712" i="18"/>
  <c r="A267" i="11"/>
  <c r="A211" i="18"/>
  <c r="B212" i="18" s="1"/>
  <c r="A575" i="18"/>
  <c r="A98" i="18"/>
  <c r="A250" i="18"/>
  <c r="A466" i="18"/>
  <c r="A215" i="18"/>
  <c r="A270" i="18"/>
  <c r="A90" i="18"/>
  <c r="A421" i="18"/>
  <c r="A412" i="18"/>
  <c r="A129" i="18"/>
  <c r="A305" i="18"/>
  <c r="A427" i="18"/>
  <c r="A198" i="18"/>
  <c r="A37" i="18"/>
  <c r="A188" i="18"/>
  <c r="A408" i="18"/>
  <c r="A101" i="18"/>
  <c r="A177" i="18"/>
  <c r="A507" i="18"/>
  <c r="A560" i="18"/>
  <c r="A682" i="18"/>
  <c r="A607" i="18"/>
  <c r="B608" i="18" s="1"/>
  <c r="A620" i="18"/>
  <c r="A387" i="18"/>
  <c r="A204" i="18"/>
  <c r="A280" i="18"/>
  <c r="A722" i="18"/>
  <c r="A581" i="18"/>
  <c r="A526" i="18"/>
  <c r="A494" i="18"/>
  <c r="A619" i="18"/>
  <c r="A624" i="18"/>
  <c r="A15" i="18"/>
  <c r="A721" i="18"/>
  <c r="A622" i="18"/>
  <c r="A482" i="18"/>
  <c r="A516" i="18"/>
  <c r="A97" i="18"/>
  <c r="A689" i="18"/>
  <c r="A616" i="18"/>
  <c r="A512" i="18"/>
  <c r="A549" i="18"/>
  <c r="A548" i="18"/>
  <c r="A95" i="18"/>
  <c r="A657" i="18"/>
  <c r="A597" i="18"/>
  <c r="A611" i="18"/>
  <c r="A598" i="18"/>
  <c r="A584" i="18"/>
  <c r="A262" i="18"/>
  <c r="A345" i="18"/>
  <c r="A406" i="18"/>
  <c r="A328" i="18"/>
  <c r="A300" i="18"/>
  <c r="A40" i="18"/>
  <c r="A179" i="18"/>
  <c r="A13" i="18"/>
  <c r="A335" i="18"/>
  <c r="A48" i="18"/>
  <c r="A351" i="18"/>
  <c r="A376" i="18"/>
  <c r="A653" i="18"/>
  <c r="A232" i="18"/>
  <c r="A71" i="18"/>
  <c r="A243" i="18"/>
  <c r="A245" i="18"/>
  <c r="A338" i="18"/>
  <c r="A425" i="18"/>
  <c r="A555" i="18"/>
  <c r="A542" i="18"/>
  <c r="A263" i="18"/>
  <c r="A400" i="18"/>
  <c r="A132" i="18"/>
  <c r="A146" i="18"/>
  <c r="A621" i="18"/>
  <c r="A594" i="18"/>
  <c r="A706" i="18"/>
  <c r="A111" i="18"/>
  <c r="A92" i="18"/>
  <c r="A714" i="18"/>
  <c r="A675" i="18"/>
  <c r="A626" i="18"/>
  <c r="A184" i="18"/>
  <c r="A227" i="18"/>
  <c r="A720" i="18"/>
  <c r="A339" i="18"/>
  <c r="A638" i="18"/>
  <c r="B639" i="18" s="1"/>
  <c r="A623" i="18"/>
  <c r="A615" i="18"/>
  <c r="A678" i="18"/>
  <c r="A504" i="18"/>
  <c r="A695" i="18"/>
  <c r="A343" i="18"/>
  <c r="A114" i="18"/>
  <c r="A61" i="18"/>
  <c r="A256" i="18"/>
  <c r="A572" i="18"/>
  <c r="A58" i="18"/>
  <c r="A160" i="18"/>
  <c r="A382" i="18"/>
  <c r="A33" i="18"/>
  <c r="A585" i="18"/>
  <c r="A21" i="18"/>
  <c r="A574" i="18"/>
  <c r="A500" i="18"/>
  <c r="A329" i="18"/>
  <c r="B330" i="18" s="1"/>
  <c r="A551" i="18"/>
  <c r="A346" i="18"/>
  <c r="A692" i="18"/>
  <c r="A523" i="18"/>
  <c r="A468" i="18"/>
  <c r="A131" i="18"/>
  <c r="A176" i="18"/>
  <c r="A403" i="18"/>
  <c r="A651" i="18"/>
  <c r="A143" i="18"/>
  <c r="A293" i="18"/>
  <c r="B294" i="18" s="1"/>
  <c r="A450" i="18"/>
  <c r="A155" i="18"/>
  <c r="B156" i="18" s="1"/>
  <c r="A100" i="18"/>
  <c r="A375" i="18"/>
  <c r="AC376" i="18" s="1"/>
  <c r="C376" i="18" s="1"/>
  <c r="A304" i="18"/>
  <c r="A505" i="18"/>
  <c r="A601" i="18"/>
  <c r="A442" i="18"/>
  <c r="A20" i="18"/>
  <c r="A365" i="18"/>
  <c r="A236" i="18"/>
  <c r="A846" i="17"/>
  <c r="A240" i="18"/>
  <c r="A109" i="18"/>
  <c r="A53" i="18"/>
  <c r="A368" i="18"/>
  <c r="A478" i="18"/>
  <c r="A17" i="18"/>
  <c r="A388" i="18"/>
  <c r="B389" i="18" s="1"/>
  <c r="A135" i="18"/>
  <c r="A183" i="18"/>
  <c r="A672" i="18"/>
  <c r="A147" i="18"/>
  <c r="A673" i="18"/>
  <c r="A627" i="18"/>
  <c r="A614" i="18"/>
  <c r="A477" i="18"/>
  <c r="A75" i="18"/>
  <c r="A492" i="18"/>
  <c r="A568" i="18"/>
  <c r="A321" i="18"/>
  <c r="A636" i="18"/>
  <c r="A562" i="18"/>
  <c r="A342" i="18"/>
  <c r="A691" i="18"/>
  <c r="A659" i="18"/>
  <c r="A599" i="18"/>
  <c r="A115" i="18"/>
  <c r="A553" i="18"/>
  <c r="A62" i="18"/>
  <c r="A163" i="18"/>
  <c r="A302" i="18"/>
  <c r="A257" i="18"/>
  <c r="A82" i="18"/>
  <c r="A959" i="16"/>
  <c r="A499" i="18"/>
  <c r="A957" i="16"/>
  <c r="A268" i="11"/>
  <c r="A162" i="18"/>
  <c r="A691" i="15"/>
  <c r="A426" i="18"/>
  <c r="A237" i="18"/>
  <c r="A89" i="18"/>
  <c r="A309" i="18"/>
  <c r="A139" i="18"/>
  <c r="A271" i="18"/>
  <c r="A447" i="18"/>
  <c r="B448" i="18" s="1"/>
  <c r="A467" i="18"/>
  <c r="A275" i="18"/>
  <c r="A454" i="18"/>
  <c r="A122" i="18"/>
  <c r="A674" i="18"/>
  <c r="A434" i="18"/>
  <c r="A411" i="18"/>
  <c r="A458" i="18"/>
  <c r="A643" i="18"/>
  <c r="B644" i="18" s="1"/>
  <c r="A715" i="18"/>
  <c r="A134" i="18"/>
  <c r="AC135" i="18" s="1"/>
  <c r="C135" i="18" s="1"/>
  <c r="A524" i="18"/>
  <c r="A490" i="18"/>
  <c r="A29" i="18"/>
  <c r="A537" i="18"/>
  <c r="A278" i="18"/>
  <c r="A705" i="18"/>
  <c r="A394" i="18"/>
  <c r="A559" i="18"/>
  <c r="A157" i="18"/>
  <c r="A709" i="18"/>
  <c r="A225" i="18"/>
  <c r="A679" i="18"/>
  <c r="A595" i="18"/>
  <c r="A353" i="18"/>
  <c r="A244" i="18"/>
  <c r="A200" i="18"/>
  <c r="B201" i="18" s="1"/>
  <c r="A34" i="18"/>
  <c r="A483" i="18"/>
  <c r="A96" i="18"/>
  <c r="A18" i="18"/>
  <c r="A247" i="18"/>
  <c r="A521" i="18"/>
  <c r="A586" i="18"/>
  <c r="A116" i="18"/>
  <c r="A65" i="18"/>
  <c r="A164" i="18"/>
  <c r="A303" i="18"/>
  <c r="B304" i="18" s="1"/>
  <c r="A486" i="18"/>
  <c r="A1352" i="14"/>
  <c r="A573" i="18"/>
  <c r="A630" i="18"/>
  <c r="A631" i="18"/>
  <c r="B632" i="18" s="1"/>
  <c r="A210" i="18"/>
  <c r="A1353" i="14"/>
  <c r="A704" i="18"/>
  <c r="A455" i="18"/>
  <c r="A173" i="18"/>
  <c r="A12" i="18"/>
  <c r="A31" i="18"/>
  <c r="A103" i="18"/>
  <c r="A352" i="18"/>
  <c r="A452" i="18"/>
  <c r="A228" i="18"/>
  <c r="B229" i="18" s="1"/>
  <c r="A197" i="18"/>
  <c r="B198" i="18" s="1"/>
  <c r="A650" i="18"/>
  <c r="A320" i="18"/>
  <c r="A528" i="18"/>
  <c r="A279" i="18"/>
  <c r="A564" i="18"/>
  <c r="A726" i="18"/>
  <c r="A104" i="18"/>
  <c r="A413" i="18"/>
  <c r="B414" i="18" s="1"/>
  <c r="A428" i="18"/>
  <c r="A182" i="18"/>
  <c r="A54" i="18"/>
  <c r="A525" i="18"/>
  <c r="A681" i="18"/>
  <c r="A113" i="18"/>
  <c r="A420" i="18"/>
  <c r="A107" i="18"/>
  <c r="A529" i="18"/>
  <c r="A315" i="18"/>
  <c r="A124" i="18"/>
  <c r="A181" i="18"/>
  <c r="A628" i="18"/>
  <c r="A393" i="18"/>
  <c r="A93" i="18"/>
  <c r="A361" i="18"/>
  <c r="A685" i="18"/>
  <c r="A670" i="18"/>
  <c r="A72" i="18"/>
  <c r="A161" i="18"/>
  <c r="A547" i="18"/>
  <c r="A369" i="18"/>
  <c r="A531" i="18"/>
  <c r="A508" i="18"/>
  <c r="A538" i="18"/>
  <c r="A35" i="18"/>
  <c r="AC36" i="18" s="1"/>
  <c r="C36" i="18" s="1"/>
  <c r="A686" i="18"/>
  <c r="A205" i="18"/>
  <c r="A6" i="18"/>
  <c r="A77" i="18"/>
  <c r="A56" i="18"/>
  <c r="A1350" i="14"/>
  <c r="A59" i="18"/>
  <c r="A81" i="18"/>
  <c r="A264" i="18"/>
  <c r="A265" i="18"/>
  <c r="B266" i="18" s="1"/>
  <c r="A344" i="18"/>
  <c r="A80" i="18"/>
  <c r="A296" i="18"/>
  <c r="A422" i="18"/>
  <c r="A457" i="18"/>
  <c r="AC458" i="18" s="1"/>
  <c r="C458" i="18" s="1"/>
  <c r="A130" i="18"/>
  <c r="A410" i="18"/>
  <c r="A334" i="18"/>
  <c r="A28" i="18"/>
  <c r="A416" i="18"/>
  <c r="A472" i="18"/>
  <c r="B473" i="18" s="1"/>
  <c r="A153" i="18"/>
  <c r="A373" i="18"/>
  <c r="A258" i="18"/>
  <c r="AC259" i="18" s="1"/>
  <c r="A587" i="18"/>
  <c r="A117" i="18"/>
  <c r="A370" i="18"/>
  <c r="A354" i="18"/>
  <c r="A710" i="18"/>
  <c r="A459" i="18"/>
  <c r="A532" i="18"/>
  <c r="B533" i="18" s="1"/>
  <c r="A509" i="18"/>
  <c r="A539" i="18"/>
  <c r="A687" i="18"/>
  <c r="A206" i="18"/>
  <c r="A165" i="18"/>
  <c r="A209" i="18"/>
  <c r="A522" i="18"/>
  <c r="B523" i="18" s="1"/>
  <c r="A83" i="18"/>
  <c r="A318" i="18"/>
  <c r="A235" i="18"/>
  <c r="A958" i="16"/>
  <c r="A231" i="18"/>
  <c r="A241" i="18"/>
  <c r="A451" i="18"/>
  <c r="A435" i="18"/>
  <c r="A249" i="18"/>
  <c r="B250" i="18" s="1"/>
  <c r="A431" i="18"/>
  <c r="A396" i="18"/>
  <c r="A178" i="18"/>
  <c r="A436" i="18"/>
  <c r="A253" i="18"/>
  <c r="A120" i="18"/>
  <c r="A693" i="18"/>
  <c r="A216" i="18"/>
  <c r="B217" i="18" s="1"/>
  <c r="A717" i="18"/>
  <c r="A199" i="18"/>
  <c r="A708" i="18"/>
  <c r="A694" i="18"/>
  <c r="A73" i="18"/>
  <c r="A99" i="18"/>
  <c r="A255" i="18"/>
  <c r="B256" i="18" s="1"/>
  <c r="A316" i="18"/>
  <c r="A502" i="18"/>
  <c r="B503" i="18" s="1"/>
  <c r="A617" i="18"/>
  <c r="A625" i="18"/>
  <c r="A493" i="18"/>
  <c r="B494" i="18" s="1"/>
  <c r="A676" i="18"/>
  <c r="A32" i="18"/>
  <c r="A377" i="18"/>
  <c r="A301" i="18"/>
  <c r="A180" i="18"/>
  <c r="A52" i="18"/>
  <c r="A386" i="18"/>
  <c r="B387" i="18" s="1"/>
  <c r="A666" i="18"/>
  <c r="A618" i="18"/>
  <c r="A677" i="18"/>
  <c r="A569" i="18"/>
  <c r="A312" i="18"/>
  <c r="A57" i="18"/>
  <c r="A78" i="18"/>
  <c r="A381" i="18"/>
  <c r="A588" i="18"/>
  <c r="A118" i="18"/>
  <c r="A38" i="18"/>
  <c r="A554" i="18"/>
  <c r="A126" i="18"/>
  <c r="A404" i="18"/>
  <c r="A186" i="18"/>
  <c r="A355" i="18"/>
  <c r="B356" i="18" s="1"/>
  <c r="A711" i="18"/>
  <c r="A327" i="18"/>
  <c r="A713" i="18"/>
  <c r="B714" i="18" s="1"/>
  <c r="A76" i="18"/>
  <c r="A308" i="18"/>
  <c r="A1354" i="14"/>
  <c r="A488" i="18"/>
  <c r="A1351" i="14"/>
  <c r="A449" i="18"/>
  <c r="A154" i="18"/>
  <c r="A289" i="18"/>
  <c r="A359" i="18"/>
  <c r="A175" i="18"/>
  <c r="A402" i="18"/>
  <c r="A465" i="18"/>
  <c r="A203" i="18"/>
  <c r="A311" i="18"/>
  <c r="A437" i="18"/>
  <c r="A398" i="18"/>
  <c r="A307" i="18"/>
  <c r="A242" i="18"/>
  <c r="A145" i="18"/>
  <c r="A159" i="18"/>
  <c r="A723" i="18"/>
  <c r="A593" i="18"/>
  <c r="A596" i="18"/>
  <c r="B597" i="18" s="1"/>
  <c r="A74" i="18"/>
  <c r="A337" i="18"/>
  <c r="A112" i="18"/>
  <c r="A16" i="18"/>
  <c r="A158" i="18"/>
  <c r="A94" i="18"/>
  <c r="A684" i="18"/>
  <c r="A439" i="18"/>
  <c r="A476" i="18"/>
  <c r="A148" i="18"/>
  <c r="A299" i="18"/>
  <c r="A698" i="18"/>
  <c r="A718" i="18"/>
  <c r="A561" i="18"/>
  <c r="A254" i="18"/>
  <c r="A313" i="18"/>
  <c r="A367" i="18"/>
  <c r="A558" i="18"/>
  <c r="A727" i="18"/>
  <c r="B728" i="18" s="1"/>
  <c r="A671" i="18"/>
  <c r="A690" i="18"/>
  <c r="A460" i="18"/>
  <c r="A440" i="18"/>
  <c r="A510" i="18"/>
  <c r="A540" i="18"/>
  <c r="A688" i="18"/>
  <c r="B689" i="18" s="1"/>
  <c r="A668" i="18"/>
  <c r="A322" i="18"/>
  <c r="A550" i="18"/>
  <c r="A246" i="18"/>
  <c r="A571" i="18"/>
  <c r="A19" i="18"/>
  <c r="A347" i="18"/>
  <c r="A326" i="18"/>
  <c r="A407" i="18"/>
  <c r="A55" i="18"/>
  <c r="A23" i="18"/>
  <c r="A487" i="18"/>
  <c r="A261" i="18"/>
  <c r="A290" i="18"/>
  <c r="A453" i="18"/>
  <c r="A121" i="18"/>
  <c r="A374" i="18"/>
  <c r="A88" i="18"/>
  <c r="A306" i="18"/>
  <c r="A409" i="18"/>
  <c r="A105" i="18"/>
  <c r="A138" i="18"/>
  <c r="A251" i="18"/>
  <c r="A580" i="18"/>
  <c r="A527" i="18"/>
  <c r="A238" i="18"/>
  <c r="A674" i="15"/>
  <c r="A418" i="18"/>
  <c r="A399" i="18"/>
  <c r="A70" i="18"/>
  <c r="A297" i="18"/>
  <c r="A637" i="18"/>
  <c r="B638" i="18" s="1"/>
  <c r="A196" i="18"/>
  <c r="A140" i="18"/>
  <c r="A456" i="18"/>
  <c r="A224" i="18"/>
  <c r="A27" i="18"/>
  <c r="A50" i="18"/>
  <c r="A142" i="18"/>
  <c r="A652" i="18"/>
  <c r="B653" i="18" s="1"/>
  <c r="A518" i="18"/>
  <c r="A378" i="18"/>
  <c r="A341" i="18"/>
  <c r="A319" i="18"/>
  <c r="A362" i="18"/>
  <c r="B363" i="18" s="1"/>
  <c r="A716" i="18"/>
  <c r="A438" i="18"/>
  <c r="A654" i="18"/>
  <c r="A366" i="18"/>
  <c r="A707" i="18"/>
  <c r="A123" i="18"/>
  <c r="A226" i="18"/>
  <c r="A185" i="18"/>
  <c r="A582" i="18"/>
  <c r="A480" i="18"/>
  <c r="A298" i="18"/>
  <c r="A110" i="18"/>
  <c r="A729" i="18"/>
  <c r="B730" i="18" s="1"/>
  <c r="A724" i="18"/>
  <c r="A552" i="18"/>
  <c r="B553" i="18" s="1"/>
  <c r="A127" i="18"/>
  <c r="A22" i="18"/>
  <c r="A405" i="18"/>
  <c r="A187" i="18"/>
  <c r="A543" i="18"/>
  <c r="A725" i="18"/>
  <c r="A283" i="18"/>
  <c r="A461" i="18"/>
  <c r="A441" i="18"/>
  <c r="A541" i="18"/>
  <c r="A234" i="18"/>
  <c r="A24" i="18"/>
  <c r="A576" i="18"/>
  <c r="B577" i="18" s="1"/>
  <c r="A208" i="18"/>
  <c r="A469" i="18"/>
  <c r="A873" i="17"/>
  <c r="A871" i="17"/>
  <c r="A106" i="18"/>
  <c r="A274" i="18"/>
  <c r="A475" i="18"/>
  <c r="A51" i="18"/>
  <c r="A433" i="18"/>
  <c r="A11" i="18"/>
  <c r="A248" i="18"/>
  <c r="A430" i="18"/>
  <c r="A252" i="18"/>
  <c r="A102" i="18"/>
  <c r="A401" i="18"/>
  <c r="A914" i="16"/>
  <c r="A847" i="17"/>
  <c r="A675" i="15"/>
  <c r="A916" i="16"/>
  <c r="A1053" i="17"/>
  <c r="A844" i="17"/>
  <c r="A1310" i="14"/>
  <c r="A1307" i="14"/>
  <c r="A413" i="11"/>
  <c r="A849" i="17"/>
  <c r="A848" i="17"/>
  <c r="A845" i="17"/>
  <c r="A915" i="16"/>
  <c r="A256" i="11"/>
  <c r="A1440" i="16"/>
  <c r="A1308" i="14"/>
  <c r="A1311" i="14"/>
  <c r="A2051" i="14"/>
  <c r="A1323" i="17"/>
  <c r="A1438" i="16"/>
  <c r="A2047" i="14"/>
  <c r="A2050" i="14"/>
  <c r="A1321" i="17"/>
  <c r="A1027" i="15"/>
  <c r="A1320" i="17"/>
  <c r="A2052" i="14"/>
  <c r="A1436" i="16"/>
  <c r="A1625" i="14"/>
  <c r="A1322" i="17"/>
  <c r="A1028" i="15"/>
  <c r="A1437" i="16"/>
  <c r="A2049" i="14"/>
  <c r="A2048" i="14"/>
  <c r="A2053" i="14"/>
  <c r="A1439" i="16"/>
  <c r="A1118" i="16"/>
  <c r="A1622" i="14"/>
  <c r="A37" i="17"/>
  <c r="A1051" i="17"/>
  <c r="A1119" i="16"/>
  <c r="A1116" i="16"/>
  <c r="A853" i="15"/>
  <c r="A1122" i="16"/>
  <c r="A330" i="11"/>
  <c r="A1623" i="14"/>
  <c r="A1052" i="17"/>
  <c r="A1120" i="16"/>
  <c r="A1117" i="16"/>
  <c r="A1621" i="14"/>
  <c r="A1123" i="16"/>
  <c r="A1121" i="16"/>
  <c r="A1624" i="14"/>
  <c r="A852" i="15"/>
  <c r="A699" i="17"/>
  <c r="A37" i="14"/>
  <c r="A907" i="17"/>
  <c r="A39" i="17"/>
  <c r="A35" i="17"/>
  <c r="A45" i="16"/>
  <c r="B46" i="16" s="1"/>
  <c r="B47" i="16" s="1"/>
  <c r="A40" i="16"/>
  <c r="A41" i="16"/>
  <c r="A38" i="14"/>
  <c r="A39" i="14"/>
  <c r="A15" i="15"/>
  <c r="A40" i="17"/>
  <c r="A8" i="11"/>
  <c r="B9" i="11" s="1"/>
  <c r="A43" i="16"/>
  <c r="A38" i="17"/>
  <c r="A44" i="16"/>
  <c r="A704" i="15"/>
  <c r="A16" i="15"/>
  <c r="B17" i="15" s="1"/>
  <c r="B18" i="15" s="1"/>
  <c r="A41" i="17"/>
  <c r="A42" i="16"/>
  <c r="A36" i="17"/>
  <c r="A42" i="17"/>
  <c r="B43" i="17" s="1"/>
  <c r="B44" i="17" s="1"/>
  <c r="B45" i="17" s="1"/>
  <c r="B46" i="17" s="1"/>
  <c r="B47" i="17" s="1"/>
  <c r="B48" i="17" s="1"/>
  <c r="A36" i="14"/>
  <c r="A40" i="14"/>
  <c r="B41" i="14" s="1"/>
  <c r="B42" i="14" s="1"/>
  <c r="B43" i="14" s="1"/>
  <c r="B44" i="14" s="1"/>
  <c r="B45" i="14" s="1"/>
  <c r="B46" i="14" s="1"/>
  <c r="B47" i="14" s="1"/>
  <c r="B48" i="14" s="1"/>
  <c r="A274" i="11"/>
  <c r="A1384" i="14"/>
  <c r="A980" i="16"/>
  <c r="A908" i="17"/>
  <c r="A978" i="16"/>
  <c r="A905" i="17"/>
  <c r="A1380" i="14"/>
  <c r="A910" i="17"/>
  <c r="A703" i="15"/>
  <c r="A979" i="16"/>
  <c r="A911" i="17"/>
  <c r="A909" i="17"/>
  <c r="A906" i="17"/>
  <c r="A1382" i="14"/>
  <c r="A1383" i="14"/>
  <c r="A574" i="15"/>
  <c r="A1381" i="14"/>
  <c r="A912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80" i="15"/>
  <c r="A1047" i="15"/>
  <c r="A887" i="15"/>
  <c r="A953" i="15"/>
  <c r="A1015" i="15"/>
  <c r="A739" i="15"/>
  <c r="A811" i="15"/>
  <c r="A949" i="15"/>
  <c r="A693" i="15"/>
  <c r="A789" i="15"/>
  <c r="A911" i="15"/>
  <c r="A997" i="15"/>
  <c r="A755" i="15"/>
  <c r="A873" i="15"/>
  <c r="A956" i="15"/>
  <c r="A1037" i="15"/>
  <c r="A845" i="15"/>
  <c r="A577" i="15"/>
  <c r="A410" i="15"/>
  <c r="A843" i="15"/>
  <c r="A694" i="15"/>
  <c r="A520" i="15"/>
  <c r="A346" i="15"/>
  <c r="A533" i="15"/>
  <c r="A359" i="15"/>
  <c r="A768" i="15"/>
  <c r="A611" i="15"/>
  <c r="A443" i="15"/>
  <c r="A622" i="15"/>
  <c r="A442" i="15"/>
  <c r="A824" i="15"/>
  <c r="A661" i="15"/>
  <c r="A500" i="15"/>
  <c r="A331" i="15"/>
  <c r="A866" i="15"/>
  <c r="A687" i="15"/>
  <c r="A512" i="15"/>
  <c r="A341" i="15"/>
  <c r="A740" i="15"/>
  <c r="A582" i="15"/>
  <c r="A415" i="15"/>
  <c r="A658" i="15"/>
  <c r="A495" i="15"/>
  <c r="A329" i="15"/>
  <c r="A593" i="15"/>
  <c r="A413" i="15"/>
  <c r="A936" i="15"/>
  <c r="A761" i="15"/>
  <c r="A604" i="15"/>
  <c r="A436" i="15"/>
  <c r="A655" i="15"/>
  <c r="A492" i="15"/>
  <c r="A116" i="17"/>
  <c r="A942" i="15"/>
  <c r="A1036" i="15"/>
  <c r="A867" i="15"/>
  <c r="A917" i="15"/>
  <c r="A1002" i="15"/>
  <c r="A705" i="15"/>
  <c r="A792" i="15"/>
  <c r="A937" i="15"/>
  <c r="A1042" i="15"/>
  <c r="A759" i="15"/>
  <c r="A895" i="15"/>
  <c r="A986" i="15"/>
  <c r="A727" i="15"/>
  <c r="A822" i="15"/>
  <c r="A944" i="15"/>
  <c r="A1029" i="15"/>
  <c r="A819" i="15"/>
  <c r="A564" i="15"/>
  <c r="A385" i="15"/>
  <c r="A828" i="15"/>
  <c r="A681" i="15"/>
  <c r="A506" i="15"/>
  <c r="A335" i="15"/>
  <c r="A519" i="15"/>
  <c r="A345" i="15"/>
  <c r="A756" i="15"/>
  <c r="A599" i="15"/>
  <c r="A431" i="15"/>
  <c r="A610" i="15"/>
  <c r="A430" i="15"/>
  <c r="A805" i="15"/>
  <c r="A649" i="15"/>
  <c r="A484" i="15"/>
  <c r="A321" i="15"/>
  <c r="A834" i="15"/>
  <c r="A672" i="15"/>
  <c r="A497" i="15"/>
  <c r="A320" i="15"/>
  <c r="A728" i="15"/>
  <c r="A569" i="15"/>
  <c r="A402" i="15"/>
  <c r="A646" i="15"/>
  <c r="A481" i="15"/>
  <c r="A738" i="15"/>
  <c r="A580" i="15"/>
  <c r="A398" i="15"/>
  <c r="A908" i="15"/>
  <c r="A749" i="15"/>
  <c r="A592" i="15"/>
  <c r="A424" i="15"/>
  <c r="A643" i="15"/>
  <c r="A478" i="15"/>
  <c r="A642" i="14"/>
  <c r="A453" i="16"/>
  <c r="A931" i="15"/>
  <c r="A1025" i="15"/>
  <c r="A842" i="15"/>
  <c r="A900" i="15"/>
  <c r="A978" i="15"/>
  <c r="A1044" i="15"/>
  <c r="A762" i="15"/>
  <c r="A926" i="15"/>
  <c r="A1032" i="15"/>
  <c r="A733" i="15"/>
  <c r="A879" i="15"/>
  <c r="A959" i="15"/>
  <c r="A676" i="15"/>
  <c r="A802" i="15"/>
  <c r="A933" i="15"/>
  <c r="A1017" i="15"/>
  <c r="A799" i="15"/>
  <c r="A553" i="15"/>
  <c r="A373" i="15"/>
  <c r="A817" i="15"/>
  <c r="A665" i="15"/>
  <c r="A488" i="15"/>
  <c r="A680" i="15"/>
  <c r="A503" i="15"/>
  <c r="A334" i="15"/>
  <c r="A744" i="15"/>
  <c r="A585" i="15"/>
  <c r="A419" i="15"/>
  <c r="A598" i="15"/>
  <c r="A418" i="15"/>
  <c r="A795" i="15"/>
  <c r="A637" i="15"/>
  <c r="A465" i="15"/>
  <c r="A1004" i="15"/>
  <c r="A813" i="15"/>
  <c r="A660" i="15"/>
  <c r="A483" i="15"/>
  <c r="A877" i="15"/>
  <c r="A714" i="15"/>
  <c r="A558" i="15"/>
  <c r="A378" i="15"/>
  <c r="A630" i="15"/>
  <c r="B631" i="15" s="1"/>
  <c r="A462" i="15"/>
  <c r="A726" i="15"/>
  <c r="A567" i="15"/>
  <c r="A376" i="15"/>
  <c r="A896" i="15"/>
  <c r="A737" i="15"/>
  <c r="A579" i="15"/>
  <c r="A412" i="15"/>
  <c r="A627" i="15"/>
  <c r="A459" i="15"/>
  <c r="A455" i="16"/>
  <c r="A637" i="14"/>
  <c r="A921" i="15"/>
  <c r="A1016" i="15"/>
  <c r="A816" i="15"/>
  <c r="A886" i="15"/>
  <c r="A952" i="15"/>
  <c r="A1034" i="15"/>
  <c r="A736" i="15"/>
  <c r="A912" i="15"/>
  <c r="A1011" i="15"/>
  <c r="A689" i="15"/>
  <c r="A856" i="15"/>
  <c r="A946" i="15"/>
  <c r="A1039" i="15"/>
  <c r="A782" i="15"/>
  <c r="A891" i="15"/>
  <c r="A1006" i="15"/>
  <c r="A779" i="15"/>
  <c r="A535" i="15"/>
  <c r="A361" i="15"/>
  <c r="A808" i="15"/>
  <c r="A653" i="15"/>
  <c r="A468" i="15"/>
  <c r="A664" i="15"/>
  <c r="A487" i="15"/>
  <c r="A324" i="15"/>
  <c r="A732" i="15"/>
  <c r="A573" i="15"/>
  <c r="A407" i="15"/>
  <c r="A584" i="15"/>
  <c r="A406" i="15"/>
  <c r="A785" i="15"/>
  <c r="A621" i="15"/>
  <c r="A453" i="15"/>
  <c r="A985" i="15"/>
  <c r="A804" i="15"/>
  <c r="A648" i="15"/>
  <c r="A464" i="15"/>
  <c r="A863" i="15"/>
  <c r="A700" i="15"/>
  <c r="A546" i="15"/>
  <c r="A366" i="15"/>
  <c r="A618" i="15"/>
  <c r="A450" i="15"/>
  <c r="A712" i="15"/>
  <c r="A556" i="15"/>
  <c r="A364" i="15"/>
  <c r="A885" i="15"/>
  <c r="A725" i="15"/>
  <c r="A566" i="15"/>
  <c r="A397" i="15"/>
  <c r="A615" i="15"/>
  <c r="A447" i="15"/>
  <c r="A643" i="14"/>
  <c r="A641" i="14"/>
  <c r="A906" i="15"/>
  <c r="A1003" i="15"/>
  <c r="A797" i="15"/>
  <c r="A836" i="15"/>
  <c r="A939" i="15"/>
  <c r="A1014" i="15"/>
  <c r="B1015" i="15" s="1"/>
  <c r="A695" i="15"/>
  <c r="A897" i="15"/>
  <c r="A999" i="15"/>
  <c r="A1041" i="15"/>
  <c r="A827" i="15"/>
  <c r="A934" i="15"/>
  <c r="A1030" i="15"/>
  <c r="A751" i="15"/>
  <c r="A871" i="15"/>
  <c r="A995" i="15"/>
  <c r="A748" i="15"/>
  <c r="A521" i="15"/>
  <c r="A347" i="15"/>
  <c r="A798" i="15"/>
  <c r="A641" i="15"/>
  <c r="A457" i="15"/>
  <c r="A652" i="15"/>
  <c r="A467" i="15"/>
  <c r="A901" i="15"/>
  <c r="A720" i="15"/>
  <c r="A562" i="15"/>
  <c r="A382" i="15"/>
  <c r="A572" i="15"/>
  <c r="A381" i="15"/>
  <c r="A766" i="15"/>
  <c r="A609" i="15"/>
  <c r="A441" i="15"/>
  <c r="A975" i="15"/>
  <c r="A794" i="15"/>
  <c r="A634" i="15"/>
  <c r="A452" i="15"/>
  <c r="A848" i="15"/>
  <c r="A686" i="15"/>
  <c r="A528" i="15"/>
  <c r="A354" i="15"/>
  <c r="A606" i="15"/>
  <c r="A438" i="15"/>
  <c r="A698" i="15"/>
  <c r="A544" i="15"/>
  <c r="A350" i="15"/>
  <c r="A872" i="15"/>
  <c r="A711" i="15"/>
  <c r="A555" i="15"/>
  <c r="A375" i="15"/>
  <c r="A603" i="15"/>
  <c r="A435" i="15"/>
  <c r="A456" i="16"/>
  <c r="A389" i="17"/>
  <c r="A888" i="15"/>
  <c r="A993" i="15"/>
  <c r="A769" i="15"/>
  <c r="A814" i="15"/>
  <c r="A928" i="15"/>
  <c r="A1001" i="15"/>
  <c r="A1043" i="15"/>
  <c r="A883" i="15"/>
  <c r="A988" i="15"/>
  <c r="A1031" i="15"/>
  <c r="A787" i="15"/>
  <c r="A924" i="15"/>
  <c r="A1019" i="15"/>
  <c r="A724" i="15"/>
  <c r="A847" i="15"/>
  <c r="A982" i="15"/>
  <c r="A721" i="15"/>
  <c r="A507" i="15"/>
  <c r="A336" i="15"/>
  <c r="A788" i="15"/>
  <c r="A625" i="15"/>
  <c r="A445" i="15"/>
  <c r="A640" i="15"/>
  <c r="A456" i="15"/>
  <c r="A892" i="15"/>
  <c r="A706" i="15"/>
  <c r="A550" i="15"/>
  <c r="A370" i="15"/>
  <c r="A561" i="15"/>
  <c r="A369" i="15"/>
  <c r="A754" i="15"/>
  <c r="A597" i="15"/>
  <c r="A429" i="15"/>
  <c r="A950" i="15"/>
  <c r="A784" i="15"/>
  <c r="A620" i="15"/>
  <c r="A440" i="15"/>
  <c r="A833" i="15"/>
  <c r="A671" i="15"/>
  <c r="B672" i="15" s="1"/>
  <c r="A511" i="15"/>
  <c r="A340" i="15"/>
  <c r="A594" i="15"/>
  <c r="A426" i="15"/>
  <c r="A684" i="15"/>
  <c r="A524" i="15"/>
  <c r="B525" i="15" s="1"/>
  <c r="B526" i="15" s="1"/>
  <c r="A338" i="15"/>
  <c r="A860" i="15"/>
  <c r="A697" i="15"/>
  <c r="A543" i="15"/>
  <c r="A363" i="15"/>
  <c r="A591" i="15"/>
  <c r="A423" i="15"/>
  <c r="A122" i="11"/>
  <c r="A454" i="16"/>
  <c r="A868" i="15"/>
  <c r="A979" i="15"/>
  <c r="A745" i="15"/>
  <c r="A767" i="15"/>
  <c r="A914" i="15"/>
  <c r="A990" i="15"/>
  <c r="A1033" i="15"/>
  <c r="A859" i="15"/>
  <c r="A976" i="15"/>
  <c r="A1021" i="15"/>
  <c r="A757" i="15"/>
  <c r="A910" i="15"/>
  <c r="A984" i="15"/>
  <c r="A666" i="15"/>
  <c r="A821" i="15"/>
  <c r="A955" i="15"/>
  <c r="A654" i="15"/>
  <c r="A489" i="15"/>
  <c r="B490" i="15" s="1"/>
  <c r="A325" i="15"/>
  <c r="A770" i="15"/>
  <c r="A613" i="15"/>
  <c r="A433" i="15"/>
  <c r="A624" i="15"/>
  <c r="A444" i="15"/>
  <c r="A851" i="15"/>
  <c r="B852" i="15" s="1"/>
  <c r="A692" i="15"/>
  <c r="A532" i="15"/>
  <c r="A358" i="15"/>
  <c r="A549" i="15"/>
  <c r="A357" i="15"/>
  <c r="A742" i="15"/>
  <c r="A583" i="15"/>
  <c r="A417" i="15"/>
  <c r="A940" i="15"/>
  <c r="A765" i="15"/>
  <c r="A608" i="15"/>
  <c r="A428" i="15"/>
  <c r="A823" i="15"/>
  <c r="A659" i="15"/>
  <c r="A496" i="15"/>
  <c r="A330" i="15"/>
  <c r="A581" i="15"/>
  <c r="A414" i="15"/>
  <c r="A669" i="15"/>
  <c r="A494" i="15"/>
  <c r="A328" i="15"/>
  <c r="A846" i="15"/>
  <c r="A683" i="15"/>
  <c r="A523" i="15"/>
  <c r="A349" i="15"/>
  <c r="A578" i="15"/>
  <c r="A411" i="15"/>
  <c r="A457" i="16"/>
  <c r="A639" i="14"/>
  <c r="A844" i="15"/>
  <c r="A954" i="15"/>
  <c r="A709" i="15"/>
  <c r="A743" i="15"/>
  <c r="A899" i="15"/>
  <c r="A951" i="15"/>
  <c r="A1022" i="15"/>
  <c r="A830" i="15"/>
  <c r="A935" i="15"/>
  <c r="A998" i="15"/>
  <c r="A731" i="15"/>
  <c r="A876" i="15"/>
  <c r="A958" i="15"/>
  <c r="A1038" i="15"/>
  <c r="A801" i="15"/>
  <c r="A943" i="15"/>
  <c r="A642" i="15"/>
  <c r="A469" i="15"/>
  <c r="A913" i="15"/>
  <c r="A758" i="15"/>
  <c r="A601" i="15"/>
  <c r="A421" i="15"/>
  <c r="A612" i="15"/>
  <c r="A432" i="15"/>
  <c r="A837" i="15"/>
  <c r="A677" i="15"/>
  <c r="A518" i="15"/>
  <c r="B519" i="15" s="1"/>
  <c r="A344" i="15"/>
  <c r="A531" i="15"/>
  <c r="A343" i="15"/>
  <c r="A730" i="15"/>
  <c r="A571" i="15"/>
  <c r="A405" i="15"/>
  <c r="A930" i="15"/>
  <c r="A753" i="15"/>
  <c r="A596" i="15"/>
  <c r="A416" i="15"/>
  <c r="A812" i="15"/>
  <c r="A647" i="15"/>
  <c r="A482" i="15"/>
  <c r="A319" i="15"/>
  <c r="A568" i="15"/>
  <c r="A399" i="15"/>
  <c r="B400" i="15" s="1"/>
  <c r="A657" i="15"/>
  <c r="A480" i="15"/>
  <c r="A1012" i="15"/>
  <c r="A831" i="15"/>
  <c r="A668" i="15"/>
  <c r="A509" i="15"/>
  <c r="A337" i="15"/>
  <c r="A565" i="15"/>
  <c r="A396" i="15"/>
  <c r="A390" i="17"/>
  <c r="A1048" i="15"/>
  <c r="B1049" i="15" s="1"/>
  <c r="A818" i="15"/>
  <c r="A941" i="15"/>
  <c r="A638" i="14"/>
  <c r="A707" i="15"/>
  <c r="A862" i="15"/>
  <c r="A938" i="15"/>
  <c r="A1013" i="15"/>
  <c r="A810" i="15"/>
  <c r="A882" i="15"/>
  <c r="A987" i="15"/>
  <c r="A682" i="15"/>
  <c r="A850" i="15"/>
  <c r="A945" i="15"/>
  <c r="A1018" i="15"/>
  <c r="A781" i="15"/>
  <c r="A932" i="15"/>
  <c r="A626" i="15"/>
  <c r="A458" i="15"/>
  <c r="A903" i="15"/>
  <c r="A746" i="15"/>
  <c r="A589" i="15"/>
  <c r="A409" i="15"/>
  <c r="A600" i="15"/>
  <c r="A420" i="15"/>
  <c r="A826" i="15"/>
  <c r="A663" i="15"/>
  <c r="A502" i="15"/>
  <c r="A333" i="15"/>
  <c r="A517" i="15"/>
  <c r="A332" i="15"/>
  <c r="A718" i="15"/>
  <c r="A560" i="15"/>
  <c r="A380" i="15"/>
  <c r="A922" i="15"/>
  <c r="A741" i="15"/>
  <c r="A570" i="15"/>
  <c r="A404" i="15"/>
  <c r="A803" i="15"/>
  <c r="A633" i="15"/>
  <c r="A463" i="15"/>
  <c r="A713" i="15"/>
  <c r="A557" i="15"/>
  <c r="A377" i="15"/>
  <c r="A645" i="15"/>
  <c r="A461" i="15"/>
  <c r="A992" i="15"/>
  <c r="A820" i="15"/>
  <c r="A656" i="15"/>
  <c r="A493" i="15"/>
  <c r="A327" i="15"/>
  <c r="A554" i="15"/>
  <c r="A374" i="15"/>
  <c r="A1026" i="15"/>
  <c r="A771" i="15"/>
  <c r="A929" i="15"/>
  <c r="A1046" i="15"/>
  <c r="A1045" i="15"/>
  <c r="A832" i="15"/>
  <c r="A927" i="15"/>
  <c r="A1000" i="15"/>
  <c r="B1001" i="15" s="1"/>
  <c r="A790" i="15"/>
  <c r="A858" i="15"/>
  <c r="A960" i="15"/>
  <c r="B961" i="15" s="1"/>
  <c r="B962" i="15" s="1"/>
  <c r="A1040" i="15"/>
  <c r="A825" i="15"/>
  <c r="A923" i="15"/>
  <c r="A1009" i="15"/>
  <c r="A750" i="15"/>
  <c r="A907" i="15"/>
  <c r="A614" i="15"/>
  <c r="A446" i="15"/>
  <c r="A894" i="15"/>
  <c r="A734" i="15"/>
  <c r="A563" i="15"/>
  <c r="A384" i="15"/>
  <c r="A588" i="15"/>
  <c r="A408" i="15"/>
  <c r="A815" i="15"/>
  <c r="A651" i="15"/>
  <c r="A486" i="15"/>
  <c r="A323" i="15"/>
  <c r="A501" i="15"/>
  <c r="A322" i="15"/>
  <c r="A702" i="15"/>
  <c r="A548" i="15"/>
  <c r="A368" i="15"/>
  <c r="A898" i="15"/>
  <c r="A729" i="15"/>
  <c r="A559" i="15"/>
  <c r="A379" i="15"/>
  <c r="A783" i="15"/>
  <c r="A619" i="15"/>
  <c r="A451" i="15"/>
  <c r="A699" i="15"/>
  <c r="A545" i="15"/>
  <c r="A365" i="15"/>
  <c r="A629" i="15"/>
  <c r="A449" i="15"/>
  <c r="A981" i="15"/>
  <c r="A800" i="15"/>
  <c r="A644" i="15"/>
  <c r="A479" i="15"/>
  <c r="A710" i="15"/>
  <c r="A536" i="15"/>
  <c r="A362" i="15"/>
  <c r="A452" i="16"/>
  <c r="A1005" i="15"/>
  <c r="A747" i="15"/>
  <c r="A918" i="15"/>
  <c r="B919" i="15" s="1"/>
  <c r="A1024" i="15"/>
  <c r="A1035" i="15"/>
  <c r="A793" i="15"/>
  <c r="A884" i="15"/>
  <c r="A989" i="15"/>
  <c r="B990" i="15" s="1"/>
  <c r="A760" i="15"/>
  <c r="A829" i="15"/>
  <c r="A948" i="15"/>
  <c r="A1020" i="15"/>
  <c r="B1021" i="15" s="1"/>
  <c r="A806" i="15"/>
  <c r="A909" i="15"/>
  <c r="B910" i="15" s="1"/>
  <c r="A996" i="15"/>
  <c r="B997" i="15" s="1"/>
  <c r="A723" i="15"/>
  <c r="A890" i="15"/>
  <c r="A602" i="15"/>
  <c r="A434" i="15"/>
  <c r="A869" i="15"/>
  <c r="A722" i="15"/>
  <c r="A552" i="15"/>
  <c r="A372" i="15"/>
  <c r="A576" i="15"/>
  <c r="A383" i="15"/>
  <c r="A807" i="15"/>
  <c r="A639" i="15"/>
  <c r="A466" i="15"/>
  <c r="A650" i="15"/>
  <c r="A485" i="15"/>
  <c r="A849" i="15"/>
  <c r="A688" i="15"/>
  <c r="A530" i="15"/>
  <c r="A356" i="15"/>
  <c r="A889" i="15"/>
  <c r="A717" i="15"/>
  <c r="A547" i="15"/>
  <c r="A367" i="15"/>
  <c r="A764" i="15"/>
  <c r="A607" i="15"/>
  <c r="A439" i="15"/>
  <c r="A685" i="15"/>
  <c r="A527" i="15"/>
  <c r="A353" i="15"/>
  <c r="A617" i="15"/>
  <c r="A437" i="15"/>
  <c r="A957" i="15"/>
  <c r="A791" i="15"/>
  <c r="A628" i="15"/>
  <c r="A460" i="15"/>
  <c r="A696" i="15"/>
  <c r="A522" i="15"/>
  <c r="A348" i="15"/>
  <c r="A994" i="15"/>
  <c r="B995" i="15" s="1"/>
  <c r="A719" i="15"/>
  <c r="A902" i="15"/>
  <c r="A991" i="15"/>
  <c r="A1023" i="15"/>
  <c r="A763" i="15"/>
  <c r="A861" i="15"/>
  <c r="A977" i="15"/>
  <c r="A735" i="15"/>
  <c r="A809" i="15"/>
  <c r="A925" i="15"/>
  <c r="A1010" i="15"/>
  <c r="B1011" i="15" s="1"/>
  <c r="A786" i="15"/>
  <c r="A893" i="15"/>
  <c r="A983" i="15"/>
  <c r="A662" i="15"/>
  <c r="A870" i="15"/>
  <c r="A590" i="15"/>
  <c r="A422" i="15"/>
  <c r="A857" i="15"/>
  <c r="A708" i="15"/>
  <c r="A534" i="15"/>
  <c r="A360" i="15"/>
  <c r="A551" i="15"/>
  <c r="A371" i="15"/>
  <c r="A796" i="15"/>
  <c r="A623" i="15"/>
  <c r="A455" i="15"/>
  <c r="A638" i="15"/>
  <c r="A454" i="15"/>
  <c r="A835" i="15"/>
  <c r="A673" i="15"/>
  <c r="B674" i="15" s="1"/>
  <c r="A513" i="15"/>
  <c r="B514" i="15" s="1"/>
  <c r="A342" i="15"/>
  <c r="A878" i="15"/>
  <c r="A701" i="15"/>
  <c r="A529" i="15"/>
  <c r="A355" i="15"/>
  <c r="A752" i="15"/>
  <c r="A595" i="15"/>
  <c r="A427" i="15"/>
  <c r="A670" i="15"/>
  <c r="B671" i="15" s="1"/>
  <c r="A510" i="15"/>
  <c r="A339" i="15"/>
  <c r="A605" i="15"/>
  <c r="A425" i="15"/>
  <c r="B426" i="15" s="1"/>
  <c r="A947" i="15"/>
  <c r="A780" i="15"/>
  <c r="A616" i="15"/>
  <c r="A448" i="15"/>
  <c r="A667" i="15"/>
  <c r="A508" i="15"/>
  <c r="A326" i="15"/>
  <c r="A301" i="15"/>
  <c r="B302" i="15" s="1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57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1" i="17"/>
  <c r="A1164" i="17"/>
  <c r="A1254" i="16"/>
  <c r="A1777" i="14"/>
  <c r="A1772" i="14"/>
  <c r="A1776" i="14"/>
  <c r="A131" i="15"/>
  <c r="B132" i="15" s="1"/>
  <c r="A1775" i="14"/>
  <c r="A1256" i="16"/>
  <c r="A1259" i="16"/>
  <c r="A1773" i="14"/>
  <c r="A1253" i="16"/>
  <c r="A1258" i="16"/>
  <c r="A1255" i="16"/>
  <c r="A1162" i="17"/>
  <c r="A1774" i="14"/>
  <c r="A1163" i="17"/>
  <c r="A1260" i="16"/>
  <c r="A362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37" i="14"/>
  <c r="A84" i="16"/>
  <c r="A85" i="16"/>
  <c r="A74" i="15"/>
  <c r="A71" i="17"/>
  <c r="A857" i="14"/>
  <c r="A1025" i="16"/>
  <c r="A861" i="14"/>
  <c r="A1032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8" i="11"/>
  <c r="A900" i="14"/>
  <c r="A944" i="17"/>
  <c r="A1440" i="14"/>
  <c r="A1024" i="16"/>
  <c r="A945" i="17"/>
  <c r="A1438" i="14"/>
  <c r="A898" i="14"/>
  <c r="A1441" i="14"/>
  <c r="A636" i="16"/>
  <c r="B637" i="16" s="1"/>
  <c r="A946" i="17"/>
  <c r="A1439" i="14"/>
  <c r="A632" i="16"/>
  <c r="A172" i="11"/>
  <c r="A631" i="16"/>
  <c r="A554" i="17"/>
  <c r="A555" i="17"/>
  <c r="A896" i="14"/>
  <c r="A635" i="16"/>
  <c r="A1838" i="14"/>
  <c r="A897" i="14"/>
  <c r="A633" i="16"/>
  <c r="A899" i="14"/>
  <c r="A556" i="17"/>
  <c r="A634" i="16"/>
  <c r="A557" i="17"/>
  <c r="A1647" i="14"/>
  <c r="A1839" i="14"/>
  <c r="A1840" i="14"/>
  <c r="A1841" i="14"/>
  <c r="A1842" i="14"/>
  <c r="A1081" i="17"/>
  <c r="A1146" i="16"/>
  <c r="A1086" i="17"/>
  <c r="B1087" i="17" s="1"/>
  <c r="A1845" i="14"/>
  <c r="A373" i="11"/>
  <c r="A1843" i="14"/>
  <c r="A1846" i="14"/>
  <c r="A1197" i="17"/>
  <c r="A1300" i="16"/>
  <c r="A1844" i="14"/>
  <c r="A1084" i="17"/>
  <c r="A1651" i="14"/>
  <c r="A1649" i="14"/>
  <c r="A1145" i="16"/>
  <c r="A1148" i="16"/>
  <c r="A336" i="11"/>
  <c r="A1085" i="17"/>
  <c r="A1082" i="17"/>
  <c r="A1149" i="16"/>
  <c r="A1807" i="14"/>
  <c r="A1147" i="16"/>
  <c r="A337" i="11"/>
  <c r="B338" i="11" s="1"/>
  <c r="A1650" i="14"/>
  <c r="A1080" i="17"/>
  <c r="A1083" i="17"/>
  <c r="A1648" i="14"/>
  <c r="A1590" i="14"/>
  <c r="A1804" i="14"/>
  <c r="A1182" i="17"/>
  <c r="A1098" i="16"/>
  <c r="A1808" i="14"/>
  <c r="A1283" i="16"/>
  <c r="A1184" i="17"/>
  <c r="A1809" i="14"/>
  <c r="A1806" i="14"/>
  <c r="A1805" i="14"/>
  <c r="A1284" i="16"/>
  <c r="A367" i="11"/>
  <c r="A1180" i="17"/>
  <c r="A1285" i="16"/>
  <c r="A1183" i="17"/>
  <c r="A322" i="11"/>
  <c r="A1810" i="14"/>
  <c r="A1181" i="17"/>
  <c r="A1413" i="16"/>
  <c r="A1593" i="14"/>
  <c r="A1415" i="16"/>
  <c r="A1038" i="17"/>
  <c r="A1036" i="17"/>
  <c r="A1591" i="14"/>
  <c r="A1594" i="14"/>
  <c r="A1099" i="16"/>
  <c r="A1589" i="14"/>
  <c r="A1037" i="17"/>
  <c r="A1592" i="14"/>
  <c r="A1307" i="17"/>
  <c r="A1379" i="16"/>
  <c r="A1412" i="16"/>
  <c r="A1416" i="16"/>
  <c r="A1410" i="16"/>
  <c r="A1411" i="16"/>
  <c r="A1308" i="17"/>
  <c r="A1417" i="16"/>
  <c r="A406" i="11"/>
  <c r="A2009" i="14"/>
  <c r="A2007" i="14"/>
  <c r="A151" i="15"/>
  <c r="A2010" i="14"/>
  <c r="A1414" i="16"/>
  <c r="A1306" i="17"/>
  <c r="A1409" i="16"/>
  <c r="A1278" i="17"/>
  <c r="A2011" i="14"/>
  <c r="A2008" i="14"/>
  <c r="A302" i="14"/>
  <c r="A1976" i="14"/>
  <c r="A1280" i="17"/>
  <c r="A1378" i="16"/>
  <c r="A1381" i="16"/>
  <c r="A1973" i="14"/>
  <c r="A1974" i="14"/>
  <c r="A1978" i="14"/>
  <c r="A1375" i="16"/>
  <c r="A1380" i="16"/>
  <c r="A1977" i="14"/>
  <c r="A1975" i="14"/>
  <c r="A1376" i="16"/>
  <c r="A152" i="15"/>
  <c r="A1382" i="16"/>
  <c r="A1279" i="17"/>
  <c r="A304" i="14"/>
  <c r="A1377" i="16"/>
  <c r="A400" i="11"/>
  <c r="A205" i="16"/>
  <c r="A198" i="16"/>
  <c r="A177" i="17"/>
  <c r="A199" i="16"/>
  <c r="A202" i="16"/>
  <c r="A197" i="16"/>
  <c r="A297" i="14"/>
  <c r="A203" i="16"/>
  <c r="A200" i="16"/>
  <c r="A206" i="16"/>
  <c r="A1020" i="17"/>
  <c r="A301" i="14"/>
  <c r="A1560" i="14"/>
  <c r="A178" i="17"/>
  <c r="A298" i="14"/>
  <c r="A59" i="11"/>
  <c r="A201" i="16"/>
  <c r="B202" i="16" s="1"/>
  <c r="A299" i="14"/>
  <c r="A300" i="14"/>
  <c r="A303" i="14"/>
  <c r="A204" i="16"/>
  <c r="A1019" i="17"/>
  <c r="A1559" i="14"/>
  <c r="A1022" i="17"/>
  <c r="A1086" i="16"/>
  <c r="A1107" i="17"/>
  <c r="A1087" i="16"/>
  <c r="A1021" i="17"/>
  <c r="A1556" i="14"/>
  <c r="A1088" i="16"/>
  <c r="A1557" i="14"/>
  <c r="A315" i="11"/>
  <c r="A1558" i="14"/>
  <c r="A1680" i="14"/>
  <c r="A1682" i="14"/>
  <c r="A1084" i="16"/>
  <c r="A1167" i="16"/>
  <c r="A1679" i="14"/>
  <c r="A1552" i="14"/>
  <c r="A1678" i="14"/>
  <c r="A1110" i="17"/>
  <c r="A1166" i="16"/>
  <c r="A1683" i="14"/>
  <c r="A1681" i="14"/>
  <c r="A1108" i="17"/>
  <c r="A344" i="11"/>
  <c r="B345" i="11" s="1"/>
  <c r="A1677" i="14"/>
  <c r="A1109" i="17"/>
  <c r="A1168" i="16"/>
  <c r="A1165" i="16"/>
  <c r="A314" i="11"/>
  <c r="A1085" i="16"/>
  <c r="A125" i="14"/>
  <c r="A1017" i="17"/>
  <c r="A233" i="16"/>
  <c r="A1553" i="14"/>
  <c r="A1016" i="17"/>
  <c r="A1082" i="16"/>
  <c r="A1018" i="17"/>
  <c r="A1554" i="14"/>
  <c r="A1551" i="14"/>
  <c r="A1083" i="16"/>
  <c r="A1555" i="14"/>
  <c r="A112" i="17"/>
  <c r="A114" i="16"/>
  <c r="A121" i="14"/>
  <c r="A101" i="15"/>
  <c r="A110" i="16"/>
  <c r="A122" i="14"/>
  <c r="A99" i="15"/>
  <c r="A109" i="17"/>
  <c r="A123" i="14"/>
  <c r="A27" i="11"/>
  <c r="A111" i="16"/>
  <c r="A1081" i="16"/>
  <c r="A110" i="17"/>
  <c r="A124" i="14"/>
  <c r="A1546" i="14"/>
  <c r="A112" i="16"/>
  <c r="A100" i="15"/>
  <c r="A111" i="17"/>
  <c r="A113" i="16"/>
  <c r="A1547" i="14"/>
  <c r="A1077" i="16"/>
  <c r="A1013" i="17"/>
  <c r="A1549" i="14"/>
  <c r="A312" i="11"/>
  <c r="A1015" i="17"/>
  <c r="A1548" i="14"/>
  <c r="A1550" i="14"/>
  <c r="A1080" i="16"/>
  <c r="A1014" i="17"/>
  <c r="A313" i="11"/>
  <c r="A170" i="14"/>
  <c r="A1012" i="17"/>
  <c r="A1009" i="17"/>
  <c r="A1545" i="14"/>
  <c r="A144" i="16"/>
  <c r="A1542" i="14"/>
  <c r="A1076" i="16"/>
  <c r="A1010" i="17"/>
  <c r="A1079" i="16"/>
  <c r="A168" i="14"/>
  <c r="A1543" i="14"/>
  <c r="A1540" i="14"/>
  <c r="A1011" i="17"/>
  <c r="A1078" i="16"/>
  <c r="A1541" i="14"/>
  <c r="A1544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38" i="14"/>
  <c r="A437" i="14"/>
  <c r="A249" i="15"/>
  <c r="A89" i="11"/>
  <c r="B90" i="11" s="1"/>
  <c r="A438" i="14"/>
  <c r="A262" i="17"/>
  <c r="A248" i="15"/>
  <c r="A439" i="14"/>
  <c r="A247" i="15"/>
  <c r="A263" i="17"/>
  <c r="A312" i="16"/>
  <c r="A1534" i="14"/>
  <c r="A313" i="16"/>
  <c r="A442" i="14"/>
  <c r="A252" i="15"/>
  <c r="A254" i="15"/>
  <c r="A250" i="15"/>
  <c r="A440" i="14"/>
  <c r="A1535" i="14"/>
  <c r="A1536" i="14"/>
  <c r="A1537" i="14"/>
  <c r="A1207" i="16"/>
  <c r="A1539" i="14"/>
  <c r="B1540" i="14" s="1"/>
  <c r="A1533" i="14"/>
  <c r="A311" i="11"/>
  <c r="A1203" i="16"/>
  <c r="A1008" i="17"/>
  <c r="A1075" i="16"/>
  <c r="A1144" i="17"/>
  <c r="A1205" i="16"/>
  <c r="A1742" i="14"/>
  <c r="A1740" i="14"/>
  <c r="A1745" i="14"/>
  <c r="A1145" i="17"/>
  <c r="A356" i="11"/>
  <c r="A1143" i="17"/>
  <c r="A1208" i="16"/>
  <c r="A1206" i="16"/>
  <c r="A1744" i="14"/>
  <c r="A1741" i="14"/>
  <c r="A1007" i="16"/>
  <c r="A1406" i="14"/>
  <c r="A1204" i="16"/>
  <c r="A1743" i="14"/>
  <c r="A926" i="17"/>
  <c r="A1407" i="14"/>
  <c r="A1008" i="16"/>
  <c r="A83" i="14"/>
  <c r="A280" i="11"/>
  <c r="A927" i="17"/>
  <c r="A1405" i="14"/>
  <c r="A1408" i="14"/>
  <c r="A1009" i="16"/>
  <c r="A925" i="17"/>
  <c r="A928" i="17"/>
  <c r="A1010" i="16"/>
  <c r="A1721" i="14"/>
  <c r="A1409" i="14"/>
  <c r="B1410" i="14" s="1"/>
  <c r="A1011" i="16"/>
  <c r="A328" i="14"/>
  <c r="A1128" i="17"/>
  <c r="A1722" i="14"/>
  <c r="A378" i="16"/>
  <c r="A1190" i="16"/>
  <c r="A179" i="15"/>
  <c r="A220" i="15"/>
  <c r="A218" i="16"/>
  <c r="A1723" i="14"/>
  <c r="A1717" i="14"/>
  <c r="A1716" i="14"/>
  <c r="A1718" i="14"/>
  <c r="A1719" i="14"/>
  <c r="A351" i="11"/>
  <c r="A1720" i="14"/>
  <c r="A1715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72" i="16"/>
  <c r="A1528" i="14"/>
  <c r="A69" i="17"/>
  <c r="A1070" i="16"/>
  <c r="A72" i="15"/>
  <c r="A1531" i="14"/>
  <c r="A1529" i="14"/>
  <c r="A80" i="14"/>
  <c r="A1006" i="17"/>
  <c r="A1530" i="14"/>
  <c r="A1532" i="14"/>
  <c r="A1007" i="17"/>
  <c r="A39" i="16"/>
  <c r="A1071" i="16"/>
  <c r="A310" i="11"/>
  <c r="A1073" i="16"/>
  <c r="A1074" i="16"/>
  <c r="B1075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26" i="14"/>
  <c r="A1524" i="14"/>
  <c r="A28" i="14"/>
  <c r="A38" i="16"/>
  <c r="A1005" i="17"/>
  <c r="A1065" i="16"/>
  <c r="A309" i="11"/>
  <c r="A1525" i="14"/>
  <c r="A1066" i="16"/>
  <c r="A1003" i="17"/>
  <c r="A1064" i="16"/>
  <c r="A1527" i="14"/>
  <c r="A1067" i="16"/>
  <c r="A1523" i="14"/>
  <c r="A1069" i="16"/>
  <c r="A1068" i="16"/>
  <c r="A1004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B493" i="14" s="1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61" i="16"/>
  <c r="A440" i="17"/>
  <c r="A512" i="16"/>
  <c r="A515" i="16"/>
  <c r="A712" i="14"/>
  <c r="A714" i="14"/>
  <c r="A717" i="14"/>
  <c r="A135" i="11"/>
  <c r="A441" i="17"/>
  <c r="A513" i="16"/>
  <c r="A715" i="14"/>
  <c r="A718" i="14"/>
  <c r="A1060" i="16"/>
  <c r="A713" i="14"/>
  <c r="A177" i="16"/>
  <c r="A1062" i="16"/>
  <c r="A1063" i="16"/>
  <c r="B1064" i="16" s="1"/>
  <c r="A142" i="15"/>
  <c r="A1518" i="14"/>
  <c r="A179" i="16"/>
  <c r="A1521" i="14"/>
  <c r="A1000" i="17"/>
  <c r="A1519" i="14"/>
  <c r="A1001" i="17"/>
  <c r="A1522" i="14"/>
  <c r="A308" i="11"/>
  <c r="A1520" i="14"/>
  <c r="A1002" i="17"/>
  <c r="B1003" i="17" s="1"/>
  <c r="A141" i="15"/>
  <c r="A178" i="16"/>
  <c r="A975" i="16"/>
  <c r="A53" i="11"/>
  <c r="A167" i="17"/>
  <c r="A261" i="14"/>
  <c r="A262" i="14"/>
  <c r="A263" i="14"/>
  <c r="A168" i="17"/>
  <c r="A180" i="16"/>
  <c r="A996" i="17"/>
  <c r="A182" i="16"/>
  <c r="A260" i="14"/>
  <c r="A264" i="14"/>
  <c r="A181" i="16"/>
  <c r="A1057" i="16"/>
  <c r="A1376" i="14"/>
  <c r="A1058" i="16"/>
  <c r="A976" i="16"/>
  <c r="A1516" i="14"/>
  <c r="A1513" i="14"/>
  <c r="A1517" i="14"/>
  <c r="A974" i="16"/>
  <c r="A1059" i="16"/>
  <c r="A994" i="17"/>
  <c r="A997" i="17"/>
  <c r="A1514" i="14"/>
  <c r="A998" i="17"/>
  <c r="A995" i="17"/>
  <c r="A999" i="17"/>
  <c r="A1515" i="14"/>
  <c r="A307" i="11"/>
  <c r="A901" i="17"/>
  <c r="A306" i="11"/>
  <c r="A1504" i="14"/>
  <c r="A1379" i="14"/>
  <c r="A1375" i="14"/>
  <c r="A1377" i="14"/>
  <c r="A899" i="17"/>
  <c r="A902" i="17"/>
  <c r="A973" i="16"/>
  <c r="A903" i="17"/>
  <c r="A904" i="17"/>
  <c r="A273" i="11"/>
  <c r="A977" i="16"/>
  <c r="B978" i="16" s="1"/>
  <c r="A900" i="17"/>
  <c r="A1378" i="14"/>
  <c r="A305" i="11"/>
  <c r="A993" i="17"/>
  <c r="B994" i="17" s="1"/>
  <c r="A1511" i="14"/>
  <c r="A1055" i="16"/>
  <c r="A991" i="17"/>
  <c r="A1512" i="14"/>
  <c r="A992" i="17"/>
  <c r="A1056" i="16"/>
  <c r="A1510" i="14"/>
  <c r="A1509" i="14"/>
  <c r="A1503" i="14"/>
  <c r="A1883" i="14"/>
  <c r="A1054" i="16"/>
  <c r="A1505" i="14"/>
  <c r="A1502" i="14"/>
  <c r="A990" i="17"/>
  <c r="A1506" i="14"/>
  <c r="A1507" i="14"/>
  <c r="A1508" i="14"/>
  <c r="A1584" i="14"/>
  <c r="A1226" i="17"/>
  <c r="A1314" i="16"/>
  <c r="A380" i="11"/>
  <c r="A1882" i="14"/>
  <c r="A1315" i="16"/>
  <c r="A1228" i="17"/>
  <c r="A1885" i="14"/>
  <c r="A1113" i="16"/>
  <c r="A1227" i="17"/>
  <c r="A1614" i="14"/>
  <c r="A1881" i="14"/>
  <c r="A1884" i="14"/>
  <c r="A1615" i="14"/>
  <c r="A1886" i="14"/>
  <c r="B1887" i="14" s="1"/>
  <c r="A1035" i="17"/>
  <c r="B1036" i="17" s="1"/>
  <c r="A1587" i="14"/>
  <c r="A1096" i="16"/>
  <c r="A1032" i="17"/>
  <c r="A1033" i="17"/>
  <c r="A1582" i="14"/>
  <c r="A1620" i="14"/>
  <c r="A1049" i="17"/>
  <c r="A1586" i="14"/>
  <c r="A1585" i="14"/>
  <c r="A1112" i="16"/>
  <c r="A1588" i="14"/>
  <c r="A1617" i="14"/>
  <c r="A1114" i="16"/>
  <c r="A1115" i="16"/>
  <c r="A329" i="11"/>
  <c r="A1097" i="16"/>
  <c r="A1050" i="17"/>
  <c r="A1616" i="14"/>
  <c r="A700" i="16"/>
  <c r="A1618" i="14"/>
  <c r="A1619" i="14"/>
  <c r="A1583" i="14"/>
  <c r="A321" i="11"/>
  <c r="A1048" i="17"/>
  <c r="A1034" i="17"/>
  <c r="A1095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2" i="11"/>
  <c r="B413" i="11" s="1"/>
  <c r="A2043" i="14"/>
  <c r="A1432" i="16"/>
  <c r="A2040" i="14"/>
  <c r="A422" i="11"/>
  <c r="A1317" i="17"/>
  <c r="A2044" i="14"/>
  <c r="A2041" i="14"/>
  <c r="A1318" i="17"/>
  <c r="A1433" i="16"/>
  <c r="A1435" i="16"/>
  <c r="A2042" i="14"/>
  <c r="A2045" i="14"/>
  <c r="A411" i="11"/>
  <c r="A1462" i="16"/>
  <c r="A1319" i="17"/>
  <c r="B1320" i="17" s="1"/>
  <c r="A1434" i="16"/>
  <c r="A2046" i="14"/>
  <c r="B2047" i="14" s="1"/>
  <c r="B2048" i="14" s="1"/>
  <c r="A2081" i="14"/>
  <c r="A1343" i="17"/>
  <c r="A2082" i="14"/>
  <c r="A1340" i="17"/>
  <c r="A423" i="11"/>
  <c r="A2083" i="14"/>
  <c r="A1461" i="16"/>
  <c r="A1342" i="17"/>
  <c r="A1341" i="17"/>
  <c r="A753" i="14"/>
  <c r="A141" i="11"/>
  <c r="A1463" i="16"/>
  <c r="A2084" i="14"/>
  <c r="A2085" i="14"/>
  <c r="A1344" i="17"/>
  <c r="A466" i="17"/>
  <c r="A750" i="14"/>
  <c r="A469" i="17"/>
  <c r="A751" i="14"/>
  <c r="A467" i="17"/>
  <c r="A1670" i="14"/>
  <c r="A754" i="14"/>
  <c r="B755" i="14" s="1"/>
  <c r="A470" i="17"/>
  <c r="A752" i="14"/>
  <c r="A468" i="17"/>
  <c r="A535" i="16"/>
  <c r="A470" i="16"/>
  <c r="A749" i="14"/>
  <c r="A536" i="16"/>
  <c r="A1675" i="14"/>
  <c r="A1676" i="14"/>
  <c r="A1674" i="14"/>
  <c r="A1105" i="17"/>
  <c r="A343" i="11"/>
  <c r="A117" i="15"/>
  <c r="A1163" i="16"/>
  <c r="A342" i="11"/>
  <c r="A1103" i="17"/>
  <c r="A1106" i="17"/>
  <c r="A1164" i="16"/>
  <c r="A1671" i="14"/>
  <c r="A1673" i="14"/>
  <c r="A1104" i="17"/>
  <c r="A1162" i="16"/>
  <c r="A1672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89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499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4" i="11"/>
  <c r="B305" i="11" s="1"/>
  <c r="A1052" i="16"/>
  <c r="A1053" i="16"/>
  <c r="A1468" i="14"/>
  <c r="A986" i="17"/>
  <c r="A1501" i="14"/>
  <c r="A1498" i="14"/>
  <c r="A987" i="17"/>
  <c r="A303" i="11"/>
  <c r="A1500" i="14"/>
  <c r="A988" i="17"/>
  <c r="A1497" i="14"/>
  <c r="A296" i="11"/>
  <c r="A973" i="17"/>
  <c r="A1040" i="16"/>
  <c r="A1470" i="14"/>
  <c r="A974" i="17"/>
  <c r="A297" i="11"/>
  <c r="A1471" i="14"/>
  <c r="A1039" i="16"/>
  <c r="A975" i="17"/>
  <c r="A1473" i="14"/>
  <c r="A1404" i="14"/>
  <c r="A1469" i="14"/>
  <c r="A1472" i="14"/>
  <c r="A999" i="16"/>
  <c r="A1005" i="16"/>
  <c r="A1402" i="14"/>
  <c r="A922" i="17"/>
  <c r="A1002" i="16"/>
  <c r="A1006" i="16"/>
  <c r="A923" i="17"/>
  <c r="A1000" i="16"/>
  <c r="A279" i="11"/>
  <c r="A1400" i="14"/>
  <c r="A1403" i="14"/>
  <c r="A1003" i="16"/>
  <c r="A924" i="17"/>
  <c r="A1001" i="16"/>
  <c r="A1004" i="16"/>
  <c r="A1401" i="14"/>
  <c r="A985" i="17"/>
  <c r="A1050" i="16"/>
  <c r="A1051" i="16"/>
  <c r="A1490" i="14"/>
  <c r="A302" i="11"/>
  <c r="A1496" i="14"/>
  <c r="A1047" i="16"/>
  <c r="A1493" i="14"/>
  <c r="A1495" i="14"/>
  <c r="A983" i="17"/>
  <c r="A1048" i="16"/>
  <c r="A1494" i="14"/>
  <c r="A1492" i="14"/>
  <c r="A984" i="17"/>
  <c r="A1049" i="16"/>
  <c r="A1044" i="16"/>
  <c r="A982" i="17"/>
  <c r="A1487" i="14"/>
  <c r="A1045" i="16"/>
  <c r="A301" i="11"/>
  <c r="A1046" i="16"/>
  <c r="A1488" i="14"/>
  <c r="A980" i="17"/>
  <c r="A632" i="17"/>
  <c r="A981" i="17"/>
  <c r="A1489" i="14"/>
  <c r="A1491" i="14"/>
  <c r="A300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B193" i="11" s="1"/>
  <c r="A191" i="11"/>
  <c r="A715" i="16"/>
  <c r="B716" i="16" s="1"/>
  <c r="A990" i="14"/>
  <c r="A993" i="14"/>
  <c r="A634" i="17"/>
  <c r="A629" i="17"/>
  <c r="A994" i="14"/>
  <c r="A263" i="11"/>
  <c r="A104" i="17"/>
  <c r="A102" i="17"/>
  <c r="A366" i="11"/>
  <c r="A131" i="11"/>
  <c r="A365" i="11"/>
  <c r="A130" i="11"/>
  <c r="A319" i="11"/>
  <c r="A94" i="11"/>
  <c r="A318" i="11"/>
  <c r="A93" i="11"/>
  <c r="A264" i="11"/>
  <c r="A56" i="11"/>
  <c r="A246" i="11"/>
  <c r="A34" i="11"/>
  <c r="A229" i="11"/>
  <c r="A419" i="11"/>
  <c r="A244" i="11"/>
  <c r="A32" i="11"/>
  <c r="A260" i="11"/>
  <c r="A51" i="11"/>
  <c r="A226" i="11"/>
  <c r="A353" i="11"/>
  <c r="A224" i="11"/>
  <c r="A113" i="11"/>
  <c r="A285" i="11"/>
  <c r="A67" i="11"/>
  <c r="A107" i="16"/>
  <c r="A350" i="11"/>
  <c r="A116" i="11"/>
  <c r="A347" i="11"/>
  <c r="A115" i="11"/>
  <c r="A287" i="11"/>
  <c r="A74" i="11"/>
  <c r="A286" i="11"/>
  <c r="A73" i="11"/>
  <c r="A247" i="11"/>
  <c r="A35" i="11"/>
  <c r="A230" i="11"/>
  <c r="A209" i="11"/>
  <c r="A216" i="11"/>
  <c r="A292" i="11"/>
  <c r="A228" i="11"/>
  <c r="A389" i="11"/>
  <c r="A243" i="11"/>
  <c r="A31" i="11"/>
  <c r="A210" i="11"/>
  <c r="A63" i="11"/>
  <c r="A208" i="11"/>
  <c r="A151" i="11"/>
  <c r="A55" i="11"/>
  <c r="A119" i="14"/>
  <c r="A117" i="14"/>
  <c r="A326" i="11"/>
  <c r="A96" i="11"/>
  <c r="A320" i="11"/>
  <c r="A95" i="11"/>
  <c r="A269" i="11"/>
  <c r="A58" i="11"/>
  <c r="A265" i="11"/>
  <c r="A57" i="11"/>
  <c r="A231" i="11"/>
  <c r="A118" i="11"/>
  <c r="A217" i="11"/>
  <c r="A425" i="11"/>
  <c r="A201" i="11"/>
  <c r="A133" i="11"/>
  <c r="A215" i="11"/>
  <c r="A255" i="11"/>
  <c r="A227" i="11"/>
  <c r="A420" i="11"/>
  <c r="A195" i="11"/>
  <c r="A418" i="11"/>
  <c r="A190" i="11"/>
  <c r="A33" i="11"/>
  <c r="A98" i="15"/>
  <c r="A108" i="16"/>
  <c r="A290" i="11"/>
  <c r="A76" i="11"/>
  <c r="A289" i="11"/>
  <c r="A75" i="11"/>
  <c r="A251" i="11"/>
  <c r="A42" i="11"/>
  <c r="A248" i="11"/>
  <c r="B249" i="11" s="1"/>
  <c r="A36" i="11"/>
  <c r="A218" i="11"/>
  <c r="A426" i="11"/>
  <c r="B427" i="11" s="1"/>
  <c r="A202" i="11"/>
  <c r="A408" i="11"/>
  <c r="A180" i="11"/>
  <c r="A424" i="11"/>
  <c r="A200" i="11"/>
  <c r="A194" i="11"/>
  <c r="A214" i="11"/>
  <c r="A404" i="11"/>
  <c r="A174" i="11"/>
  <c r="A401" i="11"/>
  <c r="A170" i="11"/>
  <c r="A341" i="11"/>
  <c r="A52" i="11"/>
  <c r="A106" i="17"/>
  <c r="A103" i="17"/>
  <c r="A271" i="11"/>
  <c r="A61" i="11"/>
  <c r="A270" i="11"/>
  <c r="A60" i="11"/>
  <c r="A233" i="11"/>
  <c r="A372" i="11"/>
  <c r="B373" i="11" s="1"/>
  <c r="A232" i="11"/>
  <c r="A98" i="11"/>
  <c r="A203" i="11"/>
  <c r="A409" i="11"/>
  <c r="A181" i="11"/>
  <c r="A393" i="11"/>
  <c r="A160" i="11"/>
  <c r="A407" i="11"/>
  <c r="A179" i="11"/>
  <c r="A421" i="11"/>
  <c r="A196" i="11"/>
  <c r="A390" i="11"/>
  <c r="A157" i="11"/>
  <c r="A388" i="11"/>
  <c r="A155" i="11"/>
  <c r="A386" i="11"/>
  <c r="A49" i="11"/>
  <c r="A105" i="17"/>
  <c r="A109" i="16"/>
  <c r="A253" i="11"/>
  <c r="A44" i="11"/>
  <c r="A252" i="11"/>
  <c r="A43" i="11"/>
  <c r="A221" i="11"/>
  <c r="A240" i="11"/>
  <c r="A220" i="11"/>
  <c r="A410" i="11"/>
  <c r="A183" i="11"/>
  <c r="A394" i="11"/>
  <c r="A161" i="11"/>
  <c r="A377" i="11"/>
  <c r="A143" i="11"/>
  <c r="A392" i="11"/>
  <c r="A159" i="11"/>
  <c r="A405" i="11"/>
  <c r="B406" i="11" s="1"/>
  <c r="A175" i="11"/>
  <c r="A374" i="11"/>
  <c r="A138" i="11"/>
  <c r="A369" i="11"/>
  <c r="A132" i="11"/>
  <c r="A236" i="11"/>
  <c r="A26" i="11"/>
  <c r="A118" i="14"/>
  <c r="A235" i="11"/>
  <c r="A402" i="11"/>
  <c r="A234" i="11"/>
  <c r="A225" i="11"/>
  <c r="A205" i="11"/>
  <c r="A171" i="11"/>
  <c r="A204" i="11"/>
  <c r="A395" i="11"/>
  <c r="A162" i="11"/>
  <c r="A378" i="11"/>
  <c r="A144" i="11"/>
  <c r="A358" i="11"/>
  <c r="A124" i="11"/>
  <c r="A376" i="11"/>
  <c r="A140" i="11"/>
  <c r="A391" i="11"/>
  <c r="A158" i="11"/>
  <c r="A354" i="11"/>
  <c r="A119" i="11"/>
  <c r="B120" i="11" s="1"/>
  <c r="A352" i="11"/>
  <c r="A117" i="11"/>
  <c r="A154" i="11"/>
  <c r="A277" i="11"/>
  <c r="A328" i="11"/>
  <c r="A223" i="11"/>
  <c r="A275" i="11"/>
  <c r="A222" i="11"/>
  <c r="A415" i="11"/>
  <c r="A185" i="11"/>
  <c r="A414" i="11"/>
  <c r="A184" i="11"/>
  <c r="A379" i="11"/>
  <c r="A147" i="11"/>
  <c r="A359" i="11"/>
  <c r="A125" i="11"/>
  <c r="A335" i="11"/>
  <c r="A107" i="11"/>
  <c r="A357" i="11"/>
  <c r="A123" i="11"/>
  <c r="A375" i="11"/>
  <c r="A139" i="11"/>
  <c r="A332" i="11"/>
  <c r="A102" i="11"/>
  <c r="A327" i="11"/>
  <c r="A97" i="11"/>
  <c r="A387" i="11"/>
  <c r="A261" i="11"/>
  <c r="A120" i="14"/>
  <c r="A78" i="11"/>
  <c r="A207" i="11"/>
  <c r="A156" i="11"/>
  <c r="A206" i="11"/>
  <c r="A397" i="11"/>
  <c r="A167" i="11"/>
  <c r="A396" i="11"/>
  <c r="A166" i="11"/>
  <c r="A360" i="11"/>
  <c r="A126" i="11"/>
  <c r="A339" i="11"/>
  <c r="A108" i="11"/>
  <c r="A299" i="11"/>
  <c r="A84" i="11"/>
  <c r="A334" i="11"/>
  <c r="A104" i="11"/>
  <c r="B105" i="11" s="1"/>
  <c r="A355" i="11"/>
  <c r="A121" i="11"/>
  <c r="A293" i="11"/>
  <c r="A79" i="11"/>
  <c r="B80" i="11" s="1"/>
  <c r="A291" i="11"/>
  <c r="A77" i="11"/>
  <c r="A346" i="11"/>
  <c r="A72" i="11"/>
  <c r="A242" i="11"/>
  <c r="A107" i="17"/>
  <c r="A417" i="11"/>
  <c r="A189" i="11"/>
  <c r="A416" i="11"/>
  <c r="A188" i="11"/>
  <c r="A385" i="11"/>
  <c r="A150" i="11"/>
  <c r="A384" i="11"/>
  <c r="A149" i="11"/>
  <c r="A340" i="11"/>
  <c r="A109" i="11"/>
  <c r="B110" i="11" s="1"/>
  <c r="A316" i="11"/>
  <c r="A85" i="11"/>
  <c r="A283" i="11"/>
  <c r="A69" i="11"/>
  <c r="A295" i="11"/>
  <c r="A83" i="11"/>
  <c r="A333" i="11"/>
  <c r="A103" i="11"/>
  <c r="A276" i="11"/>
  <c r="A64" i="11"/>
  <c r="A272" i="11"/>
  <c r="B273" i="11" s="1"/>
  <c r="A62" i="11"/>
  <c r="A108" i="17"/>
  <c r="A112" i="11"/>
  <c r="A97" i="15"/>
  <c r="A116" i="14"/>
  <c r="A399" i="11"/>
  <c r="A169" i="11"/>
  <c r="A398" i="11"/>
  <c r="A168" i="11"/>
  <c r="A364" i="11"/>
  <c r="A128" i="11"/>
  <c r="A361" i="11"/>
  <c r="A127" i="11"/>
  <c r="A317" i="11"/>
  <c r="A86" i="11"/>
  <c r="A284" i="11"/>
  <c r="A70" i="11"/>
  <c r="A262" i="11"/>
  <c r="A54" i="11"/>
  <c r="A278" i="11"/>
  <c r="A68" i="11"/>
  <c r="A294" i="11"/>
  <c r="A82" i="11"/>
  <c r="A257" i="11"/>
  <c r="A50" i="11"/>
  <c r="A254" i="11"/>
  <c r="A1372" i="16"/>
  <c r="A1970" i="14"/>
  <c r="A1371" i="16"/>
  <c r="A1966" i="14"/>
  <c r="A1276" i="17"/>
  <c r="A1967" i="14"/>
  <c r="A1370" i="16"/>
  <c r="A1369" i="16"/>
  <c r="A1274" i="17"/>
  <c r="A1275" i="17"/>
  <c r="A1969" i="14"/>
  <c r="A1972" i="14"/>
  <c r="A1971" i="14"/>
  <c r="A1374" i="16"/>
  <c r="B1375" i="16" s="1"/>
  <c r="B1376" i="16" s="1"/>
  <c r="A1373" i="16"/>
  <c r="A1968" i="14"/>
  <c r="A1277" i="17"/>
  <c r="A1241" i="17"/>
  <c r="A851" i="14"/>
  <c r="A1911" i="14"/>
  <c r="A1908" i="14"/>
  <c r="A1325" i="16"/>
  <c r="A1239" i="17"/>
  <c r="A1912" i="14"/>
  <c r="A1909" i="14"/>
  <c r="A1906" i="14"/>
  <c r="A1324" i="16"/>
  <c r="A1242" i="17"/>
  <c r="A1240" i="17"/>
  <c r="A1323" i="16"/>
  <c r="A1910" i="14"/>
  <c r="A1907" i="14"/>
  <c r="A525" i="17"/>
  <c r="A593" i="16"/>
  <c r="A1078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0" i="16"/>
  <c r="A1074" i="17"/>
  <c r="A1077" i="17"/>
  <c r="A1143" i="16"/>
  <c r="A1644" i="14"/>
  <c r="A1072" i="17"/>
  <c r="A1075" i="17"/>
  <c r="A548" i="14"/>
  <c r="A1141" i="16"/>
  <c r="A1144" i="16"/>
  <c r="A1642" i="14"/>
  <c r="A1645" i="14"/>
  <c r="A1073" i="17"/>
  <c r="A1076" i="17"/>
  <c r="A1079" i="17"/>
  <c r="A1142" i="16"/>
  <c r="A1643" i="14"/>
  <c r="A1646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3" i="14"/>
  <c r="A1023" i="16"/>
  <c r="A1022" i="16"/>
  <c r="A630" i="16"/>
  <c r="B631" i="16" s="1"/>
  <c r="A1435" i="14"/>
  <c r="A943" i="17"/>
  <c r="A941" i="17"/>
  <c r="A1434" i="14"/>
  <c r="A942" i="17"/>
  <c r="A1432" i="14"/>
  <c r="A1436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67" i="14"/>
  <c r="A1250" i="16"/>
  <c r="A1247" i="16"/>
  <c r="A1248" i="16"/>
  <c r="A1766" i="14"/>
  <c r="A1245" i="16"/>
  <c r="A1768" i="14"/>
  <c r="A1160" i="17"/>
  <c r="A416" i="17"/>
  <c r="A1252" i="16"/>
  <c r="A1249" i="16"/>
  <c r="A1771" i="14"/>
  <c r="A1246" i="16"/>
  <c r="A1251" i="16"/>
  <c r="A1769" i="14"/>
  <c r="A1770" i="14"/>
  <c r="A1159" i="17"/>
  <c r="A1158" i="17"/>
  <c r="A2023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27" i="14"/>
  <c r="A1310" i="17"/>
  <c r="A1419" i="16"/>
  <c r="A2021" i="14"/>
  <c r="A2022" i="14"/>
  <c r="A2024" i="14"/>
  <c r="A2020" i="14"/>
  <c r="A2026" i="14"/>
  <c r="A2025" i="14"/>
  <c r="A752" i="16"/>
  <c r="A972" i="16"/>
  <c r="B973" i="16" s="1"/>
  <c r="A1036" i="14"/>
  <c r="A753" i="16"/>
  <c r="A1035" i="14"/>
  <c r="A1039" i="14"/>
  <c r="A663" i="17"/>
  <c r="A1370" i="14"/>
  <c r="A1037" i="14"/>
  <c r="A662" i="17"/>
  <c r="A1038" i="14"/>
  <c r="A664" i="17"/>
  <c r="A1371" i="14"/>
  <c r="A896" i="17"/>
  <c r="A1373" i="14"/>
  <c r="A898" i="17"/>
  <c r="A1343" i="14"/>
  <c r="A970" i="16"/>
  <c r="A897" i="17"/>
  <c r="A1372" i="14"/>
  <c r="A971" i="16"/>
  <c r="A1374" i="14"/>
  <c r="B1375" i="14" s="1"/>
  <c r="A895" i="17"/>
  <c r="A894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39" i="17"/>
  <c r="A1020" i="16"/>
  <c r="A1428" i="14"/>
  <c r="A1429" i="14"/>
  <c r="A1430" i="14"/>
  <c r="A940" i="17"/>
  <c r="A1021" i="16"/>
  <c r="A1431" i="14"/>
  <c r="A938" i="17"/>
  <c r="A1427" i="14"/>
  <c r="A998" i="16"/>
  <c r="A921" i="17"/>
  <c r="B922" i="17" s="1"/>
  <c r="A1396" i="14"/>
  <c r="A919" i="17"/>
  <c r="A1399" i="14"/>
  <c r="B1400" i="14" s="1"/>
  <c r="A1397" i="14"/>
  <c r="A995" i="16"/>
  <c r="A1395" i="14"/>
  <c r="A920" i="17"/>
  <c r="A996" i="16"/>
  <c r="A994" i="16"/>
  <c r="A1398" i="14"/>
  <c r="A997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03" i="14"/>
  <c r="A1202" i="16"/>
  <c r="A1176" i="17"/>
  <c r="A1282" i="16"/>
  <c r="A1800" i="14"/>
  <c r="A1798" i="14"/>
  <c r="A1801" i="14"/>
  <c r="A1796" i="14"/>
  <c r="A1179" i="17"/>
  <c r="A1280" i="16"/>
  <c r="A1177" i="17"/>
  <c r="A1802" i="14"/>
  <c r="A1799" i="14"/>
  <c r="A1281" i="16"/>
  <c r="A1797" i="14"/>
  <c r="A1178" i="17"/>
  <c r="A1198" i="16"/>
  <c r="A1199" i="16"/>
  <c r="A1141" i="17"/>
  <c r="A1735" i="14"/>
  <c r="A1737" i="14"/>
  <c r="A1200" i="16"/>
  <c r="A1142" i="17"/>
  <c r="A1140" i="17"/>
  <c r="A1738" i="14"/>
  <c r="A1201" i="16"/>
  <c r="A1197" i="16"/>
  <c r="A1736" i="14"/>
  <c r="A1739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77" i="14"/>
  <c r="A1450" i="16"/>
  <c r="A2064" i="14"/>
  <c r="A1313" i="16"/>
  <c r="B1314" i="16" s="1"/>
  <c r="A1225" i="17"/>
  <c r="B1226" i="17" s="1"/>
  <c r="A1880" i="14"/>
  <c r="A1878" i="14"/>
  <c r="A1223" i="17"/>
  <c r="A1312" i="16"/>
  <c r="A1222" i="17"/>
  <c r="A1876" i="14"/>
  <c r="A1879" i="14"/>
  <c r="A1875" i="14"/>
  <c r="A1224" i="17"/>
  <c r="A1330" i="17"/>
  <c r="A2069" i="14"/>
  <c r="A1454" i="16"/>
  <c r="A1452" i="16"/>
  <c r="A2066" i="14"/>
  <c r="A1331" i="17"/>
  <c r="A2067" i="14"/>
  <c r="A583" i="14"/>
  <c r="A1449" i="16"/>
  <c r="A2065" i="14"/>
  <c r="A581" i="14"/>
  <c r="A2068" i="14"/>
  <c r="A1453" i="16"/>
  <c r="A1451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38" i="14"/>
  <c r="A1138" i="14"/>
  <c r="A813" i="16"/>
  <c r="A1937" i="14"/>
  <c r="A1338" i="16"/>
  <c r="A1257" i="17"/>
  <c r="A1339" i="16"/>
  <c r="A1259" i="17"/>
  <c r="A1940" i="14"/>
  <c r="A1932" i="14"/>
  <c r="A1260" i="17"/>
  <c r="A1258" i="17"/>
  <c r="A1340" i="16"/>
  <c r="A1941" i="14"/>
  <c r="A1939" i="14"/>
  <c r="A1337" i="16"/>
  <c r="A1341" i="16"/>
  <c r="A1033" i="16"/>
  <c r="A1335" i="16"/>
  <c r="A1254" i="17"/>
  <c r="A1331" i="16"/>
  <c r="A1333" i="16"/>
  <c r="A1255" i="17"/>
  <c r="A1931" i="14"/>
  <c r="A1936" i="14"/>
  <c r="A1934" i="14"/>
  <c r="A1256" i="17"/>
  <c r="A1332" i="16"/>
  <c r="A1334" i="16"/>
  <c r="A1336" i="16"/>
  <c r="A1933" i="14"/>
  <c r="A1935" i="14"/>
  <c r="A961" i="17"/>
  <c r="A965" i="17"/>
  <c r="A958" i="17"/>
  <c r="A1453" i="14"/>
  <c r="A1454" i="14"/>
  <c r="A517" i="14"/>
  <c r="A963" i="17"/>
  <c r="A966" i="17"/>
  <c r="A962" i="17"/>
  <c r="A1034" i="16"/>
  <c r="A1456" i="14"/>
  <c r="A959" i="17"/>
  <c r="A387" i="16"/>
  <c r="A964" i="17"/>
  <c r="A960" i="17"/>
  <c r="A518" i="14"/>
  <c r="A1455" i="14"/>
  <c r="A1457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23" i="14"/>
  <c r="A1929" i="14"/>
  <c r="A1248" i="17"/>
  <c r="A1930" i="14"/>
  <c r="A1924" i="14"/>
  <c r="A1926" i="14"/>
  <c r="A1927" i="14"/>
  <c r="A1253" i="17"/>
  <c r="A1330" i="16"/>
  <c r="A1925" i="14"/>
  <c r="A1928" i="14"/>
  <c r="A1917" i="14"/>
  <c r="A1247" i="17"/>
  <c r="A1914" i="14"/>
  <c r="A1915" i="14"/>
  <c r="A1245" i="17"/>
  <c r="A1913" i="14"/>
  <c r="A1327" i="16"/>
  <c r="A1916" i="14"/>
  <c r="A1249" i="17"/>
  <c r="A437" i="17"/>
  <c r="A1246" i="17"/>
  <c r="A1243" i="17"/>
  <c r="A1244" i="17"/>
  <c r="A1326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20" i="16"/>
  <c r="A846" i="14"/>
  <c r="A843" i="14"/>
  <c r="A521" i="17"/>
  <c r="A591" i="16"/>
  <c r="A588" i="16"/>
  <c r="A522" i="17"/>
  <c r="A589" i="16"/>
  <c r="A1902" i="14"/>
  <c r="A1322" i="16"/>
  <c r="A1321" i="16"/>
  <c r="A1235" i="17"/>
  <c r="A1237" i="17"/>
  <c r="A1903" i="14"/>
  <c r="A1905" i="14"/>
  <c r="A1900" i="14"/>
  <c r="A1236" i="17"/>
  <c r="A1238" i="17"/>
  <c r="A1901" i="14"/>
  <c r="A1904" i="14"/>
  <c r="A1347" i="16"/>
  <c r="A1946" i="14"/>
  <c r="A1343" i="16"/>
  <c r="A1263" i="17"/>
  <c r="A1261" i="17"/>
  <c r="A1944" i="14"/>
  <c r="A1344" i="16"/>
  <c r="A1264" i="17"/>
  <c r="A1942" i="14"/>
  <c r="A1345" i="16"/>
  <c r="A1945" i="14"/>
  <c r="A1262" i="17"/>
  <c r="A1348" i="16"/>
  <c r="A1346" i="16"/>
  <c r="A1342" i="16"/>
  <c r="A1943" i="14"/>
  <c r="A1329" i="16"/>
  <c r="A1918" i="14"/>
  <c r="A1920" i="14"/>
  <c r="A1921" i="14"/>
  <c r="A1250" i="17"/>
  <c r="A1252" i="17"/>
  <c r="A1919" i="14"/>
  <c r="A1328" i="16"/>
  <c r="A1251" i="17"/>
  <c r="A1922" i="14"/>
  <c r="B1923" i="14" s="1"/>
  <c r="A1611" i="14"/>
  <c r="A1109" i="16"/>
  <c r="A1045" i="17"/>
  <c r="A1610" i="14"/>
  <c r="A1046" i="17"/>
  <c r="A1047" i="17"/>
  <c r="A1110" i="16"/>
  <c r="A1613" i="14"/>
  <c r="A1612" i="14"/>
  <c r="A1609" i="14"/>
  <c r="A1111" i="16"/>
  <c r="A1108" i="16"/>
  <c r="A175" i="16"/>
  <c r="A1029" i="17"/>
  <c r="A1578" i="14"/>
  <c r="A1577" i="14"/>
  <c r="A1576" i="14"/>
  <c r="A1579" i="14"/>
  <c r="A1093" i="16"/>
  <c r="A1031" i="17"/>
  <c r="A1030" i="17"/>
  <c r="A1575" i="14"/>
  <c r="A1581" i="14"/>
  <c r="A1574" i="14"/>
  <c r="A1094" i="16"/>
  <c r="A1580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B199" i="15" s="1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07" i="16"/>
  <c r="A1400" i="16"/>
  <c r="A1406" i="16"/>
  <c r="A2006" i="14"/>
  <c r="B2007" i="14" s="1"/>
  <c r="A1405" i="16"/>
  <c r="A1305" i="17"/>
  <c r="A1404" i="16"/>
  <c r="A1304" i="17"/>
  <c r="A2002" i="14"/>
  <c r="A1403" i="16"/>
  <c r="A1303" i="17"/>
  <c r="A2003" i="14"/>
  <c r="A1408" i="16"/>
  <c r="B1409" i="16" s="1"/>
  <c r="B1410" i="16" s="1"/>
  <c r="A1402" i="16"/>
  <c r="A2004" i="14"/>
  <c r="A1401" i="16"/>
  <c r="A2005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64" i="16"/>
  <c r="A1272" i="17"/>
  <c r="A1961" i="14"/>
  <c r="A1964" i="14"/>
  <c r="A1368" i="16"/>
  <c r="A1273" i="17"/>
  <c r="A1365" i="16"/>
  <c r="A1959" i="14"/>
  <c r="A1962" i="14"/>
  <c r="A1965" i="14"/>
  <c r="A1271" i="17"/>
  <c r="A1363" i="16"/>
  <c r="A1366" i="16"/>
  <c r="A1960" i="14"/>
  <c r="A1963" i="14"/>
  <c r="A1367" i="16"/>
  <c r="A1069" i="17"/>
  <c r="A1639" i="14"/>
  <c r="A1067" i="17"/>
  <c r="A1139" i="16"/>
  <c r="A1136" i="16"/>
  <c r="A1070" i="17"/>
  <c r="A1637" i="14"/>
  <c r="A1065" i="17"/>
  <c r="A1640" i="14"/>
  <c r="A1137" i="16"/>
  <c r="A1068" i="17"/>
  <c r="A1071" i="17"/>
  <c r="A1135" i="16"/>
  <c r="A1638" i="14"/>
  <c r="A1066" i="17"/>
  <c r="A1138" i="16"/>
  <c r="A1641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69" i="14"/>
  <c r="A1310" i="16"/>
  <c r="A1870" i="14"/>
  <c r="A1874" i="14"/>
  <c r="A1311" i="16"/>
  <c r="A1871" i="14"/>
  <c r="A1872" i="14"/>
  <c r="A1219" i="17"/>
  <c r="A1873" i="14"/>
  <c r="A1221" i="17"/>
  <c r="A1220" i="17"/>
  <c r="A1764" i="14"/>
  <c r="A1762" i="14"/>
  <c r="A1237" i="16"/>
  <c r="A1763" i="14"/>
  <c r="A1244" i="16"/>
  <c r="A1761" i="14"/>
  <c r="A1239" i="16"/>
  <c r="A1242" i="16"/>
  <c r="A1157" i="17"/>
  <c r="B1158" i="17" s="1"/>
  <c r="A1243" i="16"/>
  <c r="A1238" i="16"/>
  <c r="A1765" i="14"/>
  <c r="A1236" i="16"/>
  <c r="A1241" i="16"/>
  <c r="A1156" i="17"/>
  <c r="A1155" i="17"/>
  <c r="A1240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2" i="17"/>
  <c r="B973" i="17" s="1"/>
  <c r="A1465" i="14"/>
  <c r="A1037" i="16"/>
  <c r="A971" i="17"/>
  <c r="A1467" i="14"/>
  <c r="A1464" i="14"/>
  <c r="A970" i="17"/>
  <c r="A1466" i="14"/>
  <c r="A1463" i="14"/>
  <c r="A1038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695" i="14"/>
  <c r="A1181" i="16"/>
  <c r="A1696" i="14"/>
  <c r="A1183" i="16"/>
  <c r="B1184" i="16" s="1"/>
  <c r="A1697" i="14"/>
  <c r="A1121" i="17"/>
  <c r="A1119" i="17"/>
  <c r="A1698" i="14"/>
  <c r="A1122" i="17"/>
  <c r="A1182" i="16"/>
  <c r="A1700" i="14"/>
  <c r="A1180" i="16"/>
  <c r="A1120" i="17"/>
  <c r="A1179" i="16"/>
  <c r="A1699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28" i="16"/>
  <c r="A618" i="16"/>
  <c r="A880" i="14"/>
  <c r="A1429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39" i="14"/>
  <c r="A1316" i="17"/>
  <c r="A1334" i="14"/>
  <c r="A937" i="16"/>
  <c r="A2035" i="14"/>
  <c r="A1314" i="17"/>
  <c r="A1427" i="16"/>
  <c r="A1425" i="16"/>
  <c r="A1430" i="16"/>
  <c r="A2038" i="14"/>
  <c r="A2036" i="14"/>
  <c r="A1315" i="17"/>
  <c r="A1431" i="16"/>
  <c r="A2037" i="14"/>
  <c r="A2034" i="14"/>
  <c r="A1426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0" i="16"/>
  <c r="A65" i="14"/>
  <c r="A199" i="14"/>
  <c r="A1161" i="16"/>
  <c r="A1100" i="17"/>
  <c r="A1666" i="14"/>
  <c r="A1101" i="17"/>
  <c r="A1102" i="17"/>
  <c r="A1667" i="14"/>
  <c r="A1663" i="14"/>
  <c r="A1099" i="17"/>
  <c r="A1159" i="16"/>
  <c r="A1668" i="14"/>
  <c r="A1669" i="14"/>
  <c r="A1665" i="14"/>
  <c r="A1664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29" i="16"/>
  <c r="A1388" i="16"/>
  <c r="B1389" i="16" s="1"/>
  <c r="A1235" i="16"/>
  <c r="A1759" i="14"/>
  <c r="A1153" i="17"/>
  <c r="A1232" i="16"/>
  <c r="A1987" i="14"/>
  <c r="A1227" i="16"/>
  <c r="A1230" i="16"/>
  <c r="A1233" i="16"/>
  <c r="A1154" i="17"/>
  <c r="A1757" i="14"/>
  <c r="A1760" i="14"/>
  <c r="A1228" i="16"/>
  <c r="A1231" i="16"/>
  <c r="A1152" i="17"/>
  <c r="A1756" i="14"/>
  <c r="A1758" i="14"/>
  <c r="A1234" i="16"/>
  <c r="A1290" i="17"/>
  <c r="A1985" i="14"/>
  <c r="A1288" i="17"/>
  <c r="A1387" i="16"/>
  <c r="A1988" i="14"/>
  <c r="A1986" i="14"/>
  <c r="A1989" i="14"/>
  <c r="A1289" i="17"/>
  <c r="A1990" i="14"/>
  <c r="B1991" i="14" s="1"/>
  <c r="A1292" i="17"/>
  <c r="A1291" i="17"/>
  <c r="A1287" i="17"/>
  <c r="A1386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69" i="16"/>
  <c r="B970" i="16" s="1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87" i="17"/>
  <c r="A621" i="17"/>
  <c r="A986" i="14"/>
  <c r="A711" i="16"/>
  <c r="A888" i="17"/>
  <c r="A1359" i="16"/>
  <c r="A1367" i="14"/>
  <c r="A1362" i="16"/>
  <c r="A1369" i="14"/>
  <c r="B1370" i="14" s="1"/>
  <c r="A968" i="16"/>
  <c r="A891" i="17"/>
  <c r="A886" i="17"/>
  <c r="A1361" i="16"/>
  <c r="A1366" i="14"/>
  <c r="A892" i="17"/>
  <c r="A1365" i="14"/>
  <c r="A1979" i="14"/>
  <c r="A889" i="17"/>
  <c r="A1368" i="14"/>
  <c r="A890" i="17"/>
  <c r="A893" i="17"/>
  <c r="A1357" i="16"/>
  <c r="A1956" i="14"/>
  <c r="A1957" i="14"/>
  <c r="A1269" i="17"/>
  <c r="A1358" i="16"/>
  <c r="A1360" i="16"/>
  <c r="A1958" i="14"/>
  <c r="A1954" i="14"/>
  <c r="A1980" i="14"/>
  <c r="A90" i="15"/>
  <c r="A1270" i="17"/>
  <c r="B1271" i="17" s="1"/>
  <c r="A38" i="15"/>
  <c r="A1356" i="16"/>
  <c r="A1953" i="14"/>
  <c r="A1955" i="14"/>
  <c r="A1268" i="17"/>
  <c r="A148" i="15"/>
  <c r="A1091" i="16"/>
  <c r="A281" i="14"/>
  <c r="A189" i="16"/>
  <c r="A173" i="17"/>
  <c r="A1568" i="14"/>
  <c r="A190" i="16"/>
  <c r="A1571" i="14"/>
  <c r="A283" i="14"/>
  <c r="A1572" i="14"/>
  <c r="A286" i="14"/>
  <c r="A1573" i="14"/>
  <c r="A284" i="14"/>
  <c r="A174" i="17"/>
  <c r="A282" i="14"/>
  <c r="A287" i="14"/>
  <c r="A191" i="16"/>
  <c r="A1026" i="17"/>
  <c r="A1027" i="17"/>
  <c r="A192" i="16"/>
  <c r="A1092" i="16"/>
  <c r="A193" i="16"/>
  <c r="A147" i="15"/>
  <c r="A1567" i="14"/>
  <c r="A285" i="14"/>
  <c r="A1569" i="14"/>
  <c r="A1570" i="14"/>
  <c r="A1028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078" i="14"/>
  <c r="A1448" i="16"/>
  <c r="B1449" i="16" s="1"/>
  <c r="A2100" i="14"/>
  <c r="A1468" i="16"/>
  <c r="A2059" i="14"/>
  <c r="A1339" i="17"/>
  <c r="A1329" i="17"/>
  <c r="A1455" i="16"/>
  <c r="A1351" i="17"/>
  <c r="A1334" i="17"/>
  <c r="A1466" i="16"/>
  <c r="A1348" i="17"/>
  <c r="A1346" i="17"/>
  <c r="A1347" i="17"/>
  <c r="A2089" i="14"/>
  <c r="A2075" i="14"/>
  <c r="A2097" i="14"/>
  <c r="A2072" i="14"/>
  <c r="A2090" i="14"/>
  <c r="A2079" i="14"/>
  <c r="A2099" i="14"/>
  <c r="A1443" i="16"/>
  <c r="A1444" i="16"/>
  <c r="A2080" i="14"/>
  <c r="A1464" i="16"/>
  <c r="A2062" i="14"/>
  <c r="A2073" i="14"/>
  <c r="A2092" i="14"/>
  <c r="A1460" i="16"/>
  <c r="B1461" i="16" s="1"/>
  <c r="A1469" i="16"/>
  <c r="A2086" i="14"/>
  <c r="A1457" i="16"/>
  <c r="A1332" i="17"/>
  <c r="A2063" i="14"/>
  <c r="A1352" i="17"/>
  <c r="A2077" i="14"/>
  <c r="A2094" i="14"/>
  <c r="A2102" i="14"/>
  <c r="A2087" i="14"/>
  <c r="A1458" i="16"/>
  <c r="A1467" i="16"/>
  <c r="A2070" i="14"/>
  <c r="A2098" i="14"/>
  <c r="A1328" i="17"/>
  <c r="A1345" i="17"/>
  <c r="A2101" i="14"/>
  <c r="A1337" i="17"/>
  <c r="A1459" i="16"/>
  <c r="A1354" i="17"/>
  <c r="A2071" i="14"/>
  <c r="A1336" i="17"/>
  <c r="A1335" i="17"/>
  <c r="A1349" i="17"/>
  <c r="A2096" i="14"/>
  <c r="A2095" i="14"/>
  <c r="A1445" i="16"/>
  <c r="A1456" i="16"/>
  <c r="A2093" i="14"/>
  <c r="A2060" i="14"/>
  <c r="A2103" i="14"/>
  <c r="B2104" i="14" s="1"/>
  <c r="B2105" i="14" s="1"/>
  <c r="B2106" i="14" s="1"/>
  <c r="A1350" i="17"/>
  <c r="A1465" i="16"/>
  <c r="A1446" i="16"/>
  <c r="A2074" i="14"/>
  <c r="A2091" i="14"/>
  <c r="A2088" i="14"/>
  <c r="A1333" i="17"/>
  <c r="A1447" i="16"/>
  <c r="A1353" i="17"/>
  <c r="A2076" i="14"/>
  <c r="A2061" i="14"/>
  <c r="A1338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19" i="14"/>
  <c r="A992" i="16"/>
  <c r="A918" i="17"/>
  <c r="A1392" i="14"/>
  <c r="A987" i="16"/>
  <c r="A917" i="17"/>
  <c r="A993" i="16"/>
  <c r="B994" i="16" s="1"/>
  <c r="A1390" i="14"/>
  <c r="A1393" i="14"/>
  <c r="A989" i="16"/>
  <c r="A990" i="16"/>
  <c r="A1391" i="14"/>
  <c r="A988" i="16"/>
  <c r="A991" i="16"/>
  <c r="A916" i="17"/>
  <c r="A986" i="16"/>
  <c r="A1394" i="14"/>
  <c r="B1395" i="14" s="1"/>
  <c r="A1220" i="16"/>
  <c r="A1983" i="14"/>
  <c r="A1224" i="16"/>
  <c r="A1862" i="14"/>
  <c r="A1393" i="16"/>
  <c r="A1835" i="14"/>
  <c r="A1308" i="16"/>
  <c r="A2056" i="14"/>
  <c r="A1349" i="16"/>
  <c r="A1424" i="16"/>
  <c r="A1223" i="16"/>
  <c r="A2014" i="14"/>
  <c r="A1313" i="17"/>
  <c r="A1218" i="17"/>
  <c r="B1219" i="17" s="1"/>
  <c r="A2028" i="14"/>
  <c r="A1755" i="14"/>
  <c r="A1350" i="16"/>
  <c r="A1834" i="14"/>
  <c r="A1837" i="14"/>
  <c r="B1838" i="14" s="1"/>
  <c r="B1839" i="14" s="1"/>
  <c r="A1324" i="17"/>
  <c r="A1282" i="17"/>
  <c r="A1851" i="14"/>
  <c r="A1421" i="16"/>
  <c r="A1204" i="17"/>
  <c r="A1785" i="14"/>
  <c r="A1353" i="16"/>
  <c r="A185" i="14"/>
  <c r="A1441" i="16"/>
  <c r="A1209" i="17"/>
  <c r="A1326" i="17"/>
  <c r="A1395" i="16"/>
  <c r="A1384" i="16"/>
  <c r="A1301" i="17"/>
  <c r="A1219" i="16"/>
  <c r="A1206" i="17"/>
  <c r="A1169" i="17"/>
  <c r="A2057" i="14"/>
  <c r="A1307" i="16"/>
  <c r="A1853" i="14"/>
  <c r="A1171" i="17"/>
  <c r="A1266" i="17"/>
  <c r="A1351" i="16"/>
  <c r="A1281" i="17"/>
  <c r="A1205" i="17"/>
  <c r="A1191" i="17"/>
  <c r="A1981" i="14"/>
  <c r="A1830" i="14"/>
  <c r="A1190" i="17"/>
  <c r="A1267" i="17"/>
  <c r="A2058" i="14"/>
  <c r="A1352" i="16"/>
  <c r="A1949" i="14"/>
  <c r="A1831" i="14"/>
  <c r="A1951" i="14"/>
  <c r="A1850" i="14"/>
  <c r="A1150" i="17"/>
  <c r="A1952" i="14"/>
  <c r="A1867" i="14"/>
  <c r="A1300" i="17"/>
  <c r="A2030" i="14"/>
  <c r="A1151" i="17"/>
  <c r="A1857" i="14"/>
  <c r="A2032" i="14"/>
  <c r="A1208" i="17"/>
  <c r="A1999" i="14"/>
  <c r="A1210" i="17"/>
  <c r="A1327" i="17"/>
  <c r="A1273" i="16"/>
  <c r="A1168" i="17"/>
  <c r="A1836" i="14"/>
  <c r="A1216" i="17"/>
  <c r="A1832" i="14"/>
  <c r="A1791" i="14"/>
  <c r="A1309" i="16"/>
  <c r="A1984" i="14"/>
  <c r="B1985" i="14" s="1"/>
  <c r="A1290" i="16"/>
  <c r="A1864" i="14"/>
  <c r="A1793" i="14"/>
  <c r="A1289" i="16"/>
  <c r="A1982" i="14"/>
  <c r="A1866" i="14"/>
  <c r="A1192" i="17"/>
  <c r="B1193" i="17" s="1"/>
  <c r="A1794" i="14"/>
  <c r="A1201" i="17"/>
  <c r="A1418" i="16"/>
  <c r="B1419" i="16" s="1"/>
  <c r="A1196" i="17"/>
  <c r="A1303" i="16"/>
  <c r="A1292" i="16"/>
  <c r="A1284" i="17"/>
  <c r="A1795" i="14"/>
  <c r="B1796" i="14" s="1"/>
  <c r="A2000" i="14"/>
  <c r="A1947" i="14"/>
  <c r="A1226" i="16"/>
  <c r="B1227" i="16" s="1"/>
  <c r="A1286" i="17"/>
  <c r="A2029" i="14"/>
  <c r="A1859" i="14"/>
  <c r="A1285" i="17"/>
  <c r="A1203" i="17"/>
  <c r="A1302" i="16"/>
  <c r="B1303" i="16" s="1"/>
  <c r="A2033" i="14"/>
  <c r="A1787" i="14"/>
  <c r="A1754" i="14"/>
  <c r="A1200" i="17"/>
  <c r="A1325" i="17"/>
  <c r="A1819" i="14"/>
  <c r="A1306" i="16"/>
  <c r="A1394" i="16"/>
  <c r="A1170" i="17"/>
  <c r="A1861" i="14"/>
  <c r="A1821" i="14"/>
  <c r="A1392" i="16"/>
  <c r="A1820" i="14"/>
  <c r="A1863" i="14"/>
  <c r="A2055" i="14"/>
  <c r="A1398" i="16"/>
  <c r="A1291" i="16"/>
  <c r="A1225" i="16"/>
  <c r="A1950" i="14"/>
  <c r="A1272" i="16"/>
  <c r="A1847" i="14"/>
  <c r="A1146" i="17"/>
  <c r="A1399" i="16"/>
  <c r="B1400" i="16" s="1"/>
  <c r="A1823" i="14"/>
  <c r="A2013" i="14"/>
  <c r="A1833" i="14"/>
  <c r="A1202" i="17"/>
  <c r="A2031" i="14"/>
  <c r="A1783" i="14"/>
  <c r="A2001" i="14"/>
  <c r="B2002" i="14" s="1"/>
  <c r="A1868" i="14"/>
  <c r="A1354" i="16"/>
  <c r="A2012" i="14"/>
  <c r="A1848" i="14"/>
  <c r="A1149" i="17"/>
  <c r="A1423" i="16"/>
  <c r="A1860" i="14"/>
  <c r="A1147" i="17"/>
  <c r="A2015" i="14"/>
  <c r="A1355" i="16"/>
  <c r="A1822" i="14"/>
  <c r="A1786" i="14"/>
  <c r="A1302" i="17"/>
  <c r="A193" i="14"/>
  <c r="A1211" i="17"/>
  <c r="A1274" i="16"/>
  <c r="A1383" i="16"/>
  <c r="A1790" i="14"/>
  <c r="A1218" i="16"/>
  <c r="A1396" i="16"/>
  <c r="A1789" i="14"/>
  <c r="A1385" i="16"/>
  <c r="B1386" i="16" s="1"/>
  <c r="A1312" i="17"/>
  <c r="A1997" i="14"/>
  <c r="A1397" i="16"/>
  <c r="A1852" i="14"/>
  <c r="A1222" i="16"/>
  <c r="A1221" i="16"/>
  <c r="A2016" i="14"/>
  <c r="A1792" i="14"/>
  <c r="A1217" i="17"/>
  <c r="A1849" i="14"/>
  <c r="A1148" i="17"/>
  <c r="A1283" i="17"/>
  <c r="A1265" i="17"/>
  <c r="A1948" i="14"/>
  <c r="A1198" i="17"/>
  <c r="A2017" i="14"/>
  <c r="A2018" i="14"/>
  <c r="A1215" i="17"/>
  <c r="A1784" i="14"/>
  <c r="A1865" i="14"/>
  <c r="A1422" i="16"/>
  <c r="A1199" i="17"/>
  <c r="A2054" i="14"/>
  <c r="A1998" i="14"/>
  <c r="A1271" i="16"/>
  <c r="A1858" i="14"/>
  <c r="A1788" i="14"/>
  <c r="A1207" i="17"/>
  <c r="A1442" i="16"/>
  <c r="A101" i="14"/>
  <c r="A1041" i="14"/>
  <c r="A665" i="14"/>
  <c r="A148" i="14"/>
  <c r="A1635" i="14"/>
  <c r="A7" i="14"/>
  <c r="A928" i="14"/>
  <c r="A9" i="14"/>
  <c r="A1707" i="14"/>
  <c r="A532" i="14"/>
  <c r="A1042" i="14"/>
  <c r="A1243" i="14"/>
  <c r="A782" i="14"/>
  <c r="A1002" i="14"/>
  <c r="A765" i="14"/>
  <c r="A1461" i="14"/>
  <c r="A420" i="14"/>
  <c r="A824" i="14"/>
  <c r="A1168" i="14"/>
  <c r="A468" i="14"/>
  <c r="A1727" i="14"/>
  <c r="A620" i="14"/>
  <c r="A189" i="14"/>
  <c r="A362" i="14"/>
  <c r="A11" i="14"/>
  <c r="A369" i="14"/>
  <c r="A471" i="14"/>
  <c r="A660" i="14"/>
  <c r="A368" i="14"/>
  <c r="A10" i="14"/>
  <c r="A1121" i="14"/>
  <c r="A1448" i="14"/>
  <c r="A306" i="14"/>
  <c r="A1046" i="14"/>
  <c r="A1358" i="14"/>
  <c r="A1324" i="14"/>
  <c r="A731" i="14"/>
  <c r="A1480" i="14"/>
  <c r="A1356" i="14"/>
  <c r="A273" i="14"/>
  <c r="A649" i="14"/>
  <c r="A1236" i="14"/>
  <c r="A1174" i="14"/>
  <c r="A1634" i="14"/>
  <c r="A1483" i="14"/>
  <c r="A1115" i="17"/>
  <c r="A1462" i="14"/>
  <c r="A604" i="14"/>
  <c r="A1044" i="14"/>
  <c r="A691" i="14"/>
  <c r="A1563" i="14"/>
  <c r="A1291" i="14"/>
  <c r="A505" i="14"/>
  <c r="A1126" i="14"/>
  <c r="A1095" i="14"/>
  <c r="A1285" i="14"/>
  <c r="A1659" i="14"/>
  <c r="A930" i="14"/>
  <c r="A1752" i="14"/>
  <c r="A1005" i="14"/>
  <c r="A1724" i="14"/>
  <c r="A180" i="14"/>
  <c r="B180" i="14" s="1"/>
  <c r="A1128" i="14"/>
  <c r="A423" i="14"/>
  <c r="A370" i="14"/>
  <c r="A696" i="14"/>
  <c r="A409" i="14"/>
  <c r="A472" i="14"/>
  <c r="A270" i="14"/>
  <c r="A1728" i="14"/>
  <c r="A872" i="14"/>
  <c r="A697" i="14"/>
  <c r="A1095" i="17"/>
  <c r="A1660" i="14"/>
  <c r="A1364" i="14"/>
  <c r="A1421" i="14"/>
  <c r="A1271" i="14"/>
  <c r="A1272" i="14"/>
  <c r="A1328" i="14"/>
  <c r="A1239" i="14"/>
  <c r="A507" i="14"/>
  <c r="A1266" i="14"/>
  <c r="A1235" i="14"/>
  <c r="A1214" i="17"/>
  <c r="A1161" i="14"/>
  <c r="A1054" i="14"/>
  <c r="A1124" i="14"/>
  <c r="A1213" i="17"/>
  <c r="A1181" i="14"/>
  <c r="A1130" i="17"/>
  <c r="A1255" i="14"/>
  <c r="A1105" i="14"/>
  <c r="A1632" i="14"/>
  <c r="A184" i="14"/>
  <c r="A1141" i="14"/>
  <c r="A1175" i="17"/>
  <c r="A1304" i="16"/>
  <c r="A1250" i="14"/>
  <c r="A664" i="14"/>
  <c r="A685" i="14"/>
  <c r="A1096" i="14"/>
  <c r="A150" i="14"/>
  <c r="A57" i="14"/>
  <c r="A1118" i="17"/>
  <c r="A52" i="14"/>
  <c r="A1690" i="14"/>
  <c r="A1422" i="14"/>
  <c r="A1331" i="14"/>
  <c r="A1360" i="14"/>
  <c r="A413" i="14"/>
  <c r="A1267" i="14"/>
  <c r="A1237" i="14"/>
  <c r="A467" i="14"/>
  <c r="A1110" i="14"/>
  <c r="A509" i="14"/>
  <c r="A1117" i="17"/>
  <c r="A977" i="14"/>
  <c r="A1076" i="14"/>
  <c r="A1657" i="14"/>
  <c r="A868" i="14"/>
  <c r="A1063" i="14"/>
  <c r="A1633" i="14"/>
  <c r="A241" i="14"/>
  <c r="A142" i="14"/>
  <c r="A53" i="14"/>
  <c r="A646" i="14"/>
  <c r="A1275" i="16"/>
  <c r="A795" i="14"/>
  <c r="A143" i="14"/>
  <c r="A822" i="14"/>
  <c r="A1170" i="14"/>
  <c r="A1732" i="14"/>
  <c r="A1566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3" i="14"/>
  <c r="A1144" i="14"/>
  <c r="A100" i="14"/>
  <c r="A466" i="14"/>
  <c r="A1604" i="14"/>
  <c r="A1043" i="14"/>
  <c r="A733" i="14"/>
  <c r="A1387" i="14"/>
  <c r="A943" i="14"/>
  <c r="A1155" i="14"/>
  <c r="A590" i="14"/>
  <c r="A927" i="14"/>
  <c r="A606" i="14"/>
  <c r="A269" i="14"/>
  <c r="A141" i="14"/>
  <c r="A1051" i="14"/>
  <c r="A105" i="14"/>
  <c r="A871" i="14"/>
  <c r="A1258" i="14"/>
  <c r="A1212" i="17"/>
  <c r="A658" i="14"/>
  <c r="A702" i="14"/>
  <c r="A1607" i="14"/>
  <c r="A1658" i="14"/>
  <c r="A1296" i="14"/>
  <c r="A1132" i="17"/>
  <c r="A1423" i="14"/>
  <c r="A1606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27" i="17"/>
  <c r="B1128" i="17" s="1"/>
  <c r="A1112" i="14"/>
  <c r="A99" i="14"/>
  <c r="A1330" i="14"/>
  <c r="A1061" i="14"/>
  <c r="A1050" i="14"/>
  <c r="A408" i="14"/>
  <c r="A979" i="17"/>
  <c r="A978" i="14"/>
  <c r="A533" i="14"/>
  <c r="A1305" i="14"/>
  <c r="A1730" i="14"/>
  <c r="A536" i="14"/>
  <c r="A1073" i="14"/>
  <c r="A530" i="14"/>
  <c r="A1355" i="14"/>
  <c r="A1327" i="14"/>
  <c r="A1297" i="14"/>
  <c r="A1062" i="17"/>
  <c r="A1562" i="14"/>
  <c r="A690" i="14"/>
  <c r="B691" i="14" s="1"/>
  <c r="A1254" i="14"/>
  <c r="A1251" i="14"/>
  <c r="A357" i="14"/>
  <c r="A1253" i="14"/>
  <c r="A470" i="14"/>
  <c r="A1101" i="14"/>
  <c r="A576" i="14"/>
  <c r="A1183" i="14"/>
  <c r="A1059" i="17"/>
  <c r="A1294" i="14"/>
  <c r="A1284" i="14"/>
  <c r="A1137" i="17"/>
  <c r="A820" i="14"/>
  <c r="A186" i="14"/>
  <c r="A667" i="14"/>
  <c r="A1127" i="14"/>
  <c r="A266" i="14"/>
  <c r="A704" i="14"/>
  <c r="A1223" i="14"/>
  <c r="A698" i="14"/>
  <c r="A1302" i="14"/>
  <c r="A1693" i="14"/>
  <c r="A875" i="14"/>
  <c r="A1278" i="16"/>
  <c r="A464" i="14"/>
  <c r="A1295" i="14"/>
  <c r="A1195" i="14"/>
  <c r="A1190" i="14"/>
  <c r="A1098" i="14"/>
  <c r="A669" i="14"/>
  <c r="A144" i="14"/>
  <c r="A1177" i="14"/>
  <c r="A307" i="14"/>
  <c r="A1240" i="14"/>
  <c r="A1063" i="17"/>
  <c r="A732" i="14"/>
  <c r="A1201" i="14"/>
  <c r="A1171" i="14"/>
  <c r="A1420" i="14"/>
  <c r="A1386" i="14"/>
  <c r="A983" i="14"/>
  <c r="A1176" i="14"/>
  <c r="A941" i="14"/>
  <c r="A1192" i="14"/>
  <c r="A1260" i="14"/>
  <c r="A766" i="14"/>
  <c r="A1226" i="14"/>
  <c r="A1178" i="14"/>
  <c r="A1160" i="14"/>
  <c r="A1025" i="17"/>
  <c r="A1425" i="14"/>
  <c r="A1447" i="14"/>
  <c r="A1138" i="17"/>
  <c r="A358" i="14"/>
  <c r="A361" i="14"/>
  <c r="A761" i="14"/>
  <c r="A661" i="14"/>
  <c r="A1056" i="14"/>
  <c r="A1133" i="17"/>
  <c r="A982" i="14"/>
  <c r="A195" i="14"/>
  <c r="A181" i="14"/>
  <c r="A151" i="14"/>
  <c r="A1196" i="14"/>
  <c r="A689" i="14"/>
  <c r="A1023" i="17"/>
  <c r="A145" i="14"/>
  <c r="A1048" i="14"/>
  <c r="A1224" i="14"/>
  <c r="A1714" i="14"/>
  <c r="A1359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48" i="14"/>
  <c r="A309" i="14"/>
  <c r="A821" i="14"/>
  <c r="A975" i="14"/>
  <c r="A344" i="14"/>
  <c r="A1049" i="14"/>
  <c r="A365" i="14"/>
  <c r="A1113" i="14"/>
  <c r="A873" i="14"/>
  <c r="A1389" i="14"/>
  <c r="A1753" i="14"/>
  <c r="A102" i="14"/>
  <c r="A13" i="14"/>
  <c r="A418" i="14"/>
  <c r="A1166" i="14"/>
  <c r="A644" i="14"/>
  <c r="A1060" i="17"/>
  <c r="A1116" i="17"/>
  <c r="A1734" i="14"/>
  <c r="B1735" i="14" s="1"/>
  <c r="A1326" i="14"/>
  <c r="A929" i="14"/>
  <c r="A1143" i="14"/>
  <c r="A1042" i="17"/>
  <c r="A657" i="14"/>
  <c r="A973" i="14"/>
  <c r="A278" i="14"/>
  <c r="A531" i="14"/>
  <c r="A97" i="14"/>
  <c r="A62" i="14"/>
  <c r="A699" i="14"/>
  <c r="A280" i="14"/>
  <c r="A1276" i="16"/>
  <c r="A508" i="14"/>
  <c r="A593" i="14"/>
  <c r="A592" i="14"/>
  <c r="A1729" i="14"/>
  <c r="A342" i="14"/>
  <c r="A366" i="14"/>
  <c r="A242" i="14"/>
  <c r="A1165" i="14"/>
  <c r="A1726" i="14"/>
  <c r="A1731" i="14"/>
  <c r="A404" i="14"/>
  <c r="A979" i="14"/>
  <c r="A946" i="14"/>
  <c r="A1305" i="16"/>
  <c r="A1199" i="14"/>
  <c r="A16" i="14"/>
  <c r="A1061" i="17"/>
  <c r="A1282" i="14"/>
  <c r="A1424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2" i="14"/>
  <c r="A1097" i="17"/>
  <c r="A1712" i="14"/>
  <c r="A1290" i="14"/>
  <c r="A1445" i="14"/>
  <c r="A1058" i="17"/>
  <c r="A1450" i="14"/>
  <c r="A50" i="14"/>
  <c r="A1479" i="14"/>
  <c r="A1057" i="17"/>
  <c r="A1442" i="14"/>
  <c r="A1298" i="14"/>
  <c r="A1131" i="17"/>
  <c r="A1024" i="17"/>
  <c r="A1855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11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05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25" i="14"/>
  <c r="A1277" i="16"/>
  <c r="A1746" i="14"/>
  <c r="A1246" i="14"/>
  <c r="A1167" i="14"/>
  <c r="A1314" i="14"/>
  <c r="A1091" i="14"/>
  <c r="A870" i="14"/>
  <c r="A415" i="14"/>
  <c r="A976" i="14"/>
  <c r="A1856" i="14"/>
  <c r="A1057" i="14"/>
  <c r="A1172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47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54" i="14"/>
  <c r="A239" i="14"/>
  <c r="A405" i="14"/>
  <c r="A1248" i="14"/>
  <c r="A771" i="14"/>
  <c r="A1164" i="14"/>
  <c r="A1125" i="14"/>
  <c r="A392" i="14"/>
  <c r="A1043" i="17"/>
  <c r="A1451" i="14"/>
  <c r="A1064" i="17"/>
  <c r="A1269" i="14"/>
  <c r="A1444" i="14"/>
  <c r="A1280" i="14"/>
  <c r="A1458" i="14"/>
  <c r="A61" i="14"/>
  <c r="A1484" i="14"/>
  <c r="A1363" i="14"/>
  <c r="A14" i="14"/>
  <c r="A1273" i="14"/>
  <c r="A1482" i="14"/>
  <c r="A1691" i="14"/>
  <c r="A1332" i="14"/>
  <c r="A910" i="14"/>
  <c r="A1242" i="14"/>
  <c r="A662" i="14"/>
  <c r="A407" i="14"/>
  <c r="A737" i="14"/>
  <c r="A339" i="14"/>
  <c r="A670" i="14"/>
  <c r="A1094" i="14"/>
  <c r="A1139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09" i="17"/>
  <c r="B1310" i="17" s="1"/>
  <c r="A406" i="14"/>
  <c r="A512" i="14"/>
  <c r="A1709" i="14"/>
  <c r="A12" i="14"/>
  <c r="A1713" i="14"/>
  <c r="A1329" i="14"/>
  <c r="A1134" i="17"/>
  <c r="A60" i="14"/>
  <c r="A1270" i="14"/>
  <c r="A1357" i="14"/>
  <c r="A1044" i="17"/>
  <c r="A1710" i="14"/>
  <c r="A54" i="14"/>
  <c r="A1096" i="17"/>
  <c r="A1460" i="14"/>
  <c r="A1136" i="17"/>
  <c r="A1361" i="14"/>
  <c r="A742" i="14"/>
  <c r="B743" i="14" s="1"/>
  <c r="B744" i="14" s="1"/>
  <c r="A340" i="14"/>
  <c r="A1059" i="14"/>
  <c r="A345" i="14"/>
  <c r="A1301" i="14"/>
  <c r="A826" i="14"/>
  <c r="A1074" i="14"/>
  <c r="A1315" i="14"/>
  <c r="A1247" i="14"/>
  <c r="A907" i="14"/>
  <c r="A1097" i="14"/>
  <c r="A1751" i="14"/>
  <c r="A305" i="14"/>
  <c r="A1174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85" i="14"/>
  <c r="A1446" i="14"/>
  <c r="A1293" i="14"/>
  <c r="A1481" i="14"/>
  <c r="A1708" i="14"/>
  <c r="A1388" i="14"/>
  <c r="A1268" i="14"/>
  <c r="A1288" i="14"/>
  <c r="A1418" i="14"/>
  <c r="A1300" i="14"/>
  <c r="A1561" i="14"/>
  <c r="A1098" i="17"/>
  <c r="B1099" i="17" s="1"/>
  <c r="A827" i="14"/>
  <c r="A372" i="14"/>
  <c r="A1197" i="14"/>
  <c r="A391" i="14"/>
  <c r="A1060" i="14"/>
  <c r="A1749" i="14"/>
  <c r="A1159" i="14"/>
  <c r="A663" i="14"/>
  <c r="A469" i="14"/>
  <c r="A1420" i="16"/>
  <c r="A575" i="14"/>
  <c r="A825" i="14"/>
  <c r="A655" i="14"/>
  <c r="A1173" i="17"/>
  <c r="A276" i="14"/>
  <c r="A632" i="14"/>
  <c r="A635" i="14"/>
  <c r="A414" i="14"/>
  <c r="A1108" i="14"/>
  <c r="A830" i="14"/>
  <c r="A1154" i="14"/>
  <c r="A1565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85" i="14"/>
  <c r="A1135" i="17"/>
  <c r="A1452" i="14"/>
  <c r="A96" i="14"/>
  <c r="A1692" i="14"/>
  <c r="A1417" i="14"/>
  <c r="A1281" i="14"/>
  <c r="A1289" i="14"/>
  <c r="A1662" i="14"/>
  <c r="A1711" i="14"/>
  <c r="A15" i="14"/>
  <c r="A1129" i="17"/>
  <c r="A1419" i="14"/>
  <c r="A1694" i="14"/>
  <c r="A693" i="14"/>
  <c r="A1750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33" i="14"/>
  <c r="A634" i="14"/>
  <c r="A768" i="14"/>
  <c r="A1158" i="14"/>
  <c r="A594" i="14"/>
  <c r="A656" i="14"/>
  <c r="A243" i="14"/>
  <c r="A374" i="14"/>
  <c r="A1120" i="14"/>
  <c r="A636" i="14"/>
  <c r="B637" i="14" s="1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79" i="16"/>
  <c r="A672" i="14"/>
  <c r="A739" i="14"/>
  <c r="A1256" i="14"/>
  <c r="A735" i="14"/>
  <c r="A402" i="14"/>
  <c r="A1486" i="14"/>
  <c r="B1487" i="14" s="1"/>
  <c r="A63" i="14"/>
  <c r="A1608" i="14"/>
  <c r="A1426" i="14"/>
  <c r="A49" i="14"/>
  <c r="A59" i="14"/>
  <c r="A8" i="14"/>
  <c r="A55" i="14"/>
  <c r="A1286" i="14"/>
  <c r="A1449" i="14"/>
  <c r="A1564" i="14"/>
  <c r="A1459" i="14"/>
  <c r="A1636" i="14"/>
  <c r="A1661" i="14"/>
  <c r="A51" i="14"/>
  <c r="A694" i="14"/>
  <c r="A1077" i="14"/>
  <c r="B1078" i="14" s="1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36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0" i="17"/>
  <c r="A894" i="16"/>
  <c r="B895" i="16" s="1"/>
  <c r="A832" i="17"/>
  <c r="A899" i="16"/>
  <c r="A911" i="16"/>
  <c r="A839" i="17"/>
  <c r="A829" i="17"/>
  <c r="A831" i="17"/>
  <c r="A858" i="17"/>
  <c r="A876" i="17"/>
  <c r="A877" i="17"/>
  <c r="A878" i="17"/>
  <c r="A882" i="17"/>
  <c r="A934" i="16"/>
  <c r="A932" i="16"/>
  <c r="A966" i="16"/>
  <c r="A1090" i="16"/>
  <c r="A1036" i="16"/>
  <c r="B1037" i="16" s="1"/>
  <c r="A964" i="16"/>
  <c r="A875" i="17"/>
  <c r="A929" i="16"/>
  <c r="A1018" i="16"/>
  <c r="A985" i="16"/>
  <c r="A1089" i="16"/>
  <c r="A860" i="17"/>
  <c r="A963" i="16"/>
  <c r="A935" i="16"/>
  <c r="A931" i="16"/>
  <c r="A881" i="17"/>
  <c r="A1019" i="16"/>
  <c r="A857" i="17"/>
  <c r="A1031" i="16"/>
  <c r="A967" i="16"/>
  <c r="A981" i="16"/>
  <c r="A927" i="16"/>
  <c r="A880" i="17"/>
  <c r="A983" i="16"/>
  <c r="A930" i="16"/>
  <c r="A874" i="17"/>
  <c r="A962" i="16"/>
  <c r="A856" i="17"/>
  <c r="A933" i="16"/>
  <c r="A861" i="17"/>
  <c r="A1043" i="16"/>
  <c r="A1017" i="16"/>
  <c r="A1029" i="16"/>
  <c r="A1026" i="16"/>
  <c r="A1016" i="16"/>
  <c r="A1028" i="16"/>
  <c r="A965" i="16"/>
  <c r="A961" i="16"/>
  <c r="A1035" i="16"/>
  <c r="A1030" i="16"/>
  <c r="A928" i="16"/>
  <c r="A879" i="17"/>
  <c r="A984" i="16"/>
  <c r="A982" i="16"/>
  <c r="A1027" i="16"/>
  <c r="A859" i="17"/>
  <c r="A952" i="17"/>
  <c r="A1105" i="16"/>
  <c r="A1132" i="16"/>
  <c r="A1194" i="16"/>
  <c r="A1212" i="16"/>
  <c r="A913" i="17"/>
  <c r="A1215" i="16"/>
  <c r="A955" i="17"/>
  <c r="A1106" i="16"/>
  <c r="A1209" i="16"/>
  <c r="A1214" i="16"/>
  <c r="A1175" i="16"/>
  <c r="A937" i="17"/>
  <c r="A1133" i="16"/>
  <c r="A932" i="17"/>
  <c r="A1158" i="16"/>
  <c r="A957" i="17"/>
  <c r="B958" i="17" s="1"/>
  <c r="A934" i="17"/>
  <c r="A948" i="17"/>
  <c r="A885" i="17"/>
  <c r="A967" i="17"/>
  <c r="A1211" i="16"/>
  <c r="A1189" i="16"/>
  <c r="A953" i="17"/>
  <c r="A1176" i="16"/>
  <c r="A933" i="17"/>
  <c r="A1177" i="16"/>
  <c r="A1178" i="16"/>
  <c r="A883" i="17"/>
  <c r="A1196" i="16"/>
  <c r="A1134" i="16"/>
  <c r="A1104" i="16"/>
  <c r="A1155" i="16"/>
  <c r="A915" i="17"/>
  <c r="A969" i="17"/>
  <c r="B970" i="17" s="1"/>
  <c r="A1210" i="16"/>
  <c r="A1216" i="16"/>
  <c r="A954" i="17"/>
  <c r="A818" i="17"/>
  <c r="A1217" i="16"/>
  <c r="A947" i="17"/>
  <c r="A1157" i="16"/>
  <c r="A1192" i="16"/>
  <c r="A814" i="17"/>
  <c r="A949" i="17"/>
  <c r="A1131" i="16"/>
  <c r="A935" i="17"/>
  <c r="A951" i="17"/>
  <c r="A914" i="17"/>
  <c r="A1156" i="16"/>
  <c r="A1213" i="16"/>
  <c r="A1174" i="16"/>
  <c r="A1193" i="16"/>
  <c r="A817" i="17"/>
  <c r="A1195" i="16"/>
  <c r="A956" i="17"/>
  <c r="A816" i="17"/>
  <c r="A1191" i="16"/>
  <c r="A968" i="17"/>
  <c r="A884" i="17"/>
  <c r="A1107" i="16"/>
  <c r="B1108" i="16" s="1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293" i="16"/>
  <c r="B1294" i="16" s="1"/>
  <c r="B1295" i="16" s="1"/>
  <c r="A811" i="17"/>
  <c r="A790" i="17"/>
  <c r="A1301" i="16"/>
  <c r="A873" i="16"/>
  <c r="A815" i="17"/>
  <c r="A1299" i="16"/>
  <c r="A880" i="16"/>
  <c r="A849" i="16"/>
  <c r="A887" i="16"/>
  <c r="A801" i="17"/>
  <c r="A1103" i="16"/>
  <c r="A847" i="16"/>
  <c r="A848" i="16"/>
  <c r="A808" i="17"/>
  <c r="A874" i="16"/>
  <c r="A813" i="17"/>
  <c r="A879" i="16"/>
  <c r="A805" i="17"/>
  <c r="A806" i="17"/>
  <c r="A788" i="17"/>
  <c r="A789" i="17"/>
  <c r="A800" i="17"/>
  <c r="A1102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B617" i="16" s="1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B550" i="16" s="1"/>
  <c r="A496" i="16"/>
  <c r="A412" i="17"/>
  <c r="A474" i="16"/>
  <c r="A614" i="16"/>
  <c r="A426" i="17"/>
  <c r="A499" i="16"/>
  <c r="A409" i="17"/>
  <c r="A392" i="17"/>
  <c r="B393" i="17" s="1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B532" i="16" s="1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AC744" i="18" l="1"/>
  <c r="C744" i="18" s="1"/>
  <c r="B744" i="18"/>
  <c r="B745" i="18" s="1"/>
  <c r="B746" i="18" s="1"/>
  <c r="B1470" i="16"/>
  <c r="B807" i="16"/>
  <c r="B808" i="16" s="1"/>
  <c r="B48" i="16"/>
  <c r="B49" i="16" s="1"/>
  <c r="B50" i="16" s="1"/>
  <c r="B51" i="16" s="1"/>
  <c r="B1300" i="16"/>
  <c r="B2124" i="14"/>
  <c r="B526" i="18"/>
  <c r="B741" i="18"/>
  <c r="B432" i="18"/>
  <c r="B417" i="18"/>
  <c r="B662" i="18"/>
  <c r="B101" i="11"/>
  <c r="B348" i="18"/>
  <c r="B236" i="18"/>
  <c r="B421" i="18"/>
  <c r="B1306" i="16"/>
  <c r="B544" i="18"/>
  <c r="B519" i="18"/>
  <c r="B286" i="18"/>
  <c r="B419" i="18"/>
  <c r="B560" i="18"/>
  <c r="B489" i="18"/>
  <c r="AC10" i="18"/>
  <c r="C10" i="18" s="1"/>
  <c r="B933" i="15"/>
  <c r="B9" i="18"/>
  <c r="AC9" i="18"/>
  <c r="C9" i="18" s="1"/>
  <c r="B499" i="14"/>
  <c r="B500" i="14" s="1"/>
  <c r="B501" i="14" s="1"/>
  <c r="B502" i="14" s="1"/>
  <c r="B503" i="14" s="1"/>
  <c r="B504" i="14" s="1"/>
  <c r="B1992" i="14"/>
  <c r="B1993" i="14" s="1"/>
  <c r="B1994" i="14" s="1"/>
  <c r="B1995" i="14" s="1"/>
  <c r="B1996" i="14" s="1"/>
  <c r="B431" i="11"/>
  <c r="B624" i="18"/>
  <c r="B705" i="18"/>
  <c r="B431" i="18"/>
  <c r="B233" i="18"/>
  <c r="B466" i="18"/>
  <c r="B696" i="18"/>
  <c r="B548" i="18"/>
  <c r="B372" i="16"/>
  <c r="B373" i="16" s="1"/>
  <c r="B374" i="16" s="1"/>
  <c r="B476" i="18"/>
  <c r="B410" i="18"/>
  <c r="B342" i="18"/>
  <c r="B383" i="18"/>
  <c r="B1368" i="17"/>
  <c r="B1369" i="17" s="1"/>
  <c r="B1370" i="17" s="1"/>
  <c r="B1371" i="17" s="1"/>
  <c r="B1372" i="17" s="1"/>
  <c r="B320" i="17"/>
  <c r="B321" i="17" s="1"/>
  <c r="B322" i="17" s="1"/>
  <c r="B651" i="18"/>
  <c r="B340" i="18"/>
  <c r="B402" i="18"/>
  <c r="B423" i="18"/>
  <c r="B406" i="18"/>
  <c r="B397" i="18"/>
  <c r="B557" i="18"/>
  <c r="B612" i="18"/>
  <c r="B1059" i="15"/>
  <c r="B1060" i="15" s="1"/>
  <c r="AC743" i="18"/>
  <c r="B367" i="18"/>
  <c r="B309" i="18"/>
  <c r="B336" i="18"/>
  <c r="B655" i="18"/>
  <c r="B225" i="18"/>
  <c r="B581" i="18"/>
  <c r="B562" i="18"/>
  <c r="B338" i="18"/>
  <c r="B683" i="18"/>
  <c r="B1482" i="16"/>
  <c r="B712" i="18"/>
  <c r="B2125" i="14"/>
  <c r="B2126" i="14" s="1"/>
  <c r="B2127" i="14" s="1"/>
  <c r="B2128" i="14" s="1"/>
  <c r="B2129" i="14" s="1"/>
  <c r="B2130" i="14" s="1"/>
  <c r="B2131" i="14" s="1"/>
  <c r="B2132" i="14" s="1"/>
  <c r="B555" i="18"/>
  <c r="B412" i="18"/>
  <c r="B517" i="18"/>
  <c r="B556" i="18"/>
  <c r="B302" i="18"/>
  <c r="B722" i="18"/>
  <c r="B709" i="18"/>
  <c r="B674" i="18"/>
  <c r="B501" i="18"/>
  <c r="B649" i="18"/>
  <c r="B514" i="18"/>
  <c r="B735" i="18"/>
  <c r="B491" i="18"/>
  <c r="B700" i="18"/>
  <c r="B742" i="18"/>
  <c r="AC742" i="18"/>
  <c r="C742" i="18" s="1"/>
  <c r="B305" i="18"/>
  <c r="B1165" i="17"/>
  <c r="B1166" i="17" s="1"/>
  <c r="B1167" i="17" s="1"/>
  <c r="B959" i="17"/>
  <c r="B960" i="17" s="1"/>
  <c r="B961" i="17" s="1"/>
  <c r="B962" i="17" s="1"/>
  <c r="B963" i="17" s="1"/>
  <c r="B964" i="17" s="1"/>
  <c r="B965" i="17" s="1"/>
  <c r="B966" i="17" s="1"/>
  <c r="B1321" i="17"/>
  <c r="B1322" i="17" s="1"/>
  <c r="B1323" i="17" s="1"/>
  <c r="B157" i="17"/>
  <c r="B1479" i="16"/>
  <c r="B1480" i="16" s="1"/>
  <c r="B1481" i="16" s="1"/>
  <c r="B772" i="14"/>
  <c r="B773" i="14" s="1"/>
  <c r="B774" i="14" s="1"/>
  <c r="B775" i="14" s="1"/>
  <c r="B776" i="14" s="1"/>
  <c r="B777" i="14" s="1"/>
  <c r="B2107" i="14"/>
  <c r="B2108" i="14" s="1"/>
  <c r="B2109" i="14" s="1"/>
  <c r="B281" i="11"/>
  <c r="B282" i="11" s="1"/>
  <c r="B241" i="11"/>
  <c r="B197" i="11"/>
  <c r="B198" i="11" s="1"/>
  <c r="B59" i="11"/>
  <c r="B238" i="18"/>
  <c r="B369" i="18"/>
  <c r="B693" i="18"/>
  <c r="B573" i="18"/>
  <c r="B377" i="18"/>
  <c r="B668" i="18"/>
  <c r="B430" i="18"/>
  <c r="B571" i="18"/>
  <c r="B579" i="18"/>
  <c r="B478" i="18"/>
  <c r="B538" i="18"/>
  <c r="B607" i="18"/>
  <c r="B252" i="18"/>
  <c r="B468" i="18"/>
  <c r="B298" i="18"/>
  <c r="B293" i="18"/>
  <c r="B454" i="18"/>
  <c r="B291" i="18"/>
  <c r="B394" i="18"/>
  <c r="B312" i="18"/>
  <c r="B1432" i="16"/>
  <c r="B1433" i="16" s="1"/>
  <c r="B1434" i="16" s="1"/>
  <c r="B1435" i="16" s="1"/>
  <c r="B963" i="15"/>
  <c r="B964" i="15" s="1"/>
  <c r="B965" i="15" s="1"/>
  <c r="B200" i="18"/>
  <c r="B434" i="18"/>
  <c r="B403" i="18"/>
  <c r="B505" i="18"/>
  <c r="B549" i="18"/>
  <c r="B620" i="18"/>
  <c r="B737" i="18"/>
  <c r="B724" i="18"/>
  <c r="B694" i="18"/>
  <c r="B616" i="18"/>
  <c r="B290" i="18"/>
  <c r="B678" i="18"/>
  <c r="B322" i="18"/>
  <c r="B595" i="18"/>
  <c r="B496" i="18"/>
  <c r="B611" i="18"/>
  <c r="B583" i="18"/>
  <c r="B622" i="18"/>
  <c r="B380" i="18"/>
  <c r="B2119" i="14"/>
  <c r="B2120" i="14" s="1"/>
  <c r="B2121" i="14" s="1"/>
  <c r="B2122" i="14" s="1"/>
  <c r="B2123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1380" i="14"/>
  <c r="B1381" i="14" s="1"/>
  <c r="B1382" i="14" s="1"/>
  <c r="B1383" i="14" s="1"/>
  <c r="B1384" i="14" s="1"/>
  <c r="B400" i="18"/>
  <c r="B450" i="18"/>
  <c r="B437" i="18"/>
  <c r="B686" i="18"/>
  <c r="B205" i="18"/>
  <c r="B516" i="18"/>
  <c r="B196" i="18"/>
  <c r="AC194" i="18"/>
  <c r="C194" i="18" s="1"/>
  <c r="B399" i="18"/>
  <c r="B435" i="18"/>
  <c r="B554" i="18"/>
  <c r="B228" i="18"/>
  <c r="B483" i="18"/>
  <c r="B428" i="18"/>
  <c r="B240" i="18"/>
  <c r="B657" i="18"/>
  <c r="B386" i="18"/>
  <c r="B464" i="18"/>
  <c r="B203" i="18"/>
  <c r="B531" i="18"/>
  <c r="B351" i="18"/>
  <c r="B636" i="18"/>
  <c r="B289" i="18"/>
  <c r="B438" i="18"/>
  <c r="B453" i="18"/>
  <c r="B675" i="18"/>
  <c r="B615" i="18"/>
  <c r="B552" i="18"/>
  <c r="B703" i="18"/>
  <c r="B223" i="18"/>
  <c r="B701" i="18"/>
  <c r="B215" i="18"/>
  <c r="B601" i="18"/>
  <c r="B385" i="18"/>
  <c r="B231" i="18"/>
  <c r="B1027" i="15"/>
  <c r="B1028" i="15" s="1"/>
  <c r="B528" i="18"/>
  <c r="B374" i="18"/>
  <c r="B353" i="18"/>
  <c r="B241" i="18"/>
  <c r="B451" i="18"/>
  <c r="B627" i="18"/>
  <c r="B543" i="18"/>
  <c r="B465" i="18"/>
  <c r="B222" i="18"/>
  <c r="B670" i="18"/>
  <c r="B315" i="18"/>
  <c r="B661" i="18"/>
  <c r="B283" i="18"/>
  <c r="B2081" i="14"/>
  <c r="B2082" i="14" s="1"/>
  <c r="B2083" i="14" s="1"/>
  <c r="B2084" i="14" s="1"/>
  <c r="B2085" i="14" s="1"/>
  <c r="B204" i="18"/>
  <c r="B455" i="18"/>
  <c r="B344" i="18"/>
  <c r="B676" i="18"/>
  <c r="B413" i="18"/>
  <c r="B326" i="18"/>
  <c r="B296" i="18"/>
  <c r="B643" i="18"/>
  <c r="B630" i="18"/>
  <c r="B1387" i="16"/>
  <c r="B1388" i="16" s="1"/>
  <c r="B541" i="18"/>
  <c r="B540" i="18"/>
  <c r="B426" i="18"/>
  <c r="B471" i="18"/>
  <c r="B650" i="18"/>
  <c r="B520" i="18"/>
  <c r="B447" i="18"/>
  <c r="B359" i="18"/>
  <c r="B372" i="18"/>
  <c r="B698" i="18"/>
  <c r="B606" i="18"/>
  <c r="B567" i="18"/>
  <c r="B610" i="18"/>
  <c r="B511" i="18"/>
  <c r="B718" i="18"/>
  <c r="B242" i="18"/>
  <c r="B727" i="18"/>
  <c r="B354" i="18"/>
  <c r="B673" i="18"/>
  <c r="B366" i="18"/>
  <c r="B508" i="18"/>
  <c r="B564" i="18"/>
  <c r="B361" i="18"/>
  <c r="B480" i="18"/>
  <c r="B558" i="18"/>
  <c r="B373" i="18"/>
  <c r="B221" i="18"/>
  <c r="B475" i="18"/>
  <c r="B302" i="16"/>
  <c r="B303" i="16" s="1"/>
  <c r="B304" i="16" s="1"/>
  <c r="B305" i="16" s="1"/>
  <c r="B197" i="18"/>
  <c r="B525" i="18"/>
  <c r="B404" i="18"/>
  <c r="B586" i="18"/>
  <c r="B246" i="18"/>
  <c r="B301" i="18"/>
  <c r="B486" i="18"/>
  <c r="B398" i="18"/>
  <c r="B681" i="18"/>
  <c r="B383" i="11"/>
  <c r="B537" i="18"/>
  <c r="B646" i="18"/>
  <c r="B456" i="18"/>
  <c r="B637" i="18"/>
  <c r="B707" i="18"/>
  <c r="B244" i="18"/>
  <c r="B527" i="18"/>
  <c r="B216" i="18"/>
  <c r="B729" i="18"/>
  <c r="B433" i="18"/>
  <c r="B568" i="18"/>
  <c r="B593" i="18"/>
  <c r="B208" i="18"/>
  <c r="B666" i="18"/>
  <c r="B411" i="18"/>
  <c r="B716" i="18"/>
  <c r="B617" i="18"/>
  <c r="B409" i="18"/>
  <c r="B467" i="18"/>
  <c r="B647" i="18"/>
  <c r="B499" i="18"/>
  <c r="B274" i="18"/>
  <c r="B416" i="18"/>
  <c r="B590" i="18"/>
  <c r="AC195" i="18"/>
  <c r="C195" i="18" s="1"/>
  <c r="B1007" i="15"/>
  <c r="B1008" i="15" s="1"/>
  <c r="B440" i="18"/>
  <c r="B254" i="18"/>
  <c r="B319" i="18"/>
  <c r="B671" i="18"/>
  <c r="B710" i="18"/>
  <c r="B569" i="18"/>
  <c r="B469" i="18"/>
  <c r="B546" i="18"/>
  <c r="B492" i="18"/>
  <c r="B613" i="18"/>
  <c r="B444" i="18"/>
  <c r="B261" i="18"/>
  <c r="B334" i="18"/>
  <c r="B248" i="18"/>
  <c r="B459" i="18"/>
  <c r="B524" i="18"/>
  <c r="B654" i="18"/>
  <c r="B547" i="18"/>
  <c r="B396" i="18"/>
  <c r="B720" i="18"/>
  <c r="B270" i="18"/>
  <c r="B449" i="18"/>
  <c r="B365" i="18"/>
  <c r="B278" i="18"/>
  <c r="B393" i="18"/>
  <c r="AC193" i="18"/>
  <c r="C193" i="18" s="1"/>
  <c r="B1239" i="17"/>
  <c r="B1240" i="17" s="1"/>
  <c r="B1241" i="17" s="1"/>
  <c r="B1242" i="17" s="1"/>
  <c r="B1278" i="17"/>
  <c r="B1279" i="17" s="1"/>
  <c r="B1280" i="17" s="1"/>
  <c r="B822" i="17"/>
  <c r="B823" i="17" s="1"/>
  <c r="B824" i="17" s="1"/>
  <c r="B1194" i="17"/>
  <c r="B1195" i="17" s="1"/>
  <c r="B1293" i="17"/>
  <c r="B1294" i="17" s="1"/>
  <c r="B1295" i="17" s="1"/>
  <c r="B1296" i="17" s="1"/>
  <c r="B1297" i="17" s="1"/>
  <c r="B1298" i="17" s="1"/>
  <c r="B1299" i="17" s="1"/>
  <c r="B1330" i="17"/>
  <c r="B1331" i="17" s="1"/>
  <c r="B440" i="17"/>
  <c r="B905" i="17"/>
  <c r="B906" i="17" s="1"/>
  <c r="B907" i="17" s="1"/>
  <c r="B908" i="17" s="1"/>
  <c r="B909" i="17" s="1"/>
  <c r="B910" i="17" s="1"/>
  <c r="B911" i="17" s="1"/>
  <c r="B912" i="17" s="1"/>
  <c r="B467" i="17"/>
  <c r="B468" i="17" s="1"/>
  <c r="B469" i="17" s="1"/>
  <c r="B470" i="17" s="1"/>
  <c r="B1048" i="17"/>
  <c r="B1049" i="17" s="1"/>
  <c r="B1050" i="17" s="1"/>
  <c r="B192" i="18"/>
  <c r="AC192" i="18"/>
  <c r="C192" i="18" s="1"/>
  <c r="B1229" i="17"/>
  <c r="B1230" i="17" s="1"/>
  <c r="B1231" i="17" s="1"/>
  <c r="B1029" i="17"/>
  <c r="B1030" i="17" s="1"/>
  <c r="B1031" i="17" s="1"/>
  <c r="B370" i="11"/>
  <c r="B371" i="11" s="1"/>
  <c r="B298" i="11"/>
  <c r="B1895" i="14"/>
  <c r="B1896" i="14" s="1"/>
  <c r="B1897" i="14" s="1"/>
  <c r="B1898" i="14" s="1"/>
  <c r="B1899" i="14" s="1"/>
  <c r="B999" i="15"/>
  <c r="B1000" i="15" s="1"/>
  <c r="B948" i="15"/>
  <c r="B949" i="15" s="1"/>
  <c r="B950" i="15" s="1"/>
  <c r="B951" i="15" s="1"/>
  <c r="B952" i="15" s="1"/>
  <c r="B953" i="15" s="1"/>
  <c r="B1315" i="16"/>
  <c r="B237" i="11"/>
  <c r="B2040" i="14"/>
  <c r="B2041" i="14" s="1"/>
  <c r="B2042" i="14" s="1"/>
  <c r="B2043" i="14" s="1"/>
  <c r="B2044" i="14" s="1"/>
  <c r="B2045" i="14" s="1"/>
  <c r="B2046" i="14" s="1"/>
  <c r="B2064" i="14"/>
  <c r="B2065" i="14" s="1"/>
  <c r="B2066" i="14" s="1"/>
  <c r="B2067" i="14" s="1"/>
  <c r="B2068" i="14" s="1"/>
  <c r="B2069" i="14" s="1"/>
  <c r="AC740" i="18"/>
  <c r="B452" i="16"/>
  <c r="B1857" i="14"/>
  <c r="B1858" i="14" s="1"/>
  <c r="B1859" i="14" s="1"/>
  <c r="B1860" i="14" s="1"/>
  <c r="B1861" i="14" s="1"/>
  <c r="B1862" i="14" s="1"/>
  <c r="B1986" i="14"/>
  <c r="B1987" i="14" s="1"/>
  <c r="B1988" i="14" s="1"/>
  <c r="B1989" i="14" s="1"/>
  <c r="B1990" i="14" s="1"/>
  <c r="B1701" i="14"/>
  <c r="B1702" i="14" s="1"/>
  <c r="B1703" i="14" s="1"/>
  <c r="B1704" i="14" s="1"/>
  <c r="B1705" i="14" s="1"/>
  <c r="B1706" i="14" s="1"/>
  <c r="B995" i="14"/>
  <c r="B996" i="14" s="1"/>
  <c r="B997" i="14" s="1"/>
  <c r="B998" i="14" s="1"/>
  <c r="B999" i="14" s="1"/>
  <c r="B1041" i="16"/>
  <c r="B1042" i="16" s="1"/>
  <c r="B160" i="18"/>
  <c r="B1056" i="15"/>
  <c r="B273" i="16"/>
  <c r="B274" i="16" s="1"/>
  <c r="B275" i="16" s="1"/>
  <c r="B276" i="16" s="1"/>
  <c r="B422" i="11"/>
  <c r="B423" i="11" s="1"/>
  <c r="B1316" i="16"/>
  <c r="B1317" i="16" s="1"/>
  <c r="B430" i="11"/>
  <c r="B1334" i="14"/>
  <c r="B1335" i="14" s="1"/>
  <c r="B1336" i="14" s="1"/>
  <c r="B1337" i="14" s="1"/>
  <c r="B1338" i="14" s="1"/>
  <c r="B1111" i="17"/>
  <c r="B678" i="15"/>
  <c r="B869" i="16"/>
  <c r="B1272" i="17"/>
  <c r="B1273" i="17" s="1"/>
  <c r="B1318" i="16"/>
  <c r="B1319" i="16" s="1"/>
  <c r="B551" i="16"/>
  <c r="B552" i="16" s="1"/>
  <c r="B336" i="11"/>
  <c r="B337" i="11" s="1"/>
  <c r="B166" i="18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41" i="15"/>
  <c r="B1042" i="15" s="1"/>
  <c r="B1043" i="15" s="1"/>
  <c r="B1044" i="15" s="1"/>
  <c r="B1045" i="15" s="1"/>
  <c r="B148" i="11"/>
  <c r="B966" i="15"/>
  <c r="B1257" i="17"/>
  <c r="B1258" i="17" s="1"/>
  <c r="B1259" i="17" s="1"/>
  <c r="B1260" i="17" s="1"/>
  <c r="B310" i="16"/>
  <c r="B311" i="16" s="1"/>
  <c r="B312" i="16" s="1"/>
  <c r="B313" i="16" s="1"/>
  <c r="B89" i="11"/>
  <c r="B920" i="15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3" i="15"/>
  <c r="B704" i="15" s="1"/>
  <c r="B149" i="18"/>
  <c r="B1303" i="17"/>
  <c r="B1304" i="17" s="1"/>
  <c r="B1305" i="17" s="1"/>
  <c r="B2034" i="14"/>
  <c r="B2035" i="14" s="1"/>
  <c r="B2036" i="14" s="1"/>
  <c r="B2037" i="14" s="1"/>
  <c r="B2038" i="14" s="1"/>
  <c r="B2039" i="14" s="1"/>
  <c r="B1906" i="14"/>
  <c r="B1907" i="14" s="1"/>
  <c r="B1908" i="14" s="1"/>
  <c r="B1909" i="14" s="1"/>
  <c r="B1910" i="14" s="1"/>
  <c r="B1911" i="14" s="1"/>
  <c r="B1912" i="14" s="1"/>
  <c r="AC741" i="18"/>
  <c r="C741" i="18" s="1"/>
  <c r="B1045" i="17"/>
  <c r="B1046" i="17" s="1"/>
  <c r="B1047" i="17" s="1"/>
  <c r="B1232" i="17"/>
  <c r="B1233" i="17" s="1"/>
  <c r="B1234" i="17" s="1"/>
  <c r="B1119" i="17"/>
  <c r="B1120" i="17" s="1"/>
  <c r="B1121" i="17" s="1"/>
  <c r="B1122" i="17" s="1"/>
  <c r="B1317" i="17"/>
  <c r="B1318" i="17" s="1"/>
  <c r="B1319" i="17" s="1"/>
  <c r="B696" i="17"/>
  <c r="B697" i="17" s="1"/>
  <c r="B698" i="17" s="1"/>
  <c r="B699" i="17" s="1"/>
  <c r="B1197" i="17"/>
  <c r="B1355" i="17"/>
  <c r="B1356" i="17" s="1"/>
  <c r="B1357" i="17" s="1"/>
  <c r="B1253" i="17"/>
  <c r="B1358" i="17"/>
  <c r="B1359" i="17" s="1"/>
  <c r="B1360" i="17" s="1"/>
  <c r="B1361" i="17" s="1"/>
  <c r="B1362" i="17" s="1"/>
  <c r="B1363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62" i="16"/>
  <c r="B1163" i="16" s="1"/>
  <c r="B1164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1411" i="16"/>
  <c r="B1412" i="16" s="1"/>
  <c r="B1413" i="16" s="1"/>
  <c r="B1414" i="16" s="1"/>
  <c r="B1415" i="16" s="1"/>
  <c r="B1416" i="16" s="1"/>
  <c r="B1417" i="16" s="1"/>
  <c r="B516" i="16"/>
  <c r="B517" i="16" s="1"/>
  <c r="B518" i="16" s="1"/>
  <c r="B519" i="16" s="1"/>
  <c r="B520" i="16" s="1"/>
  <c r="B1425" i="16"/>
  <c r="B1426" i="16" s="1"/>
  <c r="B1427" i="16" s="1"/>
  <c r="B1428" i="16" s="1"/>
  <c r="B1429" i="16" s="1"/>
  <c r="B1430" i="16" s="1"/>
  <c r="B1431" i="16" s="1"/>
  <c r="B1356" i="16"/>
  <c r="B1357" i="16" s="1"/>
  <c r="B1358" i="16" s="1"/>
  <c r="B1359" i="16" s="1"/>
  <c r="B1360" i="16" s="1"/>
  <c r="B1361" i="16" s="1"/>
  <c r="B1362" i="16" s="1"/>
  <c r="B909" i="16"/>
  <c r="B1390" i="16"/>
  <c r="B1391" i="16" s="1"/>
  <c r="B1377" i="16"/>
  <c r="B1378" i="16" s="1"/>
  <c r="B1379" i="16" s="1"/>
  <c r="B1380" i="16" s="1"/>
  <c r="B1381" i="16" s="1"/>
  <c r="B1382" i="16" s="1"/>
  <c r="B1436" i="16"/>
  <c r="B1437" i="16" s="1"/>
  <c r="B1438" i="16" s="1"/>
  <c r="B1439" i="16" s="1"/>
  <c r="B1440" i="16" s="1"/>
  <c r="B967" i="15"/>
  <c r="B968" i="15" s="1"/>
  <c r="B969" i="15" s="1"/>
  <c r="B970" i="15" s="1"/>
  <c r="B971" i="15" s="1"/>
  <c r="B972" i="15" s="1"/>
  <c r="B973" i="15" s="1"/>
  <c r="B974" i="15" s="1"/>
  <c r="B1057" i="15"/>
  <c r="B1058" i="15" s="1"/>
  <c r="B1037" i="15"/>
  <c r="B1038" i="15" s="1"/>
  <c r="B632" i="15"/>
  <c r="B1804" i="14"/>
  <c r="B1805" i="14" s="1"/>
  <c r="B1806" i="14" s="1"/>
  <c r="B1807" i="14" s="1"/>
  <c r="B1808" i="14" s="1"/>
  <c r="B1809" i="14" s="1"/>
  <c r="B1810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73" i="14"/>
  <c r="B1974" i="14" s="1"/>
  <c r="B1975" i="14" s="1"/>
  <c r="B1976" i="14" s="1"/>
  <c r="B1977" i="14" s="1"/>
  <c r="B1978" i="14" s="1"/>
  <c r="B2114" i="14"/>
  <c r="B2115" i="14" s="1"/>
  <c r="B2116" i="14" s="1"/>
  <c r="B2117" i="14" s="1"/>
  <c r="B2118" i="14" s="1"/>
  <c r="B1824" i="14"/>
  <c r="B1825" i="14" s="1"/>
  <c r="B1826" i="14" s="1"/>
  <c r="B1827" i="14" s="1"/>
  <c r="B1828" i="14" s="1"/>
  <c r="B1829" i="14" s="1"/>
  <c r="B1966" i="14"/>
  <c r="B1967" i="14" s="1"/>
  <c r="B1968" i="14" s="1"/>
  <c r="B1969" i="14" s="1"/>
  <c r="B1970" i="14" s="1"/>
  <c r="B1971" i="14" s="1"/>
  <c r="B1972" i="14" s="1"/>
  <c r="B1953" i="14"/>
  <c r="B1954" i="14" s="1"/>
  <c r="B1955" i="14" s="1"/>
  <c r="B1956" i="14" s="1"/>
  <c r="B1957" i="14" s="1"/>
  <c r="B1958" i="14" s="1"/>
  <c r="B2020" i="14"/>
  <c r="B2021" i="14" s="1"/>
  <c r="B2022" i="14" s="1"/>
  <c r="B2023" i="14" s="1"/>
  <c r="B2024" i="14" s="1"/>
  <c r="B2025" i="14" s="1"/>
  <c r="B2026" i="14" s="1"/>
  <c r="B2027" i="14" s="1"/>
  <c r="B515" i="14"/>
  <c r="B516" i="14" s="1"/>
  <c r="B517" i="14" s="1"/>
  <c r="B518" i="14" s="1"/>
  <c r="B519" i="14" s="1"/>
  <c r="B2059" i="14"/>
  <c r="B2060" i="14" s="1"/>
  <c r="B2061" i="14" s="1"/>
  <c r="B2062" i="14" s="1"/>
  <c r="B2063" i="14" s="1"/>
  <c r="B1637" i="14"/>
  <c r="B1638" i="14" s="1"/>
  <c r="B1639" i="14" s="1"/>
  <c r="B1640" i="14" s="1"/>
  <c r="B1641" i="14" s="1"/>
  <c r="B705" i="14"/>
  <c r="B403" i="11"/>
  <c r="B393" i="11"/>
  <c r="B1443" i="16"/>
  <c r="B1444" i="16" s="1"/>
  <c r="B1445" i="16" s="1"/>
  <c r="B1446" i="16" s="1"/>
  <c r="B1447" i="16" s="1"/>
  <c r="B1448" i="16" s="1"/>
  <c r="B1024" i="15"/>
  <c r="B1025" i="15" s="1"/>
  <c r="B1026" i="15" s="1"/>
  <c r="B1354" i="17"/>
  <c r="B1331" i="16"/>
  <c r="B1332" i="16" s="1"/>
  <c r="B1333" i="16" s="1"/>
  <c r="B1334" i="16" s="1"/>
  <c r="B1335" i="16" s="1"/>
  <c r="B1336" i="16" s="1"/>
  <c r="B375" i="11"/>
  <c r="B2096" i="14"/>
  <c r="B2097" i="14" s="1"/>
  <c r="B2098" i="14" s="1"/>
  <c r="B2099" i="14" s="1"/>
  <c r="B2100" i="14" s="1"/>
  <c r="B2101" i="14" s="1"/>
  <c r="B2102" i="14" s="1"/>
  <c r="B2103" i="14" s="1"/>
  <c r="B2091" i="14"/>
  <c r="B2092" i="14" s="1"/>
  <c r="B2093" i="14" s="1"/>
  <c r="B2094" i="14" s="1"/>
  <c r="B2095" i="14" s="1"/>
  <c r="B417" i="11"/>
  <c r="B391" i="11"/>
  <c r="B992" i="15"/>
  <c r="B420" i="11"/>
  <c r="B421" i="11" s="1"/>
  <c r="B934" i="15"/>
  <c r="B935" i="15" s="1"/>
  <c r="B936" i="15" s="1"/>
  <c r="B937" i="15" s="1"/>
  <c r="B938" i="15" s="1"/>
  <c r="B939" i="15" s="1"/>
  <c r="B380" i="11"/>
  <c r="B411" i="11"/>
  <c r="B412" i="11" s="1"/>
  <c r="B1019" i="15"/>
  <c r="B1020" i="15" s="1"/>
  <c r="B1942" i="14"/>
  <c r="B1943" i="14" s="1"/>
  <c r="B1944" i="14" s="1"/>
  <c r="B1945" i="14" s="1"/>
  <c r="B1946" i="14" s="1"/>
  <c r="B399" i="11"/>
  <c r="B397" i="11"/>
  <c r="B398" i="11" s="1"/>
  <c r="B389" i="11"/>
  <c r="B2110" i="14"/>
  <c r="B2111" i="14" s="1"/>
  <c r="B2112" i="14" s="1"/>
  <c r="B2113" i="14" s="1"/>
  <c r="B2076" i="14"/>
  <c r="B2077" i="14" s="1"/>
  <c r="B2078" i="14" s="1"/>
  <c r="B2079" i="14" s="1"/>
  <c r="B2080" i="14" s="1"/>
  <c r="B1469" i="16"/>
  <c r="B1931" i="14"/>
  <c r="B1932" i="14" s="1"/>
  <c r="B1933" i="14" s="1"/>
  <c r="B1934" i="14" s="1"/>
  <c r="B1935" i="14" s="1"/>
  <c r="B1936" i="14" s="1"/>
  <c r="B377" i="11"/>
  <c r="B1039" i="15"/>
  <c r="B1040" i="15" s="1"/>
  <c r="B1875" i="14"/>
  <c r="B1876" i="14" s="1"/>
  <c r="B1877" i="14" s="1"/>
  <c r="B1878" i="14" s="1"/>
  <c r="B1879" i="14" s="1"/>
  <c r="B1880" i="14" s="1"/>
  <c r="B849" i="14"/>
  <c r="B850" i="14" s="1"/>
  <c r="B851" i="14" s="1"/>
  <c r="B852" i="14" s="1"/>
  <c r="B853" i="14" s="1"/>
  <c r="B854" i="14" s="1"/>
  <c r="B1213" i="17"/>
  <c r="B1214" i="17" s="1"/>
  <c r="B1215" i="17" s="1"/>
  <c r="B1349" i="16"/>
  <c r="B1350" i="16" s="1"/>
  <c r="B1351" i="16" s="1"/>
  <c r="B1352" i="16" s="1"/>
  <c r="B1353" i="16" s="1"/>
  <c r="B1354" i="16" s="1"/>
  <c r="B1355" i="16" s="1"/>
  <c r="B1918" i="14"/>
  <c r="B1919" i="14" s="1"/>
  <c r="B1920" i="14" s="1"/>
  <c r="B1921" i="14" s="1"/>
  <c r="B1922" i="14" s="1"/>
  <c r="B1342" i="16"/>
  <c r="B1343" i="16" s="1"/>
  <c r="B1344" i="16" s="1"/>
  <c r="B1345" i="16" s="1"/>
  <c r="B1346" i="16" s="1"/>
  <c r="B1347" i="16" s="1"/>
  <c r="B1348" i="16" s="1"/>
  <c r="B2028" i="14"/>
  <c r="B2029" i="14" s="1"/>
  <c r="B2030" i="14" s="1"/>
  <c r="B2031" i="14" s="1"/>
  <c r="B2032" i="14" s="1"/>
  <c r="B2033" i="14" s="1"/>
  <c r="B388" i="11"/>
  <c r="B379" i="11"/>
  <c r="B395" i="11"/>
  <c r="B396" i="11" s="1"/>
  <c r="B409" i="11"/>
  <c r="B426" i="11"/>
  <c r="B424" i="11"/>
  <c r="B996" i="15"/>
  <c r="B1013" i="15"/>
  <c r="B1014" i="15" s="1"/>
  <c r="B1328" i="17"/>
  <c r="B1329" i="17" s="1"/>
  <c r="B1467" i="16"/>
  <c r="B1468" i="16" s="1"/>
  <c r="B410" i="11"/>
  <c r="B401" i="11"/>
  <c r="B1048" i="15"/>
  <c r="B1254" i="17"/>
  <c r="B1255" i="17" s="1"/>
  <c r="B1256" i="17" s="1"/>
  <c r="B923" i="15"/>
  <c r="B924" i="15" s="1"/>
  <c r="B1216" i="17"/>
  <c r="B1217" i="17" s="1"/>
  <c r="B1218" i="17" s="1"/>
  <c r="B1336" i="17"/>
  <c r="B1337" i="17" s="1"/>
  <c r="B1338" i="17" s="1"/>
  <c r="B1339" i="17" s="1"/>
  <c r="B1330" i="16"/>
  <c r="B1959" i="14"/>
  <c r="B1960" i="14" s="1"/>
  <c r="B1961" i="14" s="1"/>
  <c r="B1962" i="14" s="1"/>
  <c r="B1963" i="14" s="1"/>
  <c r="B1964" i="14" s="1"/>
  <c r="B1965" i="14" s="1"/>
  <c r="B1307" i="14"/>
  <c r="B1308" i="14" s="1"/>
  <c r="B1309" i="14" s="1"/>
  <c r="B1310" i="14" s="1"/>
  <c r="B1311" i="14" s="1"/>
  <c r="B2003" i="14"/>
  <c r="B2004" i="14" s="1"/>
  <c r="B2005" i="14" s="1"/>
  <c r="B2006" i="14" s="1"/>
  <c r="B274" i="15"/>
  <c r="B275" i="15" s="1"/>
  <c r="B1947" i="14"/>
  <c r="B1948" i="14" s="1"/>
  <c r="B1949" i="14" s="1"/>
  <c r="B1950" i="14" s="1"/>
  <c r="B1951" i="14" s="1"/>
  <c r="B1952" i="14" s="1"/>
  <c r="B1323" i="16"/>
  <c r="B1324" i="16" s="1"/>
  <c r="B1325" i="16" s="1"/>
  <c r="B1924" i="14"/>
  <c r="B1925" i="14" s="1"/>
  <c r="B1926" i="14" s="1"/>
  <c r="B1927" i="14" s="1"/>
  <c r="B1928" i="14" s="1"/>
  <c r="B1929" i="14" s="1"/>
  <c r="B1930" i="14" s="1"/>
  <c r="B1337" i="16"/>
  <c r="B1338" i="16" s="1"/>
  <c r="B1339" i="16" s="1"/>
  <c r="B1340" i="16" s="1"/>
  <c r="B1341" i="16" s="1"/>
  <c r="B1450" i="16"/>
  <c r="B1451" i="16" s="1"/>
  <c r="B1452" i="16" s="1"/>
  <c r="B1453" i="16" s="1"/>
  <c r="B1454" i="16" s="1"/>
  <c r="B669" i="16"/>
  <c r="B670" i="16" s="1"/>
  <c r="B671" i="16" s="1"/>
  <c r="B672" i="16" s="1"/>
  <c r="B673" i="16" s="1"/>
  <c r="B1311" i="17"/>
  <c r="B1312" i="17" s="1"/>
  <c r="B1313" i="17" s="1"/>
  <c r="B1326" i="16"/>
  <c r="B1327" i="16" s="1"/>
  <c r="B394" i="11"/>
  <c r="B940" i="15"/>
  <c r="B941" i="15" s="1"/>
  <c r="B942" i="15" s="1"/>
  <c r="B943" i="15" s="1"/>
  <c r="B944" i="15" s="1"/>
  <c r="B945" i="15" s="1"/>
  <c r="B946" i="15" s="1"/>
  <c r="B947" i="15" s="1"/>
  <c r="B979" i="15"/>
  <c r="B980" i="15" s="1"/>
  <c r="B954" i="15"/>
  <c r="B955" i="15" s="1"/>
  <c r="B956" i="15" s="1"/>
  <c r="B957" i="15" s="1"/>
  <c r="B958" i="15" s="1"/>
  <c r="B959" i="15" s="1"/>
  <c r="B960" i="15" s="1"/>
  <c r="B414" i="11"/>
  <c r="B415" i="11" s="1"/>
  <c r="B128" i="18"/>
  <c r="B975" i="15"/>
  <c r="B976" i="15" s="1"/>
  <c r="B1364" i="17"/>
  <c r="B1365" i="17" s="1"/>
  <c r="B1366" i="17" s="1"/>
  <c r="B1367" i="17" s="1"/>
  <c r="B1979" i="14"/>
  <c r="B1980" i="14" s="1"/>
  <c r="B1981" i="14" s="1"/>
  <c r="B1982" i="14" s="1"/>
  <c r="B1983" i="14" s="1"/>
  <c r="B1984" i="14" s="1"/>
  <c r="B1301" i="16"/>
  <c r="B1302" i="16" s="1"/>
  <c r="B1012" i="15"/>
  <c r="B1324" i="17"/>
  <c r="B1325" i="17" s="1"/>
  <c r="B1326" i="17" s="1"/>
  <c r="B1327" i="17" s="1"/>
  <c r="B168" i="18"/>
  <c r="B1471" i="16"/>
  <c r="B1299" i="16"/>
  <c r="B1840" i="14"/>
  <c r="B1841" i="14" s="1"/>
  <c r="B1842" i="14" s="1"/>
  <c r="B1843" i="14" s="1"/>
  <c r="B1844" i="14" s="1"/>
  <c r="B1845" i="14" s="1"/>
  <c r="B1846" i="14" s="1"/>
  <c r="B1274" i="17"/>
  <c r="B1275" i="17" s="1"/>
  <c r="B1276" i="17" s="1"/>
  <c r="B1277" i="17" s="1"/>
  <c r="B1306" i="17"/>
  <c r="B1307" i="17" s="1"/>
  <c r="B1308" i="17" s="1"/>
  <c r="B1332" i="17"/>
  <c r="B1333" i="17" s="1"/>
  <c r="B1334" i="17" s="1"/>
  <c r="B1335" i="17" s="1"/>
  <c r="B1253" i="16"/>
  <c r="B1254" i="16" s="1"/>
  <c r="B1255" i="16" s="1"/>
  <c r="B1256" i="16" s="1"/>
  <c r="B1257" i="16" s="1"/>
  <c r="B1258" i="16" s="1"/>
  <c r="B1259" i="16" s="1"/>
  <c r="B1260" i="16" s="1"/>
  <c r="B1345" i="17"/>
  <c r="B1346" i="17" s="1"/>
  <c r="B1347" i="17" s="1"/>
  <c r="B701" i="16"/>
  <c r="B702" i="16" s="1"/>
  <c r="B703" i="16" s="1"/>
  <c r="B704" i="16" s="1"/>
  <c r="B705" i="16" s="1"/>
  <c r="B1198" i="17"/>
  <c r="B1199" i="17" s="1"/>
  <c r="B1200" i="17" s="1"/>
  <c r="B1201" i="17" s="1"/>
  <c r="B1202" i="17" s="1"/>
  <c r="B1203" i="17" s="1"/>
  <c r="B1204" i="17" s="1"/>
  <c r="B159" i="16"/>
  <c r="B981" i="15"/>
  <c r="B982" i="15" s="1"/>
  <c r="B983" i="15" s="1"/>
  <c r="B984" i="15" s="1"/>
  <c r="B985" i="15" s="1"/>
  <c r="B986" i="15" s="1"/>
  <c r="B1029" i="15"/>
  <c r="B1030" i="15" s="1"/>
  <c r="B404" i="11"/>
  <c r="B429" i="11"/>
  <c r="B1196" i="17"/>
  <c r="B574" i="17"/>
  <c r="B575" i="17" s="1"/>
  <c r="B576" i="17" s="1"/>
  <c r="B577" i="17" s="1"/>
  <c r="B578" i="17" s="1"/>
  <c r="B1369" i="16"/>
  <c r="B1370" i="16" s="1"/>
  <c r="B1371" i="16" s="1"/>
  <c r="B1372" i="16" s="1"/>
  <c r="B1373" i="16" s="1"/>
  <c r="B1374" i="16" s="1"/>
  <c r="B923" i="17"/>
  <c r="B924" i="17" s="1"/>
  <c r="B386" i="11"/>
  <c r="B387" i="11" s="1"/>
  <c r="B2086" i="14"/>
  <c r="B2087" i="14" s="1"/>
  <c r="B2088" i="14" s="1"/>
  <c r="B2089" i="14" s="1"/>
  <c r="B2090" i="14" s="1"/>
  <c r="B1847" i="14"/>
  <c r="B1848" i="14" s="1"/>
  <c r="B1849" i="14" s="1"/>
  <c r="B1850" i="14" s="1"/>
  <c r="B1851" i="14" s="1"/>
  <c r="B901" i="14"/>
  <c r="B902" i="14" s="1"/>
  <c r="B903" i="14" s="1"/>
  <c r="B904" i="14" s="1"/>
  <c r="B905" i="14" s="1"/>
  <c r="B998" i="15"/>
  <c r="B1031" i="15"/>
  <c r="B1032" i="15" s="1"/>
  <c r="B1054" i="17"/>
  <c r="B1055" i="17" s="1"/>
  <c r="B1056" i="17" s="1"/>
  <c r="B1009" i="15"/>
  <c r="B1010" i="15" s="1"/>
  <c r="B862" i="17"/>
  <c r="B863" i="17" s="1"/>
  <c r="B864" i="17" s="1"/>
  <c r="B1863" i="14"/>
  <c r="B1864" i="14" s="1"/>
  <c r="B1865" i="14" s="1"/>
  <c r="B1866" i="14" s="1"/>
  <c r="B1867" i="14" s="1"/>
  <c r="B1868" i="14" s="1"/>
  <c r="B1458" i="16"/>
  <c r="B1459" i="16" s="1"/>
  <c r="B1460" i="16" s="1"/>
  <c r="B1222" i="17"/>
  <c r="B1223" i="17" s="1"/>
  <c r="B1224" i="17" s="1"/>
  <c r="B1225" i="17" s="1"/>
  <c r="B501" i="17"/>
  <c r="B502" i="17" s="1"/>
  <c r="B503" i="17" s="1"/>
  <c r="B504" i="17" s="1"/>
  <c r="B505" i="17" s="1"/>
  <c r="B1250" i="17"/>
  <c r="B1251" i="17" s="1"/>
  <c r="B1252" i="17" s="1"/>
  <c r="B1937" i="14"/>
  <c r="B1938" i="14" s="1"/>
  <c r="B1939" i="14" s="1"/>
  <c r="B1940" i="14" s="1"/>
  <c r="B1941" i="14" s="1"/>
  <c r="B1881" i="14"/>
  <c r="B1882" i="14" s="1"/>
  <c r="B1883" i="14" s="1"/>
  <c r="B1884" i="14" s="1"/>
  <c r="B1885" i="14" s="1"/>
  <c r="B1886" i="14" s="1"/>
  <c r="B1024" i="16"/>
  <c r="B1025" i="16" s="1"/>
  <c r="B402" i="11"/>
  <c r="B2008" i="14"/>
  <c r="B2009" i="14" s="1"/>
  <c r="B2010" i="14" s="1"/>
  <c r="B2011" i="14" s="1"/>
  <c r="B1002" i="15"/>
  <c r="B1035" i="15"/>
  <c r="B1036" i="15" s="1"/>
  <c r="B318" i="16"/>
  <c r="B319" i="16" s="1"/>
  <c r="B320" i="16" s="1"/>
  <c r="B321" i="16" s="1"/>
  <c r="B1050" i="15"/>
  <c r="B1051" i="15" s="1"/>
  <c r="B1052" i="15" s="1"/>
  <c r="B1053" i="15" s="1"/>
  <c r="B1054" i="15" s="1"/>
  <c r="B1475" i="16"/>
  <c r="B1476" i="16" s="1"/>
  <c r="B1477" i="16" s="1"/>
  <c r="B1478" i="16" s="1"/>
  <c r="AC645" i="18"/>
  <c r="C645" i="18" s="1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04" i="16"/>
  <c r="B1305" i="16" s="1"/>
  <c r="B1265" i="17"/>
  <c r="B1266" i="17" s="1"/>
  <c r="B1267" i="17" s="1"/>
  <c r="B1455" i="16"/>
  <c r="B1456" i="16" s="1"/>
  <c r="B1457" i="16" s="1"/>
  <c r="B1227" i="17"/>
  <c r="B1228" i="17" s="1"/>
  <c r="B1019" i="14"/>
  <c r="B1020" i="14" s="1"/>
  <c r="B1021" i="14" s="1"/>
  <c r="B1022" i="14" s="1"/>
  <c r="B1023" i="14" s="1"/>
  <c r="B1024" i="14" s="1"/>
  <c r="B1243" i="17"/>
  <c r="B1244" i="17" s="1"/>
  <c r="B1245" i="17" s="1"/>
  <c r="B1246" i="17" s="1"/>
  <c r="B1247" i="17" s="1"/>
  <c r="B1248" i="17" s="1"/>
  <c r="B1249" i="17" s="1"/>
  <c r="B400" i="11"/>
  <c r="B1464" i="16"/>
  <c r="B1465" i="16" s="1"/>
  <c r="B1466" i="16" s="1"/>
  <c r="B2049" i="14"/>
  <c r="B2050" i="14" s="1"/>
  <c r="B2051" i="14" s="1"/>
  <c r="B2052" i="14" s="1"/>
  <c r="B2053" i="14" s="1"/>
  <c r="B264" i="17"/>
  <c r="B265" i="17" s="1"/>
  <c r="B266" i="17" s="1"/>
  <c r="B267" i="17" s="1"/>
  <c r="B1383" i="16"/>
  <c r="B1384" i="16" s="1"/>
  <c r="B1385" i="16" s="1"/>
  <c r="B1281" i="17"/>
  <c r="B1282" i="17" s="1"/>
  <c r="B1283" i="17" s="1"/>
  <c r="B1284" i="17" s="1"/>
  <c r="B1285" i="17" s="1"/>
  <c r="B1286" i="17" s="1"/>
  <c r="B374" i="11"/>
  <c r="B1003" i="15"/>
  <c r="B1004" i="15" s="1"/>
  <c r="B1441" i="16"/>
  <c r="B1442" i="16" s="1"/>
  <c r="B1235" i="17"/>
  <c r="B1236" i="17" s="1"/>
  <c r="B1237" i="17" s="1"/>
  <c r="B1238" i="17" s="1"/>
  <c r="B921" i="15"/>
  <c r="B1310" i="16"/>
  <c r="B1311" i="16" s="1"/>
  <c r="B1308" i="16"/>
  <c r="B1309" i="16" s="1"/>
  <c r="B1220" i="17"/>
  <c r="B1221" i="17" s="1"/>
  <c r="B1340" i="17"/>
  <c r="B1341" i="17" s="1"/>
  <c r="B1342" i="17" s="1"/>
  <c r="B1343" i="17" s="1"/>
  <c r="B1344" i="17" s="1"/>
  <c r="B297" i="15"/>
  <c r="B1401" i="16"/>
  <c r="B1402" i="16" s="1"/>
  <c r="B1403" i="16" s="1"/>
  <c r="B1404" i="16" s="1"/>
  <c r="B1405" i="16" s="1"/>
  <c r="B1406" i="16" s="1"/>
  <c r="B1407" i="16" s="1"/>
  <c r="B1408" i="16" s="1"/>
  <c r="B1328" i="16"/>
  <c r="B1329" i="16" s="1"/>
  <c r="B1261" i="17"/>
  <c r="B1262" i="17" s="1"/>
  <c r="B1263" i="17" s="1"/>
  <c r="B1264" i="17" s="1"/>
  <c r="B2070" i="14"/>
  <c r="B2071" i="14" s="1"/>
  <c r="B2072" i="14" s="1"/>
  <c r="B2073" i="14" s="1"/>
  <c r="B2074" i="14" s="1"/>
  <c r="B2075" i="14" s="1"/>
  <c r="B376" i="11"/>
  <c r="B416" i="11"/>
  <c r="B392" i="11"/>
  <c r="B405" i="11"/>
  <c r="B330" i="11"/>
  <c r="B1684" i="14"/>
  <c r="B1685" i="14" s="1"/>
  <c r="B1686" i="14" s="1"/>
  <c r="B1687" i="14" s="1"/>
  <c r="B1688" i="14" s="1"/>
  <c r="B1689" i="14" s="1"/>
  <c r="B407" i="11"/>
  <c r="B1261" i="16"/>
  <c r="B1262" i="16" s="1"/>
  <c r="B1263" i="16" s="1"/>
  <c r="B1264" i="16" s="1"/>
  <c r="B1265" i="16" s="1"/>
  <c r="B1266" i="16" s="1"/>
  <c r="B1267" i="16" s="1"/>
  <c r="B1268" i="16" s="1"/>
  <c r="B1269" i="16" s="1"/>
  <c r="B1270" i="16" s="1"/>
  <c r="B1022" i="15"/>
  <c r="B1023" i="15" s="1"/>
  <c r="B993" i="15"/>
  <c r="B994" i="15" s="1"/>
  <c r="B988" i="15"/>
  <c r="B989" i="15" s="1"/>
  <c r="B351" i="15"/>
  <c r="B352" i="15" s="1"/>
  <c r="B1005" i="15"/>
  <c r="B1006" i="15" s="1"/>
  <c r="B1997" i="14"/>
  <c r="B1998" i="14" s="1"/>
  <c r="B1999" i="14" s="1"/>
  <c r="B2000" i="14" s="1"/>
  <c r="B2001" i="14" s="1"/>
  <c r="B1900" i="14"/>
  <c r="B1901" i="14" s="1"/>
  <c r="B1902" i="14" s="1"/>
  <c r="B1903" i="14" s="1"/>
  <c r="B1904" i="14" s="1"/>
  <c r="B1905" i="14" s="1"/>
  <c r="B1830" i="14"/>
  <c r="B1831" i="14" s="1"/>
  <c r="B1832" i="14" s="1"/>
  <c r="B1833" i="14" s="1"/>
  <c r="B1834" i="14" s="1"/>
  <c r="B1835" i="14" s="1"/>
  <c r="B1836" i="14" s="1"/>
  <c r="B1837" i="14" s="1"/>
  <c r="B189" i="16"/>
  <c r="B190" i="16" s="1"/>
  <c r="B191" i="16" s="1"/>
  <c r="B192" i="16" s="1"/>
  <c r="B193" i="16" s="1"/>
  <c r="B1268" i="17"/>
  <c r="B1269" i="17" s="1"/>
  <c r="B1270" i="17" s="1"/>
  <c r="B1314" i="17"/>
  <c r="B1315" i="17" s="1"/>
  <c r="B1316" i="17" s="1"/>
  <c r="B157" i="16"/>
  <c r="B418" i="11"/>
  <c r="B419" i="11" s="1"/>
  <c r="B199" i="17"/>
  <c r="B200" i="17" s="1"/>
  <c r="B201" i="17" s="1"/>
  <c r="B202" i="17" s="1"/>
  <c r="B1418" i="16"/>
  <c r="B1046" i="15"/>
  <c r="B1047" i="15" s="1"/>
  <c r="B977" i="15"/>
  <c r="B978" i="15" s="1"/>
  <c r="B1033" i="15"/>
  <c r="B1034" i="15" s="1"/>
  <c r="B1392" i="16"/>
  <c r="B1393" i="16" s="1"/>
  <c r="B1394" i="16" s="1"/>
  <c r="B1395" i="16" s="1"/>
  <c r="B1396" i="16" s="1"/>
  <c r="B1397" i="16" s="1"/>
  <c r="B1398" i="16" s="1"/>
  <c r="B1399" i="16" s="1"/>
  <c r="B320" i="14"/>
  <c r="B321" i="14" s="1"/>
  <c r="B322" i="14" s="1"/>
  <c r="B323" i="14" s="1"/>
  <c r="B324" i="14" s="1"/>
  <c r="B325" i="14" s="1"/>
  <c r="B929" i="17"/>
  <c r="B930" i="17" s="1"/>
  <c r="B931" i="17" s="1"/>
  <c r="B1309" i="17"/>
  <c r="B1017" i="15"/>
  <c r="B1018" i="15" s="1"/>
  <c r="B927" i="15"/>
  <c r="B928" i="15" s="1"/>
  <c r="B929" i="15" s="1"/>
  <c r="B930" i="15" s="1"/>
  <c r="B931" i="15" s="1"/>
  <c r="B932" i="15" s="1"/>
  <c r="B1300" i="17"/>
  <c r="B1301" i="17" s="1"/>
  <c r="B1302" i="17" s="1"/>
  <c r="B384" i="11"/>
  <c r="B385" i="11" s="1"/>
  <c r="B1320" i="16"/>
  <c r="B1321" i="16" s="1"/>
  <c r="B1322" i="16" s="1"/>
  <c r="B372" i="11"/>
  <c r="B1715" i="14"/>
  <c r="B1716" i="14" s="1"/>
  <c r="B1717" i="14" s="1"/>
  <c r="B1718" i="14" s="1"/>
  <c r="B1719" i="14" s="1"/>
  <c r="B1720" i="14" s="1"/>
  <c r="B1721" i="14" s="1"/>
  <c r="B1722" i="14" s="1"/>
  <c r="B1723" i="14" s="1"/>
  <c r="B1205" i="17"/>
  <c r="B1206" i="17" s="1"/>
  <c r="B1207" i="17" s="1"/>
  <c r="B1208" i="17" s="1"/>
  <c r="B1209" i="17" s="1"/>
  <c r="B1210" i="17" s="1"/>
  <c r="B1211" i="17" s="1"/>
  <c r="B1212" i="17" s="1"/>
  <c r="B1363" i="16"/>
  <c r="B1364" i="16" s="1"/>
  <c r="B1365" i="16" s="1"/>
  <c r="B1366" i="16" s="1"/>
  <c r="B1367" i="16" s="1"/>
  <c r="B1368" i="16" s="1"/>
  <c r="B1039" i="16"/>
  <c r="B1040" i="16" s="1"/>
  <c r="B1312" i="16"/>
  <c r="B1313" i="16" s="1"/>
  <c r="B1913" i="14"/>
  <c r="B1914" i="14" s="1"/>
  <c r="B1915" i="14" s="1"/>
  <c r="B1916" i="14" s="1"/>
  <c r="B1917" i="14" s="1"/>
  <c r="B408" i="11"/>
  <c r="B390" i="11"/>
  <c r="B381" i="11"/>
  <c r="B382" i="11" s="1"/>
  <c r="B1349" i="14"/>
  <c r="B1350" i="14" s="1"/>
  <c r="B1351" i="14" s="1"/>
  <c r="B1352" i="14" s="1"/>
  <c r="B1353" i="14" s="1"/>
  <c r="B1354" i="14" s="1"/>
  <c r="B2012" i="14"/>
  <c r="B2013" i="14" s="1"/>
  <c r="B2014" i="14" s="1"/>
  <c r="B2015" i="14" s="1"/>
  <c r="B2016" i="14" s="1"/>
  <c r="B2017" i="14" s="1"/>
  <c r="B2018" i="14" s="1"/>
  <c r="B2019" i="14" s="1"/>
  <c r="B922" i="15"/>
  <c r="B1472" i="16"/>
  <c r="B1473" i="16" s="1"/>
  <c r="B1474" i="16" s="1"/>
  <c r="B1869" i="14"/>
  <c r="B1870" i="14" s="1"/>
  <c r="B1871" i="14" s="1"/>
  <c r="B1872" i="14" s="1"/>
  <c r="B1873" i="14" s="1"/>
  <c r="B1874" i="14" s="1"/>
  <c r="B1307" i="16"/>
  <c r="B1287" i="17"/>
  <c r="B1288" i="17" s="1"/>
  <c r="B1289" i="17" s="1"/>
  <c r="B1290" i="17" s="1"/>
  <c r="B1291" i="17" s="1"/>
  <c r="B1292" i="17" s="1"/>
  <c r="B1852" i="14"/>
  <c r="B1853" i="14" s="1"/>
  <c r="B1854" i="14" s="1"/>
  <c r="B1855" i="14" s="1"/>
  <c r="B1856" i="14" s="1"/>
  <c r="B1348" i="17"/>
  <c r="B1349" i="17" s="1"/>
  <c r="B1350" i="17" s="1"/>
  <c r="B1351" i="17" s="1"/>
  <c r="B1352" i="17" s="1"/>
  <c r="B1353" i="17" s="1"/>
  <c r="B1420" i="16"/>
  <c r="B1421" i="16" s="1"/>
  <c r="B1422" i="16" s="1"/>
  <c r="B1423" i="16" s="1"/>
  <c r="B1424" i="16" s="1"/>
  <c r="B378" i="11"/>
  <c r="B425" i="11"/>
  <c r="B134" i="11"/>
  <c r="B135" i="11" s="1"/>
  <c r="B1462" i="16"/>
  <c r="B1463" i="16" s="1"/>
  <c r="B178" i="11"/>
  <c r="B991" i="15"/>
  <c r="B925" i="15"/>
  <c r="B926" i="15" s="1"/>
  <c r="B987" i="15"/>
  <c r="B1016" i="15"/>
  <c r="B2054" i="14"/>
  <c r="B2055" i="14" s="1"/>
  <c r="B2056" i="14" s="1"/>
  <c r="B2057" i="14" s="1"/>
  <c r="B2058" i="14" s="1"/>
  <c r="B1888" i="14"/>
  <c r="B1889" i="14" s="1"/>
  <c r="B1890" i="14" s="1"/>
  <c r="B1891" i="14" s="1"/>
  <c r="B1892" i="14" s="1"/>
  <c r="B1893" i="14" s="1"/>
  <c r="B1296" i="16"/>
  <c r="B1297" i="16" s="1"/>
  <c r="B1298" i="16" s="1"/>
  <c r="AC644" i="18"/>
  <c r="C644" i="18" s="1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2" i="17"/>
  <c r="B1033" i="17" s="1"/>
  <c r="B1034" i="17" s="1"/>
  <c r="B1035" i="17" s="1"/>
  <c r="B1072" i="17"/>
  <c r="B1073" i="17" s="1"/>
  <c r="B1074" i="17" s="1"/>
  <c r="B1075" i="17" s="1"/>
  <c r="B1076" i="17" s="1"/>
  <c r="B1077" i="17" s="1"/>
  <c r="B1078" i="17" s="1"/>
  <c r="B1079" i="17" s="1"/>
  <c r="B999" i="16"/>
  <c r="B1000" i="16" s="1"/>
  <c r="B1001" i="16" s="1"/>
  <c r="B1002" i="16" s="1"/>
  <c r="B1003" i="16" s="1"/>
  <c r="B1004" i="16" s="1"/>
  <c r="B1005" i="16" s="1"/>
  <c r="B1006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38" i="17"/>
  <c r="B939" i="17" s="1"/>
  <c r="B940" i="17" s="1"/>
  <c r="B413" i="14"/>
  <c r="B414" i="14" s="1"/>
  <c r="B415" i="14" s="1"/>
  <c r="B416" i="14" s="1"/>
  <c r="B417" i="14" s="1"/>
  <c r="B418" i="14" s="1"/>
  <c r="B1245" i="16"/>
  <c r="B1246" i="16" s="1"/>
  <c r="B1247" i="16" s="1"/>
  <c r="B1248" i="16" s="1"/>
  <c r="B1249" i="16" s="1"/>
  <c r="B1250" i="16" s="1"/>
  <c r="B1251" i="16" s="1"/>
  <c r="B1252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27" i="15"/>
  <c r="B828" i="15" s="1"/>
  <c r="B829" i="15" s="1"/>
  <c r="B830" i="15" s="1"/>
  <c r="B122" i="11"/>
  <c r="B1051" i="17"/>
  <c r="B1052" i="17" s="1"/>
  <c r="B1053" i="17" s="1"/>
  <c r="B142" i="11"/>
  <c r="B966" i="14"/>
  <c r="B967" i="14" s="1"/>
  <c r="B968" i="14" s="1"/>
  <c r="B969" i="14" s="1"/>
  <c r="B970" i="14" s="1"/>
  <c r="B971" i="14" s="1"/>
  <c r="B972" i="14" s="1"/>
  <c r="B128" i="16"/>
  <c r="B1488" i="14"/>
  <c r="B1489" i="14" s="1"/>
  <c r="B1490" i="14" s="1"/>
  <c r="B1491" i="14" s="1"/>
  <c r="B1595" i="14"/>
  <c r="B1596" i="14" s="1"/>
  <c r="B1597" i="14" s="1"/>
  <c r="B1598" i="14" s="1"/>
  <c r="B1599" i="14" s="1"/>
  <c r="B1600" i="14" s="1"/>
  <c r="B1601" i="14" s="1"/>
  <c r="B1602" i="14" s="1"/>
  <c r="B1603" i="14" s="1"/>
  <c r="B520" i="15"/>
  <c r="B230" i="14"/>
  <c r="B231" i="14" s="1"/>
  <c r="B232" i="14" s="1"/>
  <c r="B233" i="14" s="1"/>
  <c r="B234" i="14" s="1"/>
  <c r="B235" i="14" s="1"/>
  <c r="B236" i="14" s="1"/>
  <c r="B237" i="14" s="1"/>
  <c r="B238" i="14" s="1"/>
  <c r="B1778" i="14"/>
  <c r="B1779" i="14" s="1"/>
  <c r="B1780" i="14" s="1"/>
  <c r="B1781" i="14" s="1"/>
  <c r="B1782" i="14" s="1"/>
  <c r="B537" i="15"/>
  <c r="B538" i="15" s="1"/>
  <c r="B539" i="15" s="1"/>
  <c r="B292" i="15"/>
  <c r="B293" i="15" s="1"/>
  <c r="B904" i="15"/>
  <c r="B905" i="15" s="1"/>
  <c r="B362" i="17"/>
  <c r="B363" i="17" s="1"/>
  <c r="B364" i="17" s="1"/>
  <c r="B348" i="11"/>
  <c r="B349" i="11" s="1"/>
  <c r="B1589" i="14"/>
  <c r="B1590" i="14" s="1"/>
  <c r="B1591" i="14" s="1"/>
  <c r="B1592" i="14" s="1"/>
  <c r="B1593" i="14" s="1"/>
  <c r="B1594" i="14" s="1"/>
  <c r="B209" i="15"/>
  <c r="B210" i="15" s="1"/>
  <c r="B362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83" i="16"/>
  <c r="B1284" i="16" s="1"/>
  <c r="B1285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5" i="15"/>
  <c r="B716" i="15" s="1"/>
  <c r="B586" i="15"/>
  <c r="B587" i="15" s="1"/>
  <c r="B464" i="16"/>
  <c r="B465" i="16" s="1"/>
  <c r="B809" i="16"/>
  <c r="B175" i="17"/>
  <c r="B176" i="17" s="1"/>
  <c r="B1468" i="14"/>
  <c r="B1469" i="14" s="1"/>
  <c r="B1470" i="14" s="1"/>
  <c r="B1471" i="14" s="1"/>
  <c r="B1472" i="14" s="1"/>
  <c r="B1473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91" i="18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6" i="11"/>
  <c r="B363" i="11"/>
  <c r="B1143" i="17"/>
  <c r="B1144" i="17" s="1"/>
  <c r="B1145" i="17" s="1"/>
  <c r="B71" i="11"/>
  <c r="B1100" i="16"/>
  <c r="B1101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23" i="17"/>
  <c r="B1124" i="17" s="1"/>
  <c r="B1125" i="17" s="1"/>
  <c r="B1126" i="17" s="1"/>
  <c r="B1437" i="14"/>
  <c r="B1438" i="14" s="1"/>
  <c r="B1439" i="14" s="1"/>
  <c r="B1440" i="14" s="1"/>
  <c r="B1441" i="14" s="1"/>
  <c r="B1116" i="16"/>
  <c r="B1117" i="16" s="1"/>
  <c r="B1118" i="16" s="1"/>
  <c r="B1119" i="16" s="1"/>
  <c r="B1120" i="16" s="1"/>
  <c r="B1121" i="16" s="1"/>
  <c r="B1122" i="16" s="1"/>
  <c r="B1123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1" i="14"/>
  <c r="B1372" i="14" s="1"/>
  <c r="B1373" i="14" s="1"/>
  <c r="B1374" i="14" s="1"/>
  <c r="B857" i="16"/>
  <c r="B858" i="16" s="1"/>
  <c r="B859" i="16" s="1"/>
  <c r="B860" i="16" s="1"/>
  <c r="B288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03" i="17"/>
  <c r="B1104" i="17" s="1"/>
  <c r="B1105" i="17" s="1"/>
  <c r="B1106" i="17" s="1"/>
  <c r="B865" i="17"/>
  <c r="B866" i="17" s="1"/>
  <c r="B867" i="17" s="1"/>
  <c r="B588" i="16"/>
  <c r="B589" i="16" s="1"/>
  <c r="B590" i="16" s="1"/>
  <c r="B591" i="16" s="1"/>
  <c r="B761" i="15"/>
  <c r="B762" i="15" s="1"/>
  <c r="B763" i="15" s="1"/>
  <c r="B764" i="15" s="1"/>
  <c r="B765" i="15" s="1"/>
  <c r="B766" i="15" s="1"/>
  <c r="B711" i="15"/>
  <c r="B712" i="15" s="1"/>
  <c r="B1025" i="14"/>
  <c r="B1026" i="14" s="1"/>
  <c r="B1027" i="14" s="1"/>
  <c r="B1028" i="14" s="1"/>
  <c r="B1029" i="14" s="1"/>
  <c r="AC738" i="18"/>
  <c r="C738" i="18" s="1"/>
  <c r="B1695" i="14"/>
  <c r="B1696" i="14" s="1"/>
  <c r="B1697" i="14" s="1"/>
  <c r="B1698" i="14" s="1"/>
  <c r="B1699" i="14" s="1"/>
  <c r="B1700" i="14" s="1"/>
  <c r="B1626" i="14"/>
  <c r="B1627" i="14" s="1"/>
  <c r="B1628" i="14" s="1"/>
  <c r="B1629" i="14" s="1"/>
  <c r="B1630" i="14" s="1"/>
  <c r="B1631" i="14" s="1"/>
  <c r="B535" i="16"/>
  <c r="B536" i="16" s="1"/>
  <c r="B317" i="15"/>
  <c r="B936" i="14"/>
  <c r="B937" i="14" s="1"/>
  <c r="B938" i="14" s="1"/>
  <c r="B939" i="14" s="1"/>
  <c r="B940" i="14" s="1"/>
  <c r="B1474" i="14"/>
  <c r="B1475" i="14" s="1"/>
  <c r="B1476" i="14" s="1"/>
  <c r="B1477" i="14" s="1"/>
  <c r="B1478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86" i="15"/>
  <c r="B887" i="15" s="1"/>
  <c r="AC739" i="18"/>
  <c r="C739" i="18" s="1"/>
  <c r="B1135" i="16"/>
  <c r="B1136" i="16" s="1"/>
  <c r="B1137" i="16" s="1"/>
  <c r="B1138" i="16" s="1"/>
  <c r="B1139" i="16" s="1"/>
  <c r="B239" i="17"/>
  <c r="B240" i="17" s="1"/>
  <c r="B402" i="16"/>
  <c r="B493" i="17"/>
  <c r="B494" i="17" s="1"/>
  <c r="B495" i="17" s="1"/>
  <c r="B971" i="17"/>
  <c r="B972" i="17" s="1"/>
  <c r="B579" i="14"/>
  <c r="B580" i="14" s="1"/>
  <c r="B581" i="14" s="1"/>
  <c r="B582" i="14" s="1"/>
  <c r="B583" i="14" s="1"/>
  <c r="B584" i="14" s="1"/>
  <c r="B1582" i="14"/>
  <c r="B1583" i="14" s="1"/>
  <c r="B1584" i="14" s="1"/>
  <c r="B1585" i="14" s="1"/>
  <c r="B1586" i="14" s="1"/>
  <c r="B1587" i="14" s="1"/>
  <c r="B1588" i="14" s="1"/>
  <c r="B1052" i="16"/>
  <c r="B1053" i="16" s="1"/>
  <c r="B331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85" i="17"/>
  <c r="B1186" i="17" s="1"/>
  <c r="B1187" i="17" s="1"/>
  <c r="B1188" i="17" s="1"/>
  <c r="B1189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74" i="15"/>
  <c r="B875" i="15" s="1"/>
  <c r="B84" i="18"/>
  <c r="AC737" i="18"/>
  <c r="C737" i="18" s="1"/>
  <c r="B98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394" i="17"/>
  <c r="B395" i="17" s="1"/>
  <c r="B986" i="17"/>
  <c r="B987" i="17" s="1"/>
  <c r="B988" i="17" s="1"/>
  <c r="B989" i="17" s="1"/>
  <c r="B819" i="17"/>
  <c r="B820" i="17" s="1"/>
  <c r="B821" i="17" s="1"/>
  <c r="B652" i="17"/>
  <c r="B653" i="17" s="1"/>
  <c r="B654" i="17" s="1"/>
  <c r="B486" i="17"/>
  <c r="B1161" i="17"/>
  <c r="B1162" i="17" s="1"/>
  <c r="B1163" i="17" s="1"/>
  <c r="B1164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07" i="17"/>
  <c r="B1108" i="17" s="1"/>
  <c r="B1109" i="17" s="1"/>
  <c r="B1110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0" i="16"/>
  <c r="B394" i="16"/>
  <c r="B395" i="16" s="1"/>
  <c r="B396" i="16" s="1"/>
  <c r="B397" i="16" s="1"/>
  <c r="B398" i="16" s="1"/>
  <c r="B399" i="16" s="1"/>
  <c r="B400" i="16" s="1"/>
  <c r="B1044" i="16"/>
  <c r="B1045" i="16" s="1"/>
  <c r="B1046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995" i="16"/>
  <c r="B996" i="16" s="1"/>
  <c r="B997" i="16" s="1"/>
  <c r="B998" i="16" s="1"/>
  <c r="B1140" i="16"/>
  <c r="B1141" i="16" s="1"/>
  <c r="B1142" i="16" s="1"/>
  <c r="B1143" i="16" s="1"/>
  <c r="B1144" i="16" s="1"/>
  <c r="B1112" i="16"/>
  <c r="B1113" i="16" s="1"/>
  <c r="B1114" i="16" s="1"/>
  <c r="B1115" i="16" s="1"/>
  <c r="B1169" i="16"/>
  <c r="B1170" i="16" s="1"/>
  <c r="B1171" i="16" s="1"/>
  <c r="B1172" i="16" s="1"/>
  <c r="B1173" i="16" s="1"/>
  <c r="B1165" i="16"/>
  <c r="B1166" i="16" s="1"/>
  <c r="B1167" i="16" s="1"/>
  <c r="B1168" i="16" s="1"/>
  <c r="B1012" i="16"/>
  <c r="B1013" i="16" s="1"/>
  <c r="B1014" i="16" s="1"/>
  <c r="B1015" i="16" s="1"/>
  <c r="B1124" i="16"/>
  <c r="B1125" i="16" s="1"/>
  <c r="B1126" i="16" s="1"/>
  <c r="B1127" i="16" s="1"/>
  <c r="B1128" i="16" s="1"/>
  <c r="B1129" i="16" s="1"/>
  <c r="B1130" i="16" s="1"/>
  <c r="B131" i="15"/>
  <c r="B838" i="15"/>
  <c r="B839" i="15" s="1"/>
  <c r="B840" i="15" s="1"/>
  <c r="B841" i="15" s="1"/>
  <c r="B787" i="15"/>
  <c r="B788" i="15" s="1"/>
  <c r="B789" i="15" s="1"/>
  <c r="B790" i="15" s="1"/>
  <c r="B791" i="15" s="1"/>
  <c r="B792" i="15" s="1"/>
  <c r="B690" i="15"/>
  <c r="B691" i="15" s="1"/>
  <c r="B141" i="15"/>
  <c r="B142" i="15" s="1"/>
  <c r="B504" i="15"/>
  <c r="B505" i="15" s="1"/>
  <c r="B308" i="15"/>
  <c r="B309" i="15" s="1"/>
  <c r="B1360" i="14"/>
  <c r="B1361" i="14" s="1"/>
  <c r="B1362" i="14" s="1"/>
  <c r="B1363" i="14" s="1"/>
  <c r="B1364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74" i="14"/>
  <c r="B1575" i="14" s="1"/>
  <c r="B1576" i="14" s="1"/>
  <c r="B1577" i="14" s="1"/>
  <c r="B1578" i="14" s="1"/>
  <c r="B1579" i="14" s="1"/>
  <c r="B1580" i="14" s="1"/>
  <c r="B1581" i="14" s="1"/>
  <c r="B1133" i="14"/>
  <c r="B1134" i="14" s="1"/>
  <c r="B1135" i="14" s="1"/>
  <c r="B1136" i="14" s="1"/>
  <c r="B1137" i="14" s="1"/>
  <c r="B1138" i="14" s="1"/>
  <c r="B1139" i="14" s="1"/>
  <c r="B1411" i="14"/>
  <c r="B1412" i="14" s="1"/>
  <c r="B1413" i="14" s="1"/>
  <c r="B1414" i="14" s="1"/>
  <c r="B1415" i="14" s="1"/>
  <c r="B1416" i="14" s="1"/>
  <c r="B332" i="14"/>
  <c r="B333" i="14" s="1"/>
  <c r="B334" i="14" s="1"/>
  <c r="B335" i="14" s="1"/>
  <c r="B336" i="14" s="1"/>
  <c r="B1652" i="14"/>
  <c r="B1653" i="14" s="1"/>
  <c r="B1654" i="14" s="1"/>
  <c r="B1655" i="14" s="1"/>
  <c r="B1656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29" i="11"/>
  <c r="B5" i="11"/>
  <c r="B238" i="11"/>
  <c r="B53" i="11"/>
  <c r="B104" i="11"/>
  <c r="B353" i="11"/>
  <c r="B354" i="11" s="1"/>
  <c r="B170" i="11"/>
  <c r="B189" i="11"/>
  <c r="B172" i="11"/>
  <c r="B206" i="11"/>
  <c r="B176" i="11"/>
  <c r="B177" i="11" s="1"/>
  <c r="B250" i="11"/>
  <c r="B196" i="11"/>
  <c r="B212" i="11"/>
  <c r="B213" i="11" s="1"/>
  <c r="AC736" i="18"/>
  <c r="C736" i="18" s="1"/>
  <c r="B1159" i="16"/>
  <c r="B1160" i="16" s="1"/>
  <c r="B1161" i="16" s="1"/>
  <c r="B1463" i="14"/>
  <c r="B1464" i="14" s="1"/>
  <c r="B1465" i="14" s="1"/>
  <c r="B1466" i="14" s="1"/>
  <c r="B1467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47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16" i="17"/>
  <c r="B917" i="17" s="1"/>
  <c r="B918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07" i="16"/>
  <c r="B1008" i="16" s="1"/>
  <c r="B1009" i="16" s="1"/>
  <c r="B1010" i="16" s="1"/>
  <c r="B1011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02" i="14"/>
  <c r="B1503" i="14" s="1"/>
  <c r="B1504" i="14" s="1"/>
  <c r="B1505" i="14" s="1"/>
  <c r="B1506" i="14" s="1"/>
  <c r="B1507" i="14" s="1"/>
  <c r="B1508" i="14" s="1"/>
  <c r="B312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3" i="14"/>
  <c r="B1454" i="14" s="1"/>
  <c r="B1455" i="14" s="1"/>
  <c r="B1456" i="14" s="1"/>
  <c r="B1457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27" i="14"/>
  <c r="B1428" i="14" s="1"/>
  <c r="B1429" i="14" s="1"/>
  <c r="B1430" i="14" s="1"/>
  <c r="B1431" i="14" s="1"/>
  <c r="B264" i="11"/>
  <c r="B265" i="11" s="1"/>
  <c r="B136" i="18"/>
  <c r="B655" i="17"/>
  <c r="B656" i="17" s="1"/>
  <c r="B657" i="17" s="1"/>
  <c r="B658" i="17" s="1"/>
  <c r="B194" i="16"/>
  <c r="B195" i="16" s="1"/>
  <c r="B196" i="16" s="1"/>
  <c r="B211" i="11"/>
  <c r="B1180" i="17"/>
  <c r="B1181" i="17" s="1"/>
  <c r="B1182" i="17" s="1"/>
  <c r="B1183" i="17" s="1"/>
  <c r="B1184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39" i="17"/>
  <c r="B1040" i="17" s="1"/>
  <c r="B1041" i="17" s="1"/>
  <c r="B735" i="17"/>
  <c r="B736" i="17" s="1"/>
  <c r="B737" i="17" s="1"/>
  <c r="B512" i="16"/>
  <c r="B513" i="16" s="1"/>
  <c r="B514" i="16" s="1"/>
  <c r="B515" i="16" s="1"/>
  <c r="B745" i="14"/>
  <c r="B746" i="14" s="1"/>
  <c r="B747" i="14" s="1"/>
  <c r="B748" i="14" s="1"/>
  <c r="B426" i="14"/>
  <c r="B427" i="14" s="1"/>
  <c r="B428" i="14" s="1"/>
  <c r="B429" i="14" s="1"/>
  <c r="B430" i="14" s="1"/>
  <c r="B214" i="16"/>
  <c r="B215" i="16" s="1"/>
  <c r="B216" i="16" s="1"/>
  <c r="B217" i="16" s="1"/>
  <c r="B1740" i="14"/>
  <c r="B1741" i="14" s="1"/>
  <c r="B1742" i="14" s="1"/>
  <c r="B1743" i="14" s="1"/>
  <c r="B1744" i="14" s="1"/>
  <c r="B1745" i="14" s="1"/>
  <c r="B1772" i="14"/>
  <c r="B1773" i="14" s="1"/>
  <c r="B1774" i="14" s="1"/>
  <c r="B1775" i="14" s="1"/>
  <c r="B1776" i="14" s="1"/>
  <c r="B1777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0" i="16"/>
  <c r="B1281" i="16" s="1"/>
  <c r="B1282" i="16" s="1"/>
  <c r="B231" i="17"/>
  <c r="B232" i="17" s="1"/>
  <c r="B233" i="17" s="1"/>
  <c r="B234" i="17" s="1"/>
  <c r="B133" i="11"/>
  <c r="B367" i="11"/>
  <c r="B1509" i="14"/>
  <c r="B1510" i="14" s="1"/>
  <c r="B1511" i="14" s="1"/>
  <c r="B1512" i="14" s="1"/>
  <c r="B156" i="17"/>
  <c r="B782" i="15"/>
  <c r="B783" i="15" s="1"/>
  <c r="B125" i="18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45" i="16"/>
  <c r="B1146" i="16" s="1"/>
  <c r="B1147" i="16" s="1"/>
  <c r="B1148" i="16" s="1"/>
  <c r="B1149" i="16" s="1"/>
  <c r="B1513" i="14"/>
  <c r="B1514" i="14" s="1"/>
  <c r="B1515" i="14" s="1"/>
  <c r="B1516" i="14" s="1"/>
  <c r="B1517" i="14" s="1"/>
  <c r="B314" i="16"/>
  <c r="B315" i="16" s="1"/>
  <c r="B316" i="16" s="1"/>
  <c r="B317" i="16" s="1"/>
  <c r="B854" i="15"/>
  <c r="B855" i="15" s="1"/>
  <c r="B505" i="16"/>
  <c r="B506" i="16" s="1"/>
  <c r="B507" i="16" s="1"/>
  <c r="B508" i="16" s="1"/>
  <c r="B509" i="16" s="1"/>
  <c r="B510" i="16" s="1"/>
  <c r="B511" i="16" s="1"/>
  <c r="B1065" i="17"/>
  <c r="B1066" i="17" s="1"/>
  <c r="B1067" i="17" s="1"/>
  <c r="B1068" i="17" s="1"/>
  <c r="B1069" i="17" s="1"/>
  <c r="B1070" i="17" s="1"/>
  <c r="B1071" i="17" s="1"/>
  <c r="B1670" i="14"/>
  <c r="B1671" i="14" s="1"/>
  <c r="B1672" i="14" s="1"/>
  <c r="B1673" i="14" s="1"/>
  <c r="B1674" i="14" s="1"/>
  <c r="B1675" i="14" s="1"/>
  <c r="B1676" i="14" s="1"/>
  <c r="B1766" i="14"/>
  <c r="B1767" i="14" s="1"/>
  <c r="B1768" i="14" s="1"/>
  <c r="B1769" i="14" s="1"/>
  <c r="B1770" i="14" s="1"/>
  <c r="B1771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21" i="14"/>
  <c r="B1622" i="14" s="1"/>
  <c r="B1623" i="14" s="1"/>
  <c r="B1624" i="14" s="1"/>
  <c r="B1625" i="14" s="1"/>
  <c r="B956" i="16"/>
  <c r="B957" i="16" s="1"/>
  <c r="B958" i="16" s="1"/>
  <c r="B959" i="16" s="1"/>
  <c r="B960" i="16" s="1"/>
  <c r="B810" i="15"/>
  <c r="B811" i="15" s="1"/>
  <c r="B197" i="16"/>
  <c r="B198" i="16" s="1"/>
  <c r="B199" i="16" s="1"/>
  <c r="B200" i="16" s="1"/>
  <c r="B201" i="16" s="1"/>
  <c r="B114" i="11"/>
  <c r="B709" i="15"/>
  <c r="B710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0" i="15"/>
  <c r="B881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55" i="18"/>
  <c r="B1019" i="17"/>
  <c r="B1020" i="17" s="1"/>
  <c r="B1021" i="17" s="1"/>
  <c r="B1022" i="17" s="1"/>
  <c r="B668" i="17"/>
  <c r="B669" i="17" s="1"/>
  <c r="B670" i="17" s="1"/>
  <c r="B671" i="17" s="1"/>
  <c r="B672" i="17" s="1"/>
  <c r="B673" i="17" s="1"/>
  <c r="B84" i="11"/>
  <c r="B655" i="15"/>
  <c r="B656" i="15" s="1"/>
  <c r="B131" i="18"/>
  <c r="AC733" i="18"/>
  <c r="C733" i="18" s="1"/>
  <c r="AC735" i="18"/>
  <c r="C735" i="18" s="1"/>
  <c r="B886" i="17"/>
  <c r="B887" i="17" s="1"/>
  <c r="B888" i="17" s="1"/>
  <c r="B889" i="17" s="1"/>
  <c r="B890" i="17" s="1"/>
  <c r="B891" i="17" s="1"/>
  <c r="B892" i="17" s="1"/>
  <c r="B893" i="17" s="1"/>
  <c r="B1140" i="17"/>
  <c r="B1141" i="17" s="1"/>
  <c r="B1142" i="17" s="1"/>
  <c r="B471" i="17"/>
  <c r="B472" i="17" s="1"/>
  <c r="B473" i="17" s="1"/>
  <c r="B474" i="17" s="1"/>
  <c r="B980" i="17"/>
  <c r="B981" i="17" s="1"/>
  <c r="B982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0" i="17"/>
  <c r="B1001" i="17" s="1"/>
  <c r="B1002" i="17" s="1"/>
  <c r="B527" i="17"/>
  <c r="B528" i="17" s="1"/>
  <c r="B529" i="17" s="1"/>
  <c r="B496" i="17"/>
  <c r="B497" i="17" s="1"/>
  <c r="B498" i="17" s="1"/>
  <c r="B499" i="17" s="1"/>
  <c r="B500" i="17" s="1"/>
  <c r="B899" i="17"/>
  <c r="B900" i="17" s="1"/>
  <c r="B901" i="17" s="1"/>
  <c r="B902" i="17" s="1"/>
  <c r="B903" i="17" s="1"/>
  <c r="B904" i="17" s="1"/>
  <c r="B944" i="17"/>
  <c r="B945" i="17" s="1"/>
  <c r="B946" i="17" s="1"/>
  <c r="B1026" i="17"/>
  <c r="B1027" i="17" s="1"/>
  <c r="B1028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59" i="17"/>
  <c r="B1160" i="17" s="1"/>
  <c r="B635" i="17"/>
  <c r="B636" i="17" s="1"/>
  <c r="B637" i="17" s="1"/>
  <c r="B638" i="17" s="1"/>
  <c r="B639" i="17" s="1"/>
  <c r="B640" i="17" s="1"/>
  <c r="B641" i="17" s="1"/>
  <c r="B642" i="17" s="1"/>
  <c r="B1176" i="17"/>
  <c r="B1177" i="17" s="1"/>
  <c r="B1178" i="17" s="1"/>
  <c r="B1179" i="17" s="1"/>
  <c r="B1080" i="17"/>
  <c r="B1081" i="17" s="1"/>
  <c r="B1082" i="17" s="1"/>
  <c r="B1083" i="17" s="1"/>
  <c r="B1084" i="17" s="1"/>
  <c r="B1085" i="17" s="1"/>
  <c r="B1086" i="17" s="1"/>
  <c r="B261" i="17"/>
  <c r="B262" i="17" s="1"/>
  <c r="B263" i="17" s="1"/>
  <c r="B524" i="17"/>
  <c r="B525" i="17" s="1"/>
  <c r="B526" i="17" s="1"/>
  <c r="B976" i="17"/>
  <c r="B977" i="17" s="1"/>
  <c r="B978" i="17" s="1"/>
  <c r="B340" i="17"/>
  <c r="B341" i="17" s="1"/>
  <c r="B342" i="17" s="1"/>
  <c r="B343" i="17" s="1"/>
  <c r="B344" i="17" s="1"/>
  <c r="B345" i="17" s="1"/>
  <c r="B1286" i="16"/>
  <c r="B1287" i="16" s="1"/>
  <c r="B1288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1109" i="16"/>
  <c r="B1110" i="16" s="1"/>
  <c r="B1111" i="16" s="1"/>
  <c r="B664" i="16"/>
  <c r="B665" i="16" s="1"/>
  <c r="B666" i="16" s="1"/>
  <c r="B667" i="16" s="1"/>
  <c r="B668" i="16" s="1"/>
  <c r="B986" i="16"/>
  <c r="B987" i="16" s="1"/>
  <c r="B988" i="16" s="1"/>
  <c r="B989" i="16" s="1"/>
  <c r="B990" i="16" s="1"/>
  <c r="B991" i="16" s="1"/>
  <c r="B992" i="16" s="1"/>
  <c r="B993" i="16" s="1"/>
  <c r="B817" i="16"/>
  <c r="B818" i="16" s="1"/>
  <c r="B813" i="16"/>
  <c r="B814" i="16" s="1"/>
  <c r="B1197" i="16"/>
  <c r="B1198" i="16" s="1"/>
  <c r="B1199" i="16" s="1"/>
  <c r="B1200" i="16" s="1"/>
  <c r="B1201" i="16" s="1"/>
  <c r="B1202" i="16" s="1"/>
  <c r="B1091" i="16"/>
  <c r="B1092" i="16" s="1"/>
  <c r="B219" i="16"/>
  <c r="B220" i="16" s="1"/>
  <c r="B221" i="16" s="1"/>
  <c r="B222" i="16" s="1"/>
  <c r="B896" i="16"/>
  <c r="B897" i="16" s="1"/>
  <c r="B898" i="16" s="1"/>
  <c r="B783" i="16"/>
  <c r="B784" i="16" s="1"/>
  <c r="B785" i="16" s="1"/>
  <c r="B333" i="16"/>
  <c r="B334" i="16" s="1"/>
  <c r="B335" i="16" s="1"/>
  <c r="B336" i="16" s="1"/>
  <c r="B337" i="16" s="1"/>
  <c r="B338" i="16" s="1"/>
  <c r="B1095" i="16"/>
  <c r="B1096" i="16" s="1"/>
  <c r="B1097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79" i="16"/>
  <c r="B1180" i="16" s="1"/>
  <c r="B1181" i="16" s="1"/>
  <c r="B1182" i="16" s="1"/>
  <c r="B1183" i="16" s="1"/>
  <c r="B1057" i="16"/>
  <c r="B1058" i="16" s="1"/>
  <c r="B1059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64" i="15"/>
  <c r="B865" i="15" s="1"/>
  <c r="B241" i="15"/>
  <c r="B242" i="15" s="1"/>
  <c r="B243" i="15" s="1"/>
  <c r="B244" i="15" s="1"/>
  <c r="B245" i="15" s="1"/>
  <c r="B246" i="15" s="1"/>
  <c r="B206" i="15"/>
  <c r="B278" i="15"/>
  <c r="B279" i="15" s="1"/>
  <c r="B754" i="15"/>
  <c r="B755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14" i="14"/>
  <c r="B1615" i="14" s="1"/>
  <c r="B1616" i="14" s="1"/>
  <c r="B1617" i="14" s="1"/>
  <c r="B1618" i="14" s="1"/>
  <c r="B1619" i="14" s="1"/>
  <c r="B1620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47" i="14"/>
  <c r="B1648" i="14" s="1"/>
  <c r="B1649" i="14" s="1"/>
  <c r="B1650" i="14" s="1"/>
  <c r="B1651" i="14" s="1"/>
  <c r="B1390" i="14"/>
  <c r="B1391" i="14" s="1"/>
  <c r="B1392" i="14" s="1"/>
  <c r="B1393" i="14" s="1"/>
  <c r="B1394" i="14" s="1"/>
  <c r="B607" i="14"/>
  <c r="B608" i="14" s="1"/>
  <c r="B609" i="14" s="1"/>
  <c r="B610" i="14" s="1"/>
  <c r="B611" i="14" s="1"/>
  <c r="B612" i="14" s="1"/>
  <c r="B613" i="14" s="1"/>
  <c r="B1432" i="14"/>
  <c r="B1433" i="14" s="1"/>
  <c r="B1434" i="14" s="1"/>
  <c r="B1435" i="14" s="1"/>
  <c r="B1436" i="14" s="1"/>
  <c r="B1396" i="14"/>
  <c r="B1397" i="14" s="1"/>
  <c r="B1398" i="14" s="1"/>
  <c r="B1399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01" i="14"/>
  <c r="B1402" i="14" s="1"/>
  <c r="B1403" i="14" s="1"/>
  <c r="B1404" i="14" s="1"/>
  <c r="B1422" i="14"/>
  <c r="B1423" i="14" s="1"/>
  <c r="B1424" i="14" s="1"/>
  <c r="B1425" i="14" s="1"/>
  <c r="B1426" i="14" s="1"/>
  <c r="B1405" i="14"/>
  <c r="B1406" i="14" s="1"/>
  <c r="B1407" i="14" s="1"/>
  <c r="B1408" i="14" s="1"/>
  <c r="B1409" i="14" s="1"/>
  <c r="B1533" i="14"/>
  <c r="B1534" i="14" s="1"/>
  <c r="B1535" i="14" s="1"/>
  <c r="B1536" i="14" s="1"/>
  <c r="B1537" i="14" s="1"/>
  <c r="B1538" i="14" s="1"/>
  <c r="B1539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5" i="11"/>
  <c r="B158" i="11"/>
  <c r="B248" i="11"/>
  <c r="B323" i="11"/>
  <c r="B324" i="11" s="1"/>
  <c r="B325" i="11" s="1"/>
  <c r="B164" i="11"/>
  <c r="B165" i="11" s="1"/>
  <c r="B66" i="11"/>
  <c r="B344" i="11"/>
  <c r="B368" i="11"/>
  <c r="B224" i="11"/>
  <c r="B100" i="11"/>
  <c r="B274" i="11"/>
  <c r="B351" i="11"/>
  <c r="B968" i="16"/>
  <c r="B969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971" i="16"/>
  <c r="B972" i="16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63" i="14"/>
  <c r="B1664" i="14" s="1"/>
  <c r="B1665" i="14" s="1"/>
  <c r="B1666" i="14" s="1"/>
  <c r="B1667" i="14" s="1"/>
  <c r="B1668" i="14" s="1"/>
  <c r="B1669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896" i="15"/>
  <c r="B897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0" i="17"/>
  <c r="B951" i="17" s="1"/>
  <c r="B952" i="17" s="1"/>
  <c r="B953" i="17" s="1"/>
  <c r="B954" i="17" s="1"/>
  <c r="B955" i="17" s="1"/>
  <c r="B956" i="17" s="1"/>
  <c r="B957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48" i="14"/>
  <c r="B1449" i="14" s="1"/>
  <c r="B1450" i="14" s="1"/>
  <c r="B1451" i="14" s="1"/>
  <c r="B1452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49" i="17"/>
  <c r="B1150" i="17" s="1"/>
  <c r="B1151" i="17" s="1"/>
  <c r="B204" i="15"/>
  <c r="B195" i="15"/>
  <c r="B196" i="15" s="1"/>
  <c r="B147" i="15"/>
  <c r="B148" i="15" s="1"/>
  <c r="B167" i="11"/>
  <c r="B204" i="11"/>
  <c r="B342" i="11"/>
  <c r="B343" i="11" s="1"/>
  <c r="B119" i="11"/>
  <c r="B56" i="11"/>
  <c r="B231" i="11"/>
  <c r="B1070" i="16"/>
  <c r="B1071" i="16" s="1"/>
  <c r="B1072" i="16" s="1"/>
  <c r="B1073" i="16" s="1"/>
  <c r="B1074" i="16" s="1"/>
  <c r="B1013" i="17"/>
  <c r="B1014" i="17" s="1"/>
  <c r="B1015" i="17" s="1"/>
  <c r="B664" i="15"/>
  <c r="B665" i="15" s="1"/>
  <c r="B666" i="15" s="1"/>
  <c r="B667" i="15" s="1"/>
  <c r="B668" i="15" s="1"/>
  <c r="B658" i="15"/>
  <c r="B659" i="15" s="1"/>
  <c r="B572" i="15"/>
  <c r="B573" i="15" s="1"/>
  <c r="B831" i="15"/>
  <c r="B832" i="15" s="1"/>
  <c r="B833" i="15" s="1"/>
  <c r="B834" i="15" s="1"/>
  <c r="B835" i="15" s="1"/>
  <c r="B836" i="15" s="1"/>
  <c r="B837" i="15" s="1"/>
  <c r="B913" i="15"/>
  <c r="B914" i="15" s="1"/>
  <c r="B413" i="15"/>
  <c r="B414" i="15" s="1"/>
  <c r="B756" i="15"/>
  <c r="B757" i="15" s="1"/>
  <c r="B758" i="15" s="1"/>
  <c r="B759" i="15" s="1"/>
  <c r="B760" i="15" s="1"/>
  <c r="B93" i="18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176" i="18"/>
  <c r="B772" i="16"/>
  <c r="B773" i="16" s="1"/>
  <c r="B774" i="16" s="1"/>
  <c r="B775" i="16" s="1"/>
  <c r="B776" i="16" s="1"/>
  <c r="B837" i="17"/>
  <c r="B1098" i="16"/>
  <c r="B1099" i="16" s="1"/>
  <c r="B795" i="15"/>
  <c r="B578" i="16"/>
  <c r="B579" i="16" s="1"/>
  <c r="B580" i="16" s="1"/>
  <c r="B581" i="16" s="1"/>
  <c r="B1761" i="14"/>
  <c r="B1762" i="14" s="1"/>
  <c r="B1763" i="14" s="1"/>
  <c r="B1764" i="14" s="1"/>
  <c r="B1765" i="14" s="1"/>
  <c r="B925" i="17"/>
  <c r="B926" i="17" s="1"/>
  <c r="B927" i="17" s="1"/>
  <c r="B928" i="17" s="1"/>
  <c r="B345" i="15"/>
  <c r="B346" i="15" s="1"/>
  <c r="B107" i="18"/>
  <c r="B1218" i="16"/>
  <c r="B1219" i="16" s="1"/>
  <c r="B1220" i="16" s="1"/>
  <c r="B1221" i="16" s="1"/>
  <c r="B1222" i="16" s="1"/>
  <c r="B1223" i="16" s="1"/>
  <c r="B1224" i="16" s="1"/>
  <c r="B1225" i="16" s="1"/>
  <c r="B1226" i="16" s="1"/>
  <c r="B1567" i="14"/>
  <c r="B1568" i="14" s="1"/>
  <c r="B1569" i="14" s="1"/>
  <c r="B1570" i="14" s="1"/>
  <c r="B1571" i="14" s="1"/>
  <c r="B1572" i="14" s="1"/>
  <c r="B1573" i="14" s="1"/>
  <c r="B234" i="15"/>
  <c r="B235" i="15" s="1"/>
  <c r="B236" i="15" s="1"/>
  <c r="B237" i="15" s="1"/>
  <c r="B238" i="15" s="1"/>
  <c r="B239" i="15" s="1"/>
  <c r="B240" i="15" s="1"/>
  <c r="B1093" i="16"/>
  <c r="B1094" i="16" s="1"/>
  <c r="B335" i="11"/>
  <c r="B160" i="11"/>
  <c r="B161" i="11" s="1"/>
  <c r="B228" i="11"/>
  <c r="B302" i="11"/>
  <c r="B306" i="11"/>
  <c r="B1060" i="16"/>
  <c r="B1061" i="16" s="1"/>
  <c r="B1062" i="16" s="1"/>
  <c r="B1063" i="16" s="1"/>
  <c r="B1080" i="16"/>
  <c r="B1081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86" i="18"/>
  <c r="B1302" i="14"/>
  <c r="B1303" i="14" s="1"/>
  <c r="B1304" i="14" s="1"/>
  <c r="B1305" i="14" s="1"/>
  <c r="B1306" i="14" s="1"/>
  <c r="B894" i="17"/>
  <c r="B895" i="17" s="1"/>
  <c r="B896" i="17" s="1"/>
  <c r="B897" i="17" s="1"/>
  <c r="B898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2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0" i="17"/>
  <c r="B308" i="11"/>
  <c r="B1076" i="16"/>
  <c r="B1077" i="16" s="1"/>
  <c r="B1078" i="16" s="1"/>
  <c r="B1079" i="16" s="1"/>
  <c r="B894" i="15"/>
  <c r="B895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51" i="14"/>
  <c r="B1752" i="14" s="1"/>
  <c r="B1753" i="14" s="1"/>
  <c r="B1754" i="14" s="1"/>
  <c r="B1755" i="14" s="1"/>
  <c r="B752" i="15"/>
  <c r="B753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0" i="17"/>
  <c r="B881" i="17" s="1"/>
  <c r="B882" i="17" s="1"/>
  <c r="B883" i="17" s="1"/>
  <c r="B884" i="17" s="1"/>
  <c r="B885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03" i="16"/>
  <c r="B1204" i="16" s="1"/>
  <c r="B1205" i="16" s="1"/>
  <c r="B1206" i="16" s="1"/>
  <c r="B1207" i="16" s="1"/>
  <c r="B1208" i="16" s="1"/>
  <c r="B404" i="16"/>
  <c r="B279" i="11"/>
  <c r="B294" i="11"/>
  <c r="B295" i="11" s="1"/>
  <c r="B185" i="11"/>
  <c r="B205" i="11"/>
  <c r="B139" i="11"/>
  <c r="B221" i="11"/>
  <c r="B171" i="11"/>
  <c r="B232" i="11"/>
  <c r="B233" i="11" s="1"/>
  <c r="B247" i="11"/>
  <c r="B1811" i="14"/>
  <c r="B1812" i="14" s="1"/>
  <c r="B1813" i="14" s="1"/>
  <c r="B1814" i="14" s="1"/>
  <c r="B1815" i="14" s="1"/>
  <c r="B1816" i="14" s="1"/>
  <c r="B1817" i="14" s="1"/>
  <c r="B1818" i="14" s="1"/>
  <c r="B1150" i="16"/>
  <c r="B1151" i="16" s="1"/>
  <c r="B1152" i="16" s="1"/>
  <c r="B1153" i="16" s="1"/>
  <c r="B1154" i="16" s="1"/>
  <c r="B494" i="15"/>
  <c r="B495" i="15" s="1"/>
  <c r="B580" i="15"/>
  <c r="B581" i="15" s="1"/>
  <c r="B484" i="15"/>
  <c r="B485" i="15" s="1"/>
  <c r="B882" i="16"/>
  <c r="B883" i="16" s="1"/>
  <c r="B884" i="16" s="1"/>
  <c r="B1020" i="16"/>
  <c r="B1021" i="16" s="1"/>
  <c r="B315" i="14"/>
  <c r="B316" i="14" s="1"/>
  <c r="B317" i="14" s="1"/>
  <c r="B318" i="14" s="1"/>
  <c r="B319" i="14" s="1"/>
  <c r="B209" i="11"/>
  <c r="B314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09" i="14"/>
  <c r="B1610" i="14" s="1"/>
  <c r="B1611" i="14" s="1"/>
  <c r="B1612" i="14" s="1"/>
  <c r="B1613" i="14" s="1"/>
  <c r="B1255" i="14"/>
  <c r="B1256" i="14" s="1"/>
  <c r="B1257" i="14" s="1"/>
  <c r="B1258" i="14" s="1"/>
  <c r="B1259" i="14" s="1"/>
  <c r="B1365" i="14"/>
  <c r="B1366" i="14" s="1"/>
  <c r="B1367" i="14" s="1"/>
  <c r="B1368" i="14" s="1"/>
  <c r="B1369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6" i="11"/>
  <c r="B297" i="11" s="1"/>
  <c r="B140" i="11"/>
  <c r="B159" i="11"/>
  <c r="B1054" i="16"/>
  <c r="B847" i="15"/>
  <c r="B848" i="15" s="1"/>
  <c r="B849" i="15" s="1"/>
  <c r="B850" i="15" s="1"/>
  <c r="B851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194" i="16"/>
  <c r="B1195" i="16" s="1"/>
  <c r="B1196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89" i="18"/>
  <c r="B150" i="18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58" i="11"/>
  <c r="B271" i="11"/>
  <c r="B862" i="14"/>
  <c r="B863" i="14" s="1"/>
  <c r="B864" i="14" s="1"/>
  <c r="B865" i="14" s="1"/>
  <c r="B866" i="14" s="1"/>
  <c r="B867" i="14" s="1"/>
  <c r="B95" i="18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1" i="11"/>
  <c r="B309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19" i="17"/>
  <c r="B920" i="17" s="1"/>
  <c r="B921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2" i="15"/>
  <c r="B773" i="15" s="1"/>
  <c r="B774" i="15" s="1"/>
  <c r="B775" i="15" s="1"/>
  <c r="B776" i="15" s="1"/>
  <c r="B777" i="15" s="1"/>
  <c r="B778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42" i="14"/>
  <c r="B1643" i="14" s="1"/>
  <c r="B1644" i="14" s="1"/>
  <c r="B1645" i="14" s="1"/>
  <c r="B1646" i="14" s="1"/>
  <c r="B258" i="11"/>
  <c r="B259" i="11" s="1"/>
  <c r="B162" i="11"/>
  <c r="B291" i="11"/>
  <c r="B202" i="11"/>
  <c r="B203" i="11" s="1"/>
  <c r="B117" i="11"/>
  <c r="B366" i="11"/>
  <c r="B627" i="15"/>
  <c r="B628" i="15" s="1"/>
  <c r="B613" i="15"/>
  <c r="B614" i="15" s="1"/>
  <c r="B915" i="15"/>
  <c r="B916" i="15" s="1"/>
  <c r="B123" i="18"/>
  <c r="B163" i="18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0" i="16"/>
  <c r="B1031" i="16" s="1"/>
  <c r="B1032" i="16" s="1"/>
  <c r="B706" i="14"/>
  <c r="B707" i="14" s="1"/>
  <c r="B708" i="14" s="1"/>
  <c r="B709" i="14" s="1"/>
  <c r="B710" i="14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0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06" i="17"/>
  <c r="B1007" i="17" s="1"/>
  <c r="B1009" i="17"/>
  <c r="B1010" i="17" s="1"/>
  <c r="B1011" i="17" s="1"/>
  <c r="B1012" i="17" s="1"/>
  <c r="B1546" i="14"/>
  <c r="B1547" i="14" s="1"/>
  <c r="B1548" i="14" s="1"/>
  <c r="B1549" i="14" s="1"/>
  <c r="B1550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88" i="15"/>
  <c r="B889" i="15" s="1"/>
  <c r="B154" i="18"/>
  <c r="B182" i="18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18" i="16"/>
  <c r="B1019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67" i="17"/>
  <c r="B968" i="17" s="1"/>
  <c r="B969" i="17" s="1"/>
  <c r="B466" i="16"/>
  <c r="B467" i="16" s="1"/>
  <c r="B468" i="16" s="1"/>
  <c r="B469" i="16" s="1"/>
  <c r="B470" i="16" s="1"/>
  <c r="B365" i="11"/>
  <c r="B277" i="11"/>
  <c r="B278" i="11" s="1"/>
  <c r="B292" i="11"/>
  <c r="B293" i="11" s="1"/>
  <c r="B361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1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74" i="16"/>
  <c r="B975" i="16" s="1"/>
  <c r="B976" i="16" s="1"/>
  <c r="B977" i="16" s="1"/>
  <c r="B168" i="17"/>
  <c r="B352" i="11"/>
  <c r="B1129" i="17"/>
  <c r="B1130" i="17" s="1"/>
  <c r="B1131" i="17" s="1"/>
  <c r="B1132" i="17" s="1"/>
  <c r="B1133" i="17" s="1"/>
  <c r="B1134" i="17" s="1"/>
  <c r="B1135" i="17" s="1"/>
  <c r="B1209" i="16"/>
  <c r="B1210" i="16" s="1"/>
  <c r="B1211" i="16" s="1"/>
  <c r="B1212" i="16" s="1"/>
  <c r="B1213" i="16" s="1"/>
  <c r="B1214" i="16" s="1"/>
  <c r="B1215" i="16" s="1"/>
  <c r="B1216" i="16" s="1"/>
  <c r="B1217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58" i="14"/>
  <c r="B1459" i="14" s="1"/>
  <c r="B1460" i="14" s="1"/>
  <c r="B1461" i="14" s="1"/>
  <c r="B1462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36" i="17"/>
  <c r="B1137" i="17" s="1"/>
  <c r="B1138" i="17" s="1"/>
  <c r="B1139" i="17" s="1"/>
  <c r="B1172" i="17"/>
  <c r="B1173" i="17" s="1"/>
  <c r="B1174" i="17" s="1"/>
  <c r="B1175" i="17" s="1"/>
  <c r="B1756" i="14"/>
  <c r="B1757" i="14" s="1"/>
  <c r="B1758" i="14" s="1"/>
  <c r="B1759" i="14" s="1"/>
  <c r="B1760" i="14" s="1"/>
  <c r="B1236" i="16"/>
  <c r="B1237" i="16" s="1"/>
  <c r="B1238" i="16" s="1"/>
  <c r="B1239" i="16" s="1"/>
  <c r="B1240" i="16" s="1"/>
  <c r="B1241" i="16" s="1"/>
  <c r="B1242" i="16" s="1"/>
  <c r="B1243" i="16" s="1"/>
  <c r="B1244" i="16" s="1"/>
  <c r="B444" i="16"/>
  <c r="B434" i="16"/>
  <c r="B435" i="16" s="1"/>
  <c r="B436" i="16" s="1"/>
  <c r="B437" i="16" s="1"/>
  <c r="B438" i="16" s="1"/>
  <c r="B1038" i="16"/>
  <c r="B665" i="17"/>
  <c r="B666" i="17" s="1"/>
  <c r="B667" i="17" s="1"/>
  <c r="B55" i="11"/>
  <c r="B168" i="11"/>
  <c r="B169" i="11" s="1"/>
  <c r="B333" i="11"/>
  <c r="B334" i="11" s="1"/>
  <c r="B57" i="11"/>
  <c r="B58" i="11" s="1"/>
  <c r="B825" i="17"/>
  <c r="B826" i="17" s="1"/>
  <c r="B827" i="17" s="1"/>
  <c r="B991" i="17"/>
  <c r="B992" i="17" s="1"/>
  <c r="B993" i="17" s="1"/>
  <c r="B154" i="11"/>
  <c r="B1008" i="17"/>
  <c r="B357" i="11"/>
  <c r="B1541" i="14"/>
  <c r="B1542" i="14" s="1"/>
  <c r="B1543" i="14" s="1"/>
  <c r="B1544" i="14" s="1"/>
  <c r="B1545" i="14" s="1"/>
  <c r="B688" i="17"/>
  <c r="B689" i="17" s="1"/>
  <c r="B690" i="17" s="1"/>
  <c r="B691" i="17" s="1"/>
  <c r="B846" i="16"/>
  <c r="B847" i="16" s="1"/>
  <c r="B848" i="16" s="1"/>
  <c r="B849" i="16" s="1"/>
  <c r="B818" i="17"/>
  <c r="B935" i="17"/>
  <c r="B936" i="17" s="1"/>
  <c r="B937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28" i="14"/>
  <c r="B1529" i="14" s="1"/>
  <c r="B1530" i="14" s="1"/>
  <c r="B1531" i="14" s="1"/>
  <c r="B1532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63" i="16"/>
  <c r="B964" i="16" s="1"/>
  <c r="B965" i="16" s="1"/>
  <c r="B966" i="16" s="1"/>
  <c r="B967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0" i="17"/>
  <c r="B1101" i="17" s="1"/>
  <c r="B1102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76" i="14"/>
  <c r="B1377" i="14" s="1"/>
  <c r="B1378" i="14" s="1"/>
  <c r="B1379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7" i="11"/>
  <c r="B94" i="11"/>
  <c r="B1047" i="16"/>
  <c r="B1048" i="16" s="1"/>
  <c r="B1049" i="16" s="1"/>
  <c r="B1050" i="16" s="1"/>
  <c r="B1051" i="16" s="1"/>
  <c r="B974" i="17"/>
  <c r="B975" i="17" s="1"/>
  <c r="B251" i="11"/>
  <c r="B995" i="17"/>
  <c r="B996" i="17" s="1"/>
  <c r="B997" i="17" s="1"/>
  <c r="B998" i="17" s="1"/>
  <c r="B999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75" i="16"/>
  <c r="B1276" i="16" s="1"/>
  <c r="B1277" i="16" s="1"/>
  <c r="B1278" i="16" s="1"/>
  <c r="B1279" i="16" s="1"/>
  <c r="B1152" i="17"/>
  <c r="B1153" i="17" s="1"/>
  <c r="B1154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5" i="11"/>
  <c r="B286" i="11" s="1"/>
  <c r="B284" i="11"/>
  <c r="B157" i="11"/>
  <c r="B124" i="11"/>
  <c r="B223" i="11"/>
  <c r="B253" i="11"/>
  <c r="B61" i="11"/>
  <c r="B215" i="11"/>
  <c r="B252" i="11"/>
  <c r="B270" i="11"/>
  <c r="B75" i="11"/>
  <c r="B76" i="11" s="1"/>
  <c r="B227" i="11"/>
  <c r="B319" i="11"/>
  <c r="B320" i="11" s="1"/>
  <c r="B1055" i="16"/>
  <c r="B1056" i="16" s="1"/>
  <c r="B183" i="16"/>
  <c r="B184" i="16" s="1"/>
  <c r="B185" i="16" s="1"/>
  <c r="B426" i="17"/>
  <c r="B427" i="17" s="1"/>
  <c r="B428" i="17" s="1"/>
  <c r="B1004" i="17"/>
  <c r="B1005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55" i="17"/>
  <c r="B1156" i="17" s="1"/>
  <c r="B1157" i="17" s="1"/>
  <c r="B254" i="14"/>
  <c r="B255" i="14" s="1"/>
  <c r="B256" i="14" s="1"/>
  <c r="B257" i="14" s="1"/>
  <c r="B258" i="14" s="1"/>
  <c r="B259" i="14" s="1"/>
  <c r="B1022" i="16"/>
  <c r="B1023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6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533" i="16"/>
  <c r="B534" i="16" s="1"/>
  <c r="B270" i="15"/>
  <c r="B271" i="15" s="1"/>
  <c r="B272" i="15"/>
  <c r="B273" i="15" s="1"/>
  <c r="B316" i="15"/>
  <c r="B621" i="16"/>
  <c r="B622" i="16" s="1"/>
  <c r="B623" i="16" s="1"/>
  <c r="B624" i="16" s="1"/>
  <c r="B618" i="16"/>
  <c r="B619" i="16" s="1"/>
  <c r="B620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1736" i="14"/>
  <c r="B1737" i="14" s="1"/>
  <c r="B1738" i="14" s="1"/>
  <c r="B1739" i="14" s="1"/>
  <c r="B1797" i="14"/>
  <c r="B1798" i="14" s="1"/>
  <c r="B1799" i="14" s="1"/>
  <c r="B1800" i="14" s="1"/>
  <c r="B1801" i="14" s="1"/>
  <c r="B1802" i="14" s="1"/>
  <c r="B1803" i="14" s="1"/>
  <c r="B941" i="17"/>
  <c r="B942" i="17" s="1"/>
  <c r="B943" i="17" s="1"/>
  <c r="B207" i="15"/>
  <c r="B208" i="15" s="1"/>
  <c r="B317" i="11"/>
  <c r="B318" i="11" s="1"/>
  <c r="B300" i="11"/>
  <c r="B301" i="11" s="1"/>
  <c r="B125" i="11"/>
  <c r="B236" i="11"/>
  <c r="B144" i="11"/>
  <c r="B254" i="11"/>
  <c r="B62" i="11"/>
  <c r="B63" i="11" s="1"/>
  <c r="B290" i="11"/>
  <c r="B216" i="11"/>
  <c r="B116" i="11"/>
  <c r="B261" i="11"/>
  <c r="B262" i="11" s="1"/>
  <c r="B246" i="11"/>
  <c r="B1497" i="14"/>
  <c r="B1498" i="14" s="1"/>
  <c r="B1499" i="14" s="1"/>
  <c r="B1500" i="14" s="1"/>
  <c r="B1501" i="14" s="1"/>
  <c r="B307" i="11"/>
  <c r="B1518" i="14"/>
  <c r="B1519" i="14" s="1"/>
  <c r="B1520" i="14" s="1"/>
  <c r="B1521" i="14" s="1"/>
  <c r="B1522" i="14" s="1"/>
  <c r="B441" i="17"/>
  <c r="B442" i="17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29" i="14"/>
  <c r="B1730" i="14" s="1"/>
  <c r="B1731" i="14" s="1"/>
  <c r="B1732" i="14" s="1"/>
  <c r="B1733" i="14" s="1"/>
  <c r="B1734" i="14" s="1"/>
  <c r="B1789" i="14"/>
  <c r="B1790" i="14" s="1"/>
  <c r="B1791" i="14" s="1"/>
  <c r="B1792" i="14" s="1"/>
  <c r="B1793" i="14" s="1"/>
  <c r="B1794" i="14" s="1"/>
  <c r="B1795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59" i="11"/>
  <c r="B272" i="11"/>
  <c r="B77" i="11"/>
  <c r="B97" i="11"/>
  <c r="B229" i="11"/>
  <c r="B131" i="11"/>
  <c r="B983" i="17"/>
  <c r="B984" i="17" s="1"/>
  <c r="B985" i="17" s="1"/>
  <c r="B303" i="11"/>
  <c r="B304" i="11" s="1"/>
  <c r="B280" i="11"/>
  <c r="B783" i="17"/>
  <c r="B784" i="17" s="1"/>
  <c r="B1677" i="14"/>
  <c r="B1678" i="14" s="1"/>
  <c r="B1679" i="14" s="1"/>
  <c r="B1680" i="14" s="1"/>
  <c r="B1681" i="14" s="1"/>
  <c r="B1682" i="14" s="1"/>
  <c r="B1683" i="14" s="1"/>
  <c r="B169" i="17"/>
  <c r="B170" i="17" s="1"/>
  <c r="B1523" i="14"/>
  <c r="B1524" i="14" s="1"/>
  <c r="B1525" i="14" s="1"/>
  <c r="B1526" i="14" s="1"/>
  <c r="B1527" i="14" s="1"/>
  <c r="B174" i="17"/>
  <c r="B1228" i="16"/>
  <c r="B1229" i="16" s="1"/>
  <c r="B1230" i="16" s="1"/>
  <c r="B1231" i="16" s="1"/>
  <c r="B1232" i="16" s="1"/>
  <c r="B1233" i="16" s="1"/>
  <c r="B1234" i="16" s="1"/>
  <c r="B1235" i="16" s="1"/>
  <c r="B1035" i="16"/>
  <c r="B1036" i="16" s="1"/>
  <c r="B738" i="17"/>
  <c r="B739" i="17" s="1"/>
  <c r="B740" i="17" s="1"/>
  <c r="B340" i="11"/>
  <c r="B341" i="11" s="1"/>
  <c r="B327" i="11"/>
  <c r="B328" i="11" s="1"/>
  <c r="B486" i="16"/>
  <c r="B487" i="16" s="1"/>
  <c r="B488" i="16" s="1"/>
  <c r="B489" i="16" s="1"/>
  <c r="B490" i="16" s="1"/>
  <c r="B1191" i="16"/>
  <c r="B1192" i="16" s="1"/>
  <c r="B1193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492" i="14"/>
  <c r="B1493" i="14" s="1"/>
  <c r="B1494" i="14" s="1"/>
  <c r="B1495" i="14" s="1"/>
  <c r="B1496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61" i="14"/>
  <c r="B1562" i="14" s="1"/>
  <c r="B1563" i="14" s="1"/>
  <c r="B1564" i="14" s="1"/>
  <c r="B1565" i="14" s="1"/>
  <c r="B1566" i="14" s="1"/>
  <c r="B884" i="15"/>
  <c r="B885" i="15" s="1"/>
  <c r="B713" i="15"/>
  <c r="B714" i="15" s="1"/>
  <c r="B878" i="15"/>
  <c r="B879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5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79" i="17"/>
  <c r="B731" i="17"/>
  <c r="B283" i="11"/>
  <c r="B369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89" i="16"/>
  <c r="B350" i="11"/>
  <c r="B1057" i="17"/>
  <c r="B1058" i="17" s="1"/>
  <c r="B1059" i="17" s="1"/>
  <c r="B1060" i="17" s="1"/>
  <c r="B1061" i="17" s="1"/>
  <c r="B1062" i="17" s="1"/>
  <c r="B1063" i="17" s="1"/>
  <c r="B1064" i="17" s="1"/>
  <c r="B1168" i="17"/>
  <c r="B1169" i="17" s="1"/>
  <c r="B1170" i="17" s="1"/>
  <c r="B1171" i="17" s="1"/>
  <c r="B1271" i="16"/>
  <c r="B1272" i="16" s="1"/>
  <c r="B1273" i="16" s="1"/>
  <c r="B1274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53" i="15"/>
  <c r="B427" i="15"/>
  <c r="B428" i="15" s="1"/>
  <c r="B429" i="15" s="1"/>
  <c r="B430" i="15" s="1"/>
  <c r="B431" i="15" s="1"/>
  <c r="B432" i="15" s="1"/>
  <c r="B433" i="15" s="1"/>
  <c r="B337" i="15"/>
  <c r="B338" i="15" s="1"/>
  <c r="B902" i="15"/>
  <c r="B903" i="15" s="1"/>
  <c r="B786" i="15"/>
  <c r="B335" i="15"/>
  <c r="B336" i="15" s="1"/>
  <c r="B482" i="15"/>
  <c r="B483" i="15" s="1"/>
  <c r="B793" i="15"/>
  <c r="B794" i="15" s="1"/>
  <c r="B688" i="15"/>
  <c r="B689" i="15" s="1"/>
  <c r="B214" i="11"/>
  <c r="B1312" i="14"/>
  <c r="B1313" i="14" s="1"/>
  <c r="B1314" i="14" s="1"/>
  <c r="B1315" i="14" s="1"/>
  <c r="B1316" i="14" s="1"/>
  <c r="B1317" i="14" s="1"/>
  <c r="B178" i="18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76" i="15"/>
  <c r="B877" i="15" s="1"/>
  <c r="B346" i="11"/>
  <c r="B425" i="16"/>
  <c r="B426" i="16" s="1"/>
  <c r="B427" i="16" s="1"/>
  <c r="B428" i="16" s="1"/>
  <c r="B810" i="16"/>
  <c r="B326" i="11"/>
  <c r="B932" i="17"/>
  <c r="B933" i="17" s="1"/>
  <c r="B934" i="17" s="1"/>
  <c r="B596" i="17"/>
  <c r="B597" i="17" s="1"/>
  <c r="B598" i="17" s="1"/>
  <c r="B1155" i="16"/>
  <c r="B1156" i="16" s="1"/>
  <c r="B1157" i="16" s="1"/>
  <c r="B1158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07" i="14"/>
  <c r="B1708" i="14" s="1"/>
  <c r="B1709" i="14" s="1"/>
  <c r="B1710" i="14" s="1"/>
  <c r="B1711" i="14" s="1"/>
  <c r="B1712" i="14" s="1"/>
  <c r="B1713" i="14" s="1"/>
  <c r="B1714" i="14" s="1"/>
  <c r="B856" i="15"/>
  <c r="B857" i="15" s="1"/>
  <c r="B364" i="11"/>
  <c r="B318" i="15"/>
  <c r="B319" i="15" s="1"/>
  <c r="B93" i="11"/>
  <c r="B289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11" i="15"/>
  <c r="B912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0" i="17"/>
  <c r="B1191" i="17" s="1"/>
  <c r="B1192" i="17" s="1"/>
  <c r="B356" i="17"/>
  <c r="B357" i="17" s="1"/>
  <c r="B358" i="17" s="1"/>
  <c r="B337" i="14"/>
  <c r="B338" i="14" s="1"/>
  <c r="B339" i="14" s="1"/>
  <c r="B340" i="14" s="1"/>
  <c r="B341" i="14" s="1"/>
  <c r="B120" i="18"/>
  <c r="B563" i="17"/>
  <c r="B564" i="17" s="1"/>
  <c r="B565" i="17" s="1"/>
  <c r="B566" i="17" s="1"/>
  <c r="B567" i="17" s="1"/>
  <c r="B332" i="11"/>
  <c r="B1783" i="14"/>
  <c r="B1784" i="14" s="1"/>
  <c r="B1785" i="14" s="1"/>
  <c r="B1786" i="14" s="1"/>
  <c r="B1787" i="14" s="1"/>
  <c r="B1788" i="14" s="1"/>
  <c r="B631" i="14"/>
  <c r="B632" i="14" s="1"/>
  <c r="B633" i="14" s="1"/>
  <c r="B634" i="14" s="1"/>
  <c r="B635" i="14" s="1"/>
  <c r="B636" i="14" s="1"/>
  <c r="B88" i="18"/>
  <c r="B1146" i="17"/>
  <c r="B1147" i="17" s="1"/>
  <c r="B1148" i="17" s="1"/>
  <c r="B316" i="11"/>
  <c r="B858" i="15"/>
  <c r="B859" i="15" s="1"/>
  <c r="B807" i="15"/>
  <c r="B808" i="15" s="1"/>
  <c r="B809" i="15" s="1"/>
  <c r="B391" i="17"/>
  <c r="B392" i="17" s="1"/>
  <c r="B900" i="15"/>
  <c r="B901" i="15" s="1"/>
  <c r="B123" i="11"/>
  <c r="B722" i="15"/>
  <c r="B723" i="15" s="1"/>
  <c r="B724" i="15" s="1"/>
  <c r="B725" i="15" s="1"/>
  <c r="B726" i="15" s="1"/>
  <c r="B727" i="15" s="1"/>
  <c r="B644" i="14"/>
  <c r="B645" i="14" s="1"/>
  <c r="B646" i="14" s="1"/>
  <c r="B647" i="14" s="1"/>
  <c r="B648" i="14" s="1"/>
  <c r="B649" i="14" s="1"/>
  <c r="B780" i="15"/>
  <c r="B781" i="15" s="1"/>
  <c r="B521" i="15"/>
  <c r="B522" i="15" s="1"/>
  <c r="B676" i="15"/>
  <c r="B677" i="15" s="1"/>
  <c r="B121" i="18"/>
  <c r="B140" i="18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79" i="14"/>
  <c r="B1480" i="14" s="1"/>
  <c r="B1481" i="14" s="1"/>
  <c r="B1482" i="14" s="1"/>
  <c r="B1483" i="14" s="1"/>
  <c r="B1484" i="14" s="1"/>
  <c r="B1485" i="14" s="1"/>
  <c r="B1486" i="14" s="1"/>
  <c r="B107" i="11"/>
  <c r="B1289" i="16"/>
  <c r="B1290" i="16" s="1"/>
  <c r="B1291" i="16" s="1"/>
  <c r="B1292" i="16" s="1"/>
  <c r="B1293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82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65" i="16"/>
  <c r="B1066" i="16" s="1"/>
  <c r="B1067" i="16" s="1"/>
  <c r="B1068" i="16" s="1"/>
  <c r="B1069" i="16" s="1"/>
  <c r="B1746" i="14"/>
  <c r="B1747" i="14" s="1"/>
  <c r="B1748" i="14" s="1"/>
  <c r="B1749" i="14" s="1"/>
  <c r="B1750" i="14" s="1"/>
  <c r="B153" i="15"/>
  <c r="B154" i="15" s="1"/>
  <c r="B155" i="15" s="1"/>
  <c r="B156" i="15" s="1"/>
  <c r="B157" i="15" s="1"/>
  <c r="B158" i="15" s="1"/>
  <c r="B947" i="17"/>
  <c r="B948" i="17" s="1"/>
  <c r="B949" i="17" s="1"/>
  <c r="B862" i="15"/>
  <c r="B863" i="15" s="1"/>
  <c r="B453" i="16"/>
  <c r="B454" i="16" s="1"/>
  <c r="B455" i="16" s="1"/>
  <c r="B456" i="16" s="1"/>
  <c r="B457" i="16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4" i="15"/>
  <c r="B735" i="15" s="1"/>
  <c r="B736" i="15" s="1"/>
  <c r="B737" i="15" s="1"/>
  <c r="B738" i="15" s="1"/>
  <c r="B739" i="15" s="1"/>
  <c r="B740" i="15" s="1"/>
  <c r="B570" i="15"/>
  <c r="B571" i="15" s="1"/>
  <c r="B594" i="15"/>
  <c r="B595" i="15" s="1"/>
  <c r="B596" i="15" s="1"/>
  <c r="B597" i="15" s="1"/>
  <c r="B598" i="15" s="1"/>
  <c r="B599" i="15" s="1"/>
  <c r="B694" i="15"/>
  <c r="B695" i="15" s="1"/>
  <c r="B257" i="11"/>
  <c r="B114" i="18"/>
  <c r="B189" i="18"/>
  <c r="B211" i="15"/>
  <c r="B212" i="15" s="1"/>
  <c r="B240" i="11"/>
  <c r="B323" i="17"/>
  <c r="B324" i="17" s="1"/>
  <c r="B325" i="17" s="1"/>
  <c r="B326" i="17" s="1"/>
  <c r="B327" i="17" s="1"/>
  <c r="B328" i="17" s="1"/>
  <c r="B149" i="11"/>
  <c r="B1112" i="17"/>
  <c r="B1113" i="17" s="1"/>
  <c r="B1114" i="17" s="1"/>
  <c r="B870" i="16"/>
  <c r="B871" i="16" s="1"/>
  <c r="B872" i="16" s="1"/>
  <c r="B365" i="17"/>
  <c r="B366" i="17" s="1"/>
  <c r="B367" i="17" s="1"/>
  <c r="B368" i="17" s="1"/>
  <c r="B369" i="17" s="1"/>
  <c r="B370" i="17" s="1"/>
  <c r="B856" i="17"/>
  <c r="B857" i="17" s="1"/>
  <c r="B858" i="17" s="1"/>
  <c r="B679" i="15"/>
  <c r="B1604" i="14"/>
  <c r="B1605" i="14" s="1"/>
  <c r="B1606" i="14" s="1"/>
  <c r="B1607" i="14" s="1"/>
  <c r="B1608" i="14" s="1"/>
  <c r="B401" i="16"/>
  <c r="B1819" i="14"/>
  <c r="B1820" i="14" s="1"/>
  <c r="B1821" i="14" s="1"/>
  <c r="B1822" i="14" s="1"/>
  <c r="B1823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24" i="14"/>
  <c r="B1725" i="14" s="1"/>
  <c r="B1726" i="14" s="1"/>
  <c r="B1727" i="14" s="1"/>
  <c r="B1728" i="14" s="1"/>
  <c r="B1551" i="14"/>
  <c r="B1552" i="14" s="1"/>
  <c r="B1553" i="14" s="1"/>
  <c r="B1554" i="14" s="1"/>
  <c r="B1555" i="14" s="1"/>
  <c r="B1089" i="16"/>
  <c r="B1090" i="16" s="1"/>
  <c r="B1033" i="16"/>
  <c r="B1034" i="16" s="1"/>
  <c r="B890" i="15"/>
  <c r="B891" i="15" s="1"/>
  <c r="B908" i="15"/>
  <c r="B909" i="15" s="1"/>
  <c r="B883" i="15"/>
  <c r="B802" i="15"/>
  <c r="B803" i="15" s="1"/>
  <c r="B804" i="15" s="1"/>
  <c r="B805" i="15" s="1"/>
  <c r="B806" i="15" s="1"/>
  <c r="B673" i="15"/>
  <c r="B701" i="15"/>
  <c r="B702" i="15" s="1"/>
  <c r="B574" i="15"/>
  <c r="B575" i="15" s="1"/>
  <c r="B892" i="15"/>
  <c r="B893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68" i="15"/>
  <c r="B869" i="15" s="1"/>
  <c r="B662" i="15"/>
  <c r="B663" i="15" s="1"/>
  <c r="B844" i="15"/>
  <c r="B845" i="15" s="1"/>
  <c r="B846" i="15" s="1"/>
  <c r="B147" i="18"/>
  <c r="B145" i="18"/>
  <c r="B142" i="18"/>
  <c r="B153" i="18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17" i="14"/>
  <c r="B1418" i="14" s="1"/>
  <c r="B1419" i="14" s="1"/>
  <c r="B1420" i="14" s="1"/>
  <c r="B1421" i="14" s="1"/>
  <c r="B1657" i="14"/>
  <c r="B1658" i="14" s="1"/>
  <c r="B1659" i="14" s="1"/>
  <c r="B1660" i="14" s="1"/>
  <c r="B1661" i="14" s="1"/>
  <c r="B1662" i="14" s="1"/>
  <c r="B1088" i="17"/>
  <c r="B1089" i="17" s="1"/>
  <c r="B1090" i="17" s="1"/>
  <c r="B1091" i="17" s="1"/>
  <c r="B1092" i="17" s="1"/>
  <c r="B1093" i="17" s="1"/>
  <c r="B1094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2" i="14"/>
  <c r="B1443" i="14" s="1"/>
  <c r="B1444" i="14" s="1"/>
  <c r="B1445" i="14" s="1"/>
  <c r="B1446" i="14" s="1"/>
  <c r="B1447" i="14" s="1"/>
  <c r="B860" i="15"/>
  <c r="B861" i="15" s="1"/>
  <c r="B707" i="15"/>
  <c r="B708" i="15" s="1"/>
  <c r="B799" i="15"/>
  <c r="B898" i="15"/>
  <c r="B899" i="15" s="1"/>
  <c r="B398" i="15"/>
  <c r="B399" i="15" s="1"/>
  <c r="B818" i="15"/>
  <c r="B819" i="15" s="1"/>
  <c r="B820" i="15" s="1"/>
  <c r="B821" i="15" s="1"/>
  <c r="B822" i="15" s="1"/>
  <c r="B823" i="15"/>
  <c r="B824" i="15" s="1"/>
  <c r="B825" i="15" s="1"/>
  <c r="B826" i="15" s="1"/>
  <c r="B496" i="15"/>
  <c r="B497" i="15" s="1"/>
  <c r="B812" i="15"/>
  <c r="B813" i="15" s="1"/>
  <c r="B814" i="15" s="1"/>
  <c r="B815" i="15" s="1"/>
  <c r="B816" i="15" s="1"/>
  <c r="B817" i="15" s="1"/>
  <c r="B576" i="15"/>
  <c r="B577" i="15" s="1"/>
  <c r="B874" i="17"/>
  <c r="B875" i="17" s="1"/>
  <c r="B876" i="17" s="1"/>
  <c r="B877" i="17" s="1"/>
  <c r="B878" i="17" s="1"/>
  <c r="B879" i="17" s="1"/>
  <c r="B133" i="18"/>
  <c r="B126" i="18"/>
  <c r="B188" i="11"/>
  <c r="B1115" i="17"/>
  <c r="B1116" i="17" s="1"/>
  <c r="B1117" i="17" s="1"/>
  <c r="B1118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16" i="17"/>
  <c r="B1017" i="17" s="1"/>
  <c r="B1018" i="17" s="1"/>
  <c r="B1086" i="16"/>
  <c r="B1087" i="16" s="1"/>
  <c r="B1088" i="16" s="1"/>
  <c r="B60" i="11"/>
  <c r="B1037" i="17"/>
  <c r="B1038" i="17" s="1"/>
  <c r="B1026" i="16"/>
  <c r="B1027" i="16" s="1"/>
  <c r="B1028" i="16" s="1"/>
  <c r="B1029" i="16" s="1"/>
  <c r="B784" i="15"/>
  <c r="B785" i="15" s="1"/>
  <c r="B510" i="15"/>
  <c r="B511" i="15" s="1"/>
  <c r="B417" i="15"/>
  <c r="B418" i="15" s="1"/>
  <c r="B419" i="15" s="1"/>
  <c r="B767" i="15"/>
  <c r="B768" i="15" s="1"/>
  <c r="B769" i="15" s="1"/>
  <c r="B770" i="15" s="1"/>
  <c r="B771" i="15" s="1"/>
  <c r="B696" i="15"/>
  <c r="B697" i="15" s="1"/>
  <c r="B796" i="15"/>
  <c r="B797" i="15" s="1"/>
  <c r="B728" i="15"/>
  <c r="B729" i="15" s="1"/>
  <c r="B730" i="15" s="1"/>
  <c r="B731" i="15" s="1"/>
  <c r="B732" i="15" s="1"/>
  <c r="B733" i="15" s="1"/>
  <c r="B578" i="15"/>
  <c r="B579" i="15" s="1"/>
  <c r="B913" i="17"/>
  <c r="B914" i="17" s="1"/>
  <c r="B915" i="17" s="1"/>
  <c r="B103" i="18"/>
  <c r="B675" i="15"/>
  <c r="B961" i="16"/>
  <c r="B962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299" i="11"/>
  <c r="B1043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17" i="15"/>
  <c r="B918" i="15" s="1"/>
  <c r="B401" i="15"/>
  <c r="B147" i="11"/>
  <c r="B216" i="17"/>
  <c r="B217" i="17" s="1"/>
  <c r="B218" i="17" s="1"/>
  <c r="B80" i="18"/>
  <c r="B478" i="15"/>
  <c r="B479" i="15" s="1"/>
  <c r="B1185" i="16"/>
  <c r="B1186" i="16" s="1"/>
  <c r="B1187" i="16" s="1"/>
  <c r="B1188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1079" i="14"/>
  <c r="B1080" i="14" s="1"/>
  <c r="B1081" i="14" s="1"/>
  <c r="B1082" i="14" s="1"/>
  <c r="B1083" i="14" s="1"/>
  <c r="B310" i="11"/>
  <c r="B313" i="11"/>
  <c r="B1082" i="16"/>
  <c r="B1083" i="16" s="1"/>
  <c r="B1084" i="16" s="1"/>
  <c r="B1085" i="16" s="1"/>
  <c r="B1556" i="14"/>
  <c r="B1557" i="14" s="1"/>
  <c r="B1558" i="14" s="1"/>
  <c r="B1559" i="14" s="1"/>
  <c r="B1560" i="14" s="1"/>
  <c r="B315" i="11"/>
  <c r="B870" i="15"/>
  <c r="B871" i="15" s="1"/>
  <c r="B558" i="15"/>
  <c r="B559" i="15" s="1"/>
  <c r="B333" i="15"/>
  <c r="B334" i="15" s="1"/>
  <c r="B669" i="15"/>
  <c r="B670" i="15" s="1"/>
  <c r="B582" i="15"/>
  <c r="B583" i="15" s="1"/>
  <c r="B698" i="15"/>
  <c r="B699" i="15" s="1"/>
  <c r="B700" i="15" s="1"/>
  <c r="B621" i="15"/>
  <c r="B622" i="15" s="1"/>
  <c r="B638" i="14"/>
  <c r="B639" i="14" s="1"/>
  <c r="B640" i="14" s="1"/>
  <c r="B641" i="14" s="1"/>
  <c r="B642" i="14" s="1"/>
  <c r="B643" i="14" s="1"/>
  <c r="B750" i="15"/>
  <c r="B751" i="15" s="1"/>
  <c r="B623" i="15"/>
  <c r="B624" i="15" s="1"/>
  <c r="B979" i="16"/>
  <c r="B980" i="16" s="1"/>
  <c r="B705" i="15"/>
  <c r="B706" i="15" s="1"/>
  <c r="B850" i="17"/>
  <c r="B851" i="17" s="1"/>
  <c r="B852" i="17" s="1"/>
  <c r="B1355" i="14"/>
  <c r="B1356" i="14" s="1"/>
  <c r="B1357" i="14" s="1"/>
  <c r="B1358" i="14" s="1"/>
  <c r="B1359" i="14" s="1"/>
  <c r="B692" i="15"/>
  <c r="B693" i="15" s="1"/>
  <c r="B110" i="18"/>
  <c r="B157" i="18"/>
  <c r="B81" i="11"/>
  <c r="B487" i="17"/>
  <c r="B488" i="17" s="1"/>
  <c r="B489" i="17" s="1"/>
  <c r="B490" i="17" s="1"/>
  <c r="B491" i="17" s="1"/>
  <c r="B492" i="17" s="1"/>
  <c r="B1690" i="14"/>
  <c r="B1691" i="14" s="1"/>
  <c r="B1692" i="14" s="1"/>
  <c r="B1693" i="14" s="1"/>
  <c r="B1694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16" i="16"/>
  <c r="B1017" i="16" s="1"/>
  <c r="B1632" i="14"/>
  <c r="B1633" i="14" s="1"/>
  <c r="B1634" i="14" s="1"/>
  <c r="B1635" i="14" s="1"/>
  <c r="B1636" i="14" s="1"/>
  <c r="B761" i="14"/>
  <c r="B762" i="14" s="1"/>
  <c r="B763" i="14" s="1"/>
  <c r="B764" i="14" s="1"/>
  <c r="B765" i="14" s="1"/>
  <c r="AC85" i="18"/>
  <c r="AC86" i="18"/>
  <c r="C86" i="18" s="1"/>
  <c r="B133" i="15"/>
  <c r="B134" i="15" s="1"/>
  <c r="B458" i="16"/>
  <c r="B459" i="16" s="1"/>
  <c r="B460" i="16" s="1"/>
  <c r="B461" i="16" s="1"/>
  <c r="B462" i="16" s="1"/>
  <c r="B463" i="16" s="1"/>
  <c r="B800" i="15"/>
  <c r="B801" i="15" s="1"/>
  <c r="B402" i="14"/>
  <c r="B403" i="14" s="1"/>
  <c r="B404" i="14" s="1"/>
  <c r="B405" i="14" s="1"/>
  <c r="B406" i="14" s="1"/>
  <c r="B633" i="15"/>
  <c r="B634" i="15" s="1"/>
  <c r="B515" i="15"/>
  <c r="B516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79" i="15"/>
  <c r="B1042" i="17"/>
  <c r="B1043" i="17" s="1"/>
  <c r="B1044" i="17" s="1"/>
  <c r="B588" i="15"/>
  <c r="B506" i="15"/>
  <c r="B507" i="15" s="1"/>
  <c r="B1095" i="17"/>
  <c r="B1096" i="17" s="1"/>
  <c r="B1097" i="17" s="1"/>
  <c r="B1098" i="17" s="1"/>
  <c r="B866" i="15"/>
  <c r="B867" i="15" s="1"/>
  <c r="B483" i="17"/>
  <c r="B484" i="17" s="1"/>
  <c r="B303" i="15"/>
  <c r="B200" i="15"/>
  <c r="B492" i="15"/>
  <c r="B493" i="15" s="1"/>
  <c r="B491" i="15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1" i="15"/>
  <c r="B742" i="15" s="1"/>
  <c r="B743" i="15" s="1"/>
  <c r="B744" i="15" s="1"/>
  <c r="B745" i="15" s="1"/>
  <c r="B746" i="15" s="1"/>
  <c r="B747" i="15" s="1"/>
  <c r="B748" i="15" s="1"/>
  <c r="B749" i="15" s="1"/>
  <c r="B612" i="15"/>
  <c r="B981" i="16"/>
  <c r="B982" i="16" s="1"/>
  <c r="B983" i="16" s="1"/>
  <c r="B984" i="16" s="1"/>
  <c r="B985" i="16" s="1"/>
  <c r="B269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74" i="16"/>
  <c r="B1175" i="16" s="1"/>
  <c r="B1176" i="16" s="1"/>
  <c r="B1177" i="16" s="1"/>
  <c r="B1178" i="16" s="1"/>
  <c r="B1319" i="14"/>
  <c r="B1320" i="14" s="1"/>
  <c r="B1321" i="14" s="1"/>
  <c r="B1322" i="14" s="1"/>
  <c r="B1323" i="14" s="1"/>
  <c r="B260" i="11"/>
  <c r="B294" i="15"/>
  <c r="B295" i="15" s="1"/>
  <c r="B339" i="11"/>
  <c r="B778" i="14"/>
  <c r="B779" i="14" s="1"/>
  <c r="B780" i="14" s="1"/>
  <c r="B781" i="14" s="1"/>
  <c r="B782" i="14" s="1"/>
  <c r="B783" i="14" s="1"/>
  <c r="B784" i="14" s="1"/>
  <c r="B129" i="18"/>
  <c r="B138" i="18"/>
  <c r="B533" i="17"/>
  <c r="B534" i="17" s="1"/>
  <c r="B535" i="17" s="1"/>
  <c r="B536" i="17" s="1"/>
  <c r="B166" i="11"/>
  <c r="B906" i="15"/>
  <c r="B907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23" i="17"/>
  <c r="B1024" i="17" s="1"/>
  <c r="B1025" i="17" s="1"/>
  <c r="B349" i="15"/>
  <c r="B350" i="15" s="1"/>
  <c r="B563" i="15"/>
  <c r="B564" i="15" s="1"/>
  <c r="B565" i="15" s="1"/>
  <c r="B566" i="15" s="1"/>
  <c r="B567" i="15" s="1"/>
  <c r="B872" i="15"/>
  <c r="B873" i="15" s="1"/>
  <c r="B798" i="15"/>
  <c r="B682" i="15"/>
  <c r="B683" i="15" s="1"/>
  <c r="B786" i="16"/>
  <c r="B787" i="16" s="1"/>
  <c r="B788" i="16" s="1"/>
  <c r="B789" i="16" s="1"/>
  <c r="B790" i="16" s="1"/>
  <c r="B1385" i="14"/>
  <c r="B1386" i="14" s="1"/>
  <c r="B1387" i="14" s="1"/>
  <c r="B1388" i="14" s="1"/>
  <c r="B1389" i="14" s="1"/>
  <c r="B180" i="18"/>
  <c r="B138" i="11"/>
  <c r="B842" i="15"/>
  <c r="B843" i="15" s="1"/>
  <c r="B1102" i="16"/>
  <c r="B1103" i="16" s="1"/>
  <c r="B1104" i="16" s="1"/>
  <c r="B1105" i="16" s="1"/>
  <c r="B1106" i="16" s="1"/>
  <c r="B1107" i="16" s="1"/>
  <c r="B717" i="15"/>
  <c r="B718" i="15" s="1"/>
  <c r="B719" i="15" s="1"/>
  <c r="B720" i="15" s="1"/>
  <c r="B721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27" i="17"/>
  <c r="B1131" i="16"/>
  <c r="B1132" i="16" s="1"/>
  <c r="B1133" i="16" s="1"/>
  <c r="B1134" i="16" s="1"/>
  <c r="B200" i="11"/>
  <c r="B201" i="11" s="1"/>
  <c r="B173" i="18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87" i="18"/>
  <c r="C87" i="18" s="1"/>
  <c r="AC84" i="18"/>
  <c r="C84" i="18" s="1"/>
  <c r="B30" i="11"/>
  <c r="B8" i="11"/>
  <c r="AC732" i="18"/>
  <c r="B26" i="11"/>
  <c r="AC734" i="18"/>
  <c r="B21" i="11"/>
  <c r="AC731" i="18"/>
  <c r="C731" i="18" s="1"/>
  <c r="AC172" i="18"/>
  <c r="AC730" i="18"/>
  <c r="C730" i="18" s="1"/>
  <c r="B39" i="11"/>
  <c r="B19" i="11"/>
  <c r="B20" i="11" s="1"/>
  <c r="AC170" i="18"/>
  <c r="C17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69" i="18"/>
  <c r="C169" i="18" s="1"/>
  <c r="B43" i="11"/>
  <c r="B42" i="11"/>
  <c r="B29" i="11"/>
  <c r="AC171" i="18"/>
  <c r="AC168" i="18"/>
  <c r="C168" i="18" s="1"/>
  <c r="AC288" i="18"/>
  <c r="C288" i="18" s="1"/>
  <c r="AC287" i="18"/>
  <c r="C287" i="18" s="1"/>
  <c r="AC286" i="18"/>
  <c r="C286" i="18" s="1"/>
  <c r="B136" i="16"/>
  <c r="B137" i="16" s="1"/>
  <c r="B138" i="16" s="1"/>
  <c r="B139" i="16" s="1"/>
  <c r="AC391" i="18"/>
  <c r="C391" i="18" s="1"/>
  <c r="AC392" i="18"/>
  <c r="C392" i="18" s="1"/>
  <c r="AC390" i="18"/>
  <c r="C390" i="18" s="1"/>
  <c r="B130" i="15"/>
  <c r="B172" i="14"/>
  <c r="B173" i="14" s="1"/>
  <c r="B174" i="14" s="1"/>
  <c r="B175" i="14" s="1"/>
  <c r="B176" i="14" s="1"/>
  <c r="B177" i="14" s="1"/>
  <c r="B178" i="14" s="1"/>
  <c r="B179" i="14" s="1"/>
  <c r="B60" i="18"/>
  <c r="AC664" i="18"/>
  <c r="C664" i="18" s="1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30" i="18"/>
  <c r="B230" i="18" s="1"/>
  <c r="AC229" i="18"/>
  <c r="C229" i="18" s="1"/>
  <c r="B152" i="17"/>
  <c r="B144" i="16"/>
  <c r="B145" i="16" s="1"/>
  <c r="B146" i="16" s="1"/>
  <c r="B147" i="16" s="1"/>
  <c r="B148" i="16" s="1"/>
  <c r="B129" i="15"/>
  <c r="B77" i="18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71" i="18"/>
  <c r="B127" i="15"/>
  <c r="B151" i="17"/>
  <c r="AC69" i="18"/>
  <c r="B72" i="18"/>
  <c r="B126" i="15"/>
  <c r="AC100" i="18"/>
  <c r="C100" i="18" s="1"/>
  <c r="B74" i="18"/>
  <c r="B70" i="18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B66" i="18"/>
  <c r="AC66" i="18"/>
  <c r="C66" i="18" s="1"/>
  <c r="B117" i="15"/>
  <c r="B118" i="15" s="1"/>
  <c r="B119" i="15" s="1"/>
  <c r="B52" i="18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665" i="18"/>
  <c r="B111" i="15"/>
  <c r="B112" i="15" s="1"/>
  <c r="B113" i="15" s="1"/>
  <c r="B132" i="16"/>
  <c r="B133" i="16" s="1"/>
  <c r="B134" i="16" s="1"/>
  <c r="B135" i="16" s="1"/>
  <c r="AC663" i="18"/>
  <c r="C663" i="18" s="1"/>
  <c r="AC662" i="18"/>
  <c r="C662" i="18" s="1"/>
  <c r="B114" i="15"/>
  <c r="B115" i="15" s="1"/>
  <c r="B116" i="15" s="1"/>
  <c r="B120" i="15"/>
  <c r="B121" i="15" s="1"/>
  <c r="B122" i="15" s="1"/>
  <c r="B129" i="16"/>
  <c r="B130" i="16" s="1"/>
  <c r="B131" i="16" s="1"/>
  <c r="B56" i="18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B48" i="18"/>
  <c r="B50" i="18"/>
  <c r="B45" i="18"/>
  <c r="AC45" i="18"/>
  <c r="C45" i="18" s="1"/>
  <c r="AC384" i="18"/>
  <c r="C384" i="18" s="1"/>
  <c r="AC383" i="18"/>
  <c r="C383" i="18" s="1"/>
  <c r="AC634" i="18"/>
  <c r="C634" i="18" s="1"/>
  <c r="AC633" i="18"/>
  <c r="C633" i="18" s="1"/>
  <c r="B5" i="18"/>
  <c r="AC635" i="18"/>
  <c r="AC632" i="18"/>
  <c r="C632" i="18" s="1"/>
  <c r="B116" i="14"/>
  <c r="B117" i="14" s="1"/>
  <c r="B118" i="14" s="1"/>
  <c r="B119" i="14" s="1"/>
  <c r="B120" i="14" s="1"/>
  <c r="AC281" i="18"/>
  <c r="C281" i="18" s="1"/>
  <c r="AC119" i="18"/>
  <c r="AC207" i="18"/>
  <c r="AC578" i="18"/>
  <c r="C578" i="18" s="1"/>
  <c r="AC577" i="18"/>
  <c r="C577" i="18" s="1"/>
  <c r="AC30" i="18"/>
  <c r="C30" i="18" s="1"/>
  <c r="AC442" i="18"/>
  <c r="C442" i="18" s="1"/>
  <c r="B85" i="14"/>
  <c r="B86" i="14" s="1"/>
  <c r="B87" i="14" s="1"/>
  <c r="B88" i="14" s="1"/>
  <c r="B89" i="14" s="1"/>
  <c r="B90" i="14" s="1"/>
  <c r="AC609" i="18"/>
  <c r="C609" i="18" s="1"/>
  <c r="AC276" i="18"/>
  <c r="C276" i="18" s="1"/>
  <c r="B75" i="14"/>
  <c r="B76" i="14" s="1"/>
  <c r="B77" i="14" s="1"/>
  <c r="B78" i="14" s="1"/>
  <c r="B79" i="14" s="1"/>
  <c r="AC608" i="18"/>
  <c r="C608" i="18" s="1"/>
  <c r="AC332" i="18"/>
  <c r="C332" i="18" s="1"/>
  <c r="AC349" i="18"/>
  <c r="C349" i="18" s="1"/>
  <c r="AC333" i="18"/>
  <c r="AC331" i="18"/>
  <c r="C331" i="18" s="1"/>
  <c r="AC330" i="18"/>
  <c r="C330" i="18" s="1"/>
  <c r="B126" i="14"/>
  <c r="B127" i="14" s="1"/>
  <c r="B128" i="14" s="1"/>
  <c r="B129" i="14" s="1"/>
  <c r="B130" i="14" s="1"/>
  <c r="AC232" i="18"/>
  <c r="C232" i="18" s="1"/>
  <c r="AC443" i="18"/>
  <c r="AC227" i="18"/>
  <c r="C227" i="18" s="1"/>
  <c r="AC79" i="18"/>
  <c r="AC530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5" i="18"/>
  <c r="C75" i="18" s="1"/>
  <c r="AC463" i="18"/>
  <c r="AC307" i="18"/>
  <c r="C307" i="18" s="1"/>
  <c r="AC132" i="18"/>
  <c r="C132" i="18" s="1"/>
  <c r="AC368" i="18"/>
  <c r="C368" i="18" s="1"/>
  <c r="AC97" i="18"/>
  <c r="C97" i="18" s="1"/>
  <c r="AC427" i="18"/>
  <c r="C427" i="18" s="1"/>
  <c r="AC262" i="18"/>
  <c r="C262" i="18" s="1"/>
  <c r="AC429" i="18"/>
  <c r="C429" i="18" s="1"/>
  <c r="AC457" i="18"/>
  <c r="C457" i="18" s="1"/>
  <c r="AC144" i="18"/>
  <c r="C144" i="18" s="1"/>
  <c r="AC58" i="18"/>
  <c r="C58" i="18" s="1"/>
  <c r="AC565" i="18"/>
  <c r="C565" i="18" s="1"/>
  <c r="AC174" i="18"/>
  <c r="C174" i="18" s="1"/>
  <c r="AC350" i="18"/>
  <c r="AC280" i="18"/>
  <c r="C280" i="18" s="1"/>
  <c r="AC481" i="18"/>
  <c r="C481" i="18" s="1"/>
  <c r="AC660" i="18"/>
  <c r="AC63" i="18"/>
  <c r="AC717" i="18"/>
  <c r="C717" i="18" s="1"/>
  <c r="AC314" i="18"/>
  <c r="C314" i="18" s="1"/>
  <c r="AC348" i="18"/>
  <c r="C348" i="18" s="1"/>
  <c r="B91" i="14"/>
  <c r="B92" i="14" s="1"/>
  <c r="B93" i="14" s="1"/>
  <c r="B94" i="14" s="1"/>
  <c r="B95" i="14" s="1"/>
  <c r="AC626" i="18"/>
  <c r="C626" i="18" s="1"/>
  <c r="AC335" i="18"/>
  <c r="C335" i="18" s="1"/>
  <c r="AC108" i="18"/>
  <c r="C108" i="18" s="1"/>
  <c r="AC122" i="18"/>
  <c r="C122" i="18" s="1"/>
  <c r="AC113" i="18"/>
  <c r="C113" i="18" s="1"/>
  <c r="AC629" i="18"/>
  <c r="AC325" i="18"/>
  <c r="AC328" i="18"/>
  <c r="C328" i="18" s="1"/>
  <c r="AC82" i="18"/>
  <c r="C82" i="18" s="1"/>
  <c r="AC358" i="18"/>
  <c r="AC513" i="18"/>
  <c r="C513" i="18" s="1"/>
  <c r="AC566" i="18"/>
  <c r="AC371" i="18"/>
  <c r="C371" i="18" s="1"/>
  <c r="B131" i="14"/>
  <c r="B132" i="14" s="1"/>
  <c r="B133" i="14" s="1"/>
  <c r="B134" i="14" s="1"/>
  <c r="B135" i="14" s="1"/>
  <c r="AC260" i="18"/>
  <c r="AC295" i="18"/>
  <c r="AC343" i="18"/>
  <c r="C343" i="18" s="1"/>
  <c r="AC619" i="18"/>
  <c r="C619" i="18" s="1"/>
  <c r="AC90" i="18"/>
  <c r="C90" i="18" s="1"/>
  <c r="AC151" i="18"/>
  <c r="C151" i="18" s="1"/>
  <c r="AC162" i="18"/>
  <c r="AC482" i="18"/>
  <c r="C482" i="18" s="1"/>
  <c r="AC253" i="18"/>
  <c r="C253" i="18" s="1"/>
  <c r="AC706" i="18"/>
  <c r="C706" i="18" s="1"/>
  <c r="AC137" i="18"/>
  <c r="C137" i="18" s="1"/>
  <c r="AC239" i="18"/>
  <c r="C239" i="18" s="1"/>
  <c r="AC181" i="18"/>
  <c r="C181" i="18" s="1"/>
  <c r="AC484" i="18"/>
  <c r="C484" i="18" s="1"/>
  <c r="AC345" i="18"/>
  <c r="C345" i="18" s="1"/>
  <c r="AC600" i="18"/>
  <c r="AC598" i="18"/>
  <c r="C598" i="18" s="1"/>
  <c r="AC152" i="18"/>
  <c r="AC249" i="18"/>
  <c r="C249" i="18" s="1"/>
  <c r="AC268" i="18"/>
  <c r="C268" i="18" s="1"/>
  <c r="AC292" i="18"/>
  <c r="C292" i="18" s="1"/>
  <c r="AC235" i="18"/>
  <c r="C235" i="18" s="1"/>
  <c r="AC24" i="18"/>
  <c r="C24" i="18" s="1"/>
  <c r="AC265" i="18"/>
  <c r="AC692" i="18"/>
  <c r="AC237" i="18"/>
  <c r="C237" i="18" s="1"/>
  <c r="AC545" i="18"/>
  <c r="C545" i="18" s="1"/>
  <c r="AC542" i="18"/>
  <c r="C542" i="18" s="1"/>
  <c r="AC106" i="18"/>
  <c r="C106" i="18" s="1"/>
  <c r="AC408" i="18"/>
  <c r="AC300" i="18"/>
  <c r="AC594" i="18"/>
  <c r="C594" i="18" s="1"/>
  <c r="AC313" i="18"/>
  <c r="C313" i="18" s="1"/>
  <c r="AC184" i="18"/>
  <c r="C184" i="18" s="1"/>
  <c r="AC21" i="18"/>
  <c r="C21" i="18" s="1"/>
  <c r="AC679" i="18"/>
  <c r="C679" i="18" s="1"/>
  <c r="AC112" i="18"/>
  <c r="C112" i="18" s="1"/>
  <c r="AC550" i="18"/>
  <c r="C550" i="18" s="1"/>
  <c r="AC495" i="18"/>
  <c r="C495" i="18" s="1"/>
  <c r="AC271" i="18"/>
  <c r="C271" i="18" s="1"/>
  <c r="AC425" i="18"/>
  <c r="C425" i="18" s="1"/>
  <c r="AC43" i="18"/>
  <c r="C43" i="18" s="1"/>
  <c r="AC285" i="18"/>
  <c r="AC327" i="18"/>
  <c r="C327" i="18" s="1"/>
  <c r="AC360" i="18"/>
  <c r="C360" i="18" s="1"/>
  <c r="AC534" i="18"/>
  <c r="C534" i="18" s="1"/>
  <c r="AC220" i="18"/>
  <c r="AC364" i="18"/>
  <c r="C364" i="18" s="1"/>
  <c r="AC213" i="18"/>
  <c r="C213" i="18" s="1"/>
  <c r="AC282" i="18"/>
  <c r="AC187" i="18"/>
  <c r="C187" i="18" s="1"/>
  <c r="AC277" i="18"/>
  <c r="AC379" i="18"/>
  <c r="C379" i="18" s="1"/>
  <c r="AC146" i="18"/>
  <c r="C146" i="18" s="1"/>
  <c r="AC375" i="18"/>
  <c r="C375" i="18" s="1"/>
  <c r="AC572" i="18"/>
  <c r="C572" i="18" s="1"/>
  <c r="AC685" i="18"/>
  <c r="C685" i="18" s="1"/>
  <c r="AC243" i="18"/>
  <c r="C243" i="18" s="1"/>
  <c r="AC667" i="18"/>
  <c r="C667" i="18" s="1"/>
  <c r="AC317" i="18"/>
  <c r="C317" i="18" s="1"/>
  <c r="AC682" i="18"/>
  <c r="C682" i="18" s="1"/>
  <c r="AC211" i="18"/>
  <c r="AC188" i="18"/>
  <c r="C188" i="18" s="1"/>
  <c r="AC247" i="18"/>
  <c r="C247" i="18" s="1"/>
  <c r="AC117" i="18"/>
  <c r="C117" i="18" s="1"/>
  <c r="AC34" i="18"/>
  <c r="C34" i="18" s="1"/>
  <c r="AC329" i="18"/>
  <c r="AC324" i="18"/>
  <c r="C324" i="18" s="1"/>
  <c r="AC310" i="18"/>
  <c r="C310" i="18" s="1"/>
  <c r="AC506" i="18"/>
  <c r="C506" i="18" s="1"/>
  <c r="AC346" i="18"/>
  <c r="C346" i="18" s="1"/>
  <c r="AC691" i="18"/>
  <c r="C691" i="18" s="1"/>
  <c r="AC308" i="18"/>
  <c r="AC179" i="18"/>
  <c r="C179" i="18" s="1"/>
  <c r="AC535" i="18"/>
  <c r="AC275" i="18"/>
  <c r="C275" i="18" s="1"/>
  <c r="AC124" i="18"/>
  <c r="C124" i="18" s="1"/>
  <c r="AC143" i="18"/>
  <c r="C143" i="18" s="1"/>
  <c r="AC574" i="18"/>
  <c r="C574" i="18" s="1"/>
  <c r="AC116" i="18"/>
  <c r="C116" i="18" s="1"/>
  <c r="AC62" i="18"/>
  <c r="C62" i="18" s="1"/>
  <c r="AC264" i="18"/>
  <c r="AC49" i="18"/>
  <c r="C49" i="18" s="1"/>
  <c r="AC623" i="18"/>
  <c r="C623" i="18" s="1"/>
  <c r="AC621" i="18"/>
  <c r="C621" i="18" s="1"/>
  <c r="AC40" i="18"/>
  <c r="C40" i="18" s="1"/>
  <c r="AC605" i="18"/>
  <c r="C605" i="18" s="1"/>
  <c r="AC415" i="18"/>
  <c r="C415" i="18" s="1"/>
  <c r="AC382" i="18"/>
  <c r="C382" i="18" s="1"/>
  <c r="AC273" i="18"/>
  <c r="AC498" i="18"/>
  <c r="AC363" i="18"/>
  <c r="C363" i="18" s="1"/>
  <c r="AC178" i="18"/>
  <c r="C178" i="18" s="1"/>
  <c r="AC537" i="18"/>
  <c r="C537" i="18" s="1"/>
  <c r="AC476" i="18"/>
  <c r="C476" i="18" s="1"/>
  <c r="AC462" i="18"/>
  <c r="C462" i="18" s="1"/>
  <c r="AC299" i="18"/>
  <c r="C299" i="18" s="1"/>
  <c r="AC320" i="18"/>
  <c r="C320" i="18" s="1"/>
  <c r="AC638" i="18"/>
  <c r="C638" i="18" s="1"/>
  <c r="AC410" i="18"/>
  <c r="C410" i="18" s="1"/>
  <c r="AC461" i="18"/>
  <c r="C461" i="18" s="1"/>
  <c r="AC149" i="18"/>
  <c r="C149" i="18" s="1"/>
  <c r="AC724" i="18"/>
  <c r="C724" i="18" s="1"/>
  <c r="AC356" i="18"/>
  <c r="C356" i="18" s="1"/>
  <c r="AC570" i="18"/>
  <c r="C570" i="18" s="1"/>
  <c r="AC694" i="18"/>
  <c r="C694" i="18" s="1"/>
  <c r="AC460" i="18"/>
  <c r="C460" i="18" s="1"/>
  <c r="AC456" i="18"/>
  <c r="C456" i="18" s="1"/>
  <c r="AC680" i="18"/>
  <c r="C680" i="18" s="1"/>
  <c r="AC272" i="18"/>
  <c r="C272" i="18" s="1"/>
  <c r="AC83" i="18"/>
  <c r="AC637" i="18"/>
  <c r="C637" i="18" s="1"/>
  <c r="AC138" i="18"/>
  <c r="C138" i="18" s="1"/>
  <c r="AC136" i="18"/>
  <c r="C136" i="18" s="1"/>
  <c r="AC177" i="18"/>
  <c r="C177" i="18" s="1"/>
  <c r="AC616" i="18"/>
  <c r="C616" i="18" s="1"/>
  <c r="AC707" i="18"/>
  <c r="C707" i="18" s="1"/>
  <c r="AC244" i="18"/>
  <c r="C244" i="18" s="1"/>
  <c r="AC527" i="18"/>
  <c r="C527" i="18" s="1"/>
  <c r="AC102" i="18"/>
  <c r="C102" i="18" s="1"/>
  <c r="AC216" i="18"/>
  <c r="C216" i="18" s="1"/>
  <c r="AC521" i="18"/>
  <c r="C521" i="18" s="1"/>
  <c r="AC502" i="18"/>
  <c r="C502" i="18" s="1"/>
  <c r="AC729" i="18"/>
  <c r="C729" i="18" s="1"/>
  <c r="AC433" i="18"/>
  <c r="C433" i="18" s="1"/>
  <c r="AC603" i="18"/>
  <c r="C603" i="18" s="1"/>
  <c r="AC318" i="18"/>
  <c r="B31" i="18"/>
  <c r="AC31" i="18"/>
  <c r="C31" i="18" s="1"/>
  <c r="AC357" i="18"/>
  <c r="C357" i="18" s="1"/>
  <c r="AC26" i="18"/>
  <c r="C26" i="18" s="1"/>
  <c r="AC604" i="18"/>
  <c r="C604" i="18" s="1"/>
  <c r="AC267" i="18"/>
  <c r="C267" i="18" s="1"/>
  <c r="AC568" i="18"/>
  <c r="C568" i="18" s="1"/>
  <c r="AC593" i="18"/>
  <c r="C593" i="18" s="1"/>
  <c r="AC712" i="18"/>
  <c r="C712" i="18" s="1"/>
  <c r="AC586" i="18"/>
  <c r="C586" i="18" s="1"/>
  <c r="AC284" i="18"/>
  <c r="C284" i="18" s="1"/>
  <c r="AC283" i="18"/>
  <c r="C283" i="18" s="1"/>
  <c r="AC342" i="18"/>
  <c r="C342" i="18" s="1"/>
  <c r="AC298" i="18"/>
  <c r="C298" i="18" s="1"/>
  <c r="AC351" i="18"/>
  <c r="C351" i="18" s="1"/>
  <c r="AC477" i="18"/>
  <c r="C477" i="18" s="1"/>
  <c r="AC160" i="18"/>
  <c r="C160" i="18" s="1"/>
  <c r="AC290" i="18"/>
  <c r="C290" i="18" s="1"/>
  <c r="AC289" i="18"/>
  <c r="C289" i="18" s="1"/>
  <c r="AC678" i="18"/>
  <c r="C678" i="18" s="1"/>
  <c r="AC618" i="18"/>
  <c r="C618" i="18" s="1"/>
  <c r="AC121" i="18"/>
  <c r="C121" i="18" s="1"/>
  <c r="AC120" i="18"/>
  <c r="C120" i="18" s="1"/>
  <c r="AC236" i="18"/>
  <c r="C236" i="18" s="1"/>
  <c r="AC711" i="18"/>
  <c r="C711" i="18" s="1"/>
  <c r="AC411" i="18"/>
  <c r="C411" i="18" s="1"/>
  <c r="AC57" i="18"/>
  <c r="C57" i="18" s="1"/>
  <c r="AC73" i="18"/>
  <c r="C73" i="18" s="1"/>
  <c r="AC421" i="18"/>
  <c r="C421" i="18" s="1"/>
  <c r="AC529" i="18"/>
  <c r="C529" i="18" s="1"/>
  <c r="AC705" i="18"/>
  <c r="C705" i="18" s="1"/>
  <c r="AC587" i="18"/>
  <c r="C587" i="18" s="1"/>
  <c r="AC226" i="18"/>
  <c r="C226" i="18" s="1"/>
  <c r="AC716" i="18"/>
  <c r="C716" i="18" s="1"/>
  <c r="AC140" i="18"/>
  <c r="C140" i="18" s="1"/>
  <c r="AC258" i="18"/>
  <c r="C258" i="18" s="1"/>
  <c r="C259" i="18" s="1"/>
  <c r="AC322" i="18"/>
  <c r="C322" i="18" s="1"/>
  <c r="AC389" i="18"/>
  <c r="C389" i="18" s="1"/>
  <c r="AC602" i="18"/>
  <c r="C602" i="18" s="1"/>
  <c r="AC385" i="18"/>
  <c r="C385" i="18" s="1"/>
  <c r="AC624" i="18"/>
  <c r="C624" i="18" s="1"/>
  <c r="AC595" i="18"/>
  <c r="C595" i="18" s="1"/>
  <c r="AC72" i="18"/>
  <c r="C72" i="18" s="1"/>
  <c r="AC407" i="18"/>
  <c r="C407" i="18" s="1"/>
  <c r="AC617" i="18"/>
  <c r="C617" i="18" s="1"/>
  <c r="AC582" i="18"/>
  <c r="C582" i="18" s="1"/>
  <c r="AC409" i="18"/>
  <c r="C409" i="18" s="1"/>
  <c r="AC467" i="18"/>
  <c r="C467" i="18" s="1"/>
  <c r="AC659" i="18"/>
  <c r="C659" i="18" s="1"/>
  <c r="AC496" i="18"/>
  <c r="C496" i="18" s="1"/>
  <c r="AC611" i="18"/>
  <c r="C611" i="18" s="1"/>
  <c r="AC311" i="18"/>
  <c r="C311" i="18" s="1"/>
  <c r="AC702" i="18"/>
  <c r="C702" i="18" s="1"/>
  <c r="AC504" i="18"/>
  <c r="C504" i="18" s="1"/>
  <c r="AC647" i="18"/>
  <c r="C647" i="18" s="1"/>
  <c r="AC580" i="18"/>
  <c r="C580" i="18" s="1"/>
  <c r="AC445" i="18"/>
  <c r="C445" i="18" s="1"/>
  <c r="AC697" i="18"/>
  <c r="C697" i="18" s="1"/>
  <c r="AC499" i="18"/>
  <c r="C499" i="18" s="1"/>
  <c r="AC274" i="18"/>
  <c r="C274" i="18" s="1"/>
  <c r="AC44" i="18"/>
  <c r="AC416" i="18"/>
  <c r="C416" i="18" s="1"/>
  <c r="AC642" i="18"/>
  <c r="C642" i="18" s="1"/>
  <c r="AC590" i="18"/>
  <c r="C590" i="18" s="1"/>
  <c r="AC441" i="18"/>
  <c r="C441" i="18" s="1"/>
  <c r="AC548" i="18"/>
  <c r="C548" i="18" s="1"/>
  <c r="AC424" i="18"/>
  <c r="C424" i="18" s="1"/>
  <c r="AC107" i="18"/>
  <c r="C107" i="18" s="1"/>
  <c r="AC726" i="18"/>
  <c r="C726" i="18" s="1"/>
  <c r="AC583" i="18"/>
  <c r="C583" i="18" s="1"/>
  <c r="AC71" i="18"/>
  <c r="C71" i="18" s="1"/>
  <c r="AC89" i="18"/>
  <c r="C89" i="18" s="1"/>
  <c r="AC20" i="18"/>
  <c r="AC672" i="18"/>
  <c r="C672" i="18" s="1"/>
  <c r="AC440" i="18"/>
  <c r="C440" i="18" s="1"/>
  <c r="AC155" i="18"/>
  <c r="C155" i="18" s="1"/>
  <c r="AC405" i="18"/>
  <c r="C405" i="18" s="1"/>
  <c r="AC503" i="18"/>
  <c r="C503" i="18" s="1"/>
  <c r="AC254" i="18"/>
  <c r="C254" i="18" s="1"/>
  <c r="AC319" i="18"/>
  <c r="C319" i="18" s="1"/>
  <c r="AC355" i="18"/>
  <c r="C355" i="18" s="1"/>
  <c r="AC131" i="18"/>
  <c r="C131" i="18" s="1"/>
  <c r="AC78" i="18"/>
  <c r="C78" i="18" s="1"/>
  <c r="AC671" i="18"/>
  <c r="C671" i="18" s="1"/>
  <c r="AC114" i="18"/>
  <c r="C114" i="18" s="1"/>
  <c r="AC321" i="18"/>
  <c r="C321" i="18" s="1"/>
  <c r="AC522" i="18"/>
  <c r="AC710" i="18"/>
  <c r="C710" i="18" s="1"/>
  <c r="AC646" i="18"/>
  <c r="C646" i="18" s="1"/>
  <c r="AC303" i="18"/>
  <c r="C303" i="18" s="1"/>
  <c r="AC569" i="18"/>
  <c r="C569" i="18" s="1"/>
  <c r="B18" i="18"/>
  <c r="AC18" i="18"/>
  <c r="C18" i="18" s="1"/>
  <c r="AC469" i="18"/>
  <c r="C469" i="18" s="1"/>
  <c r="AC161" i="18"/>
  <c r="C161" i="18" s="1"/>
  <c r="AC639" i="18"/>
  <c r="C639" i="18" s="1"/>
  <c r="AC622" i="18"/>
  <c r="C622" i="18" s="1"/>
  <c r="AC233" i="18"/>
  <c r="C233" i="18" s="1"/>
  <c r="AC690" i="18"/>
  <c r="C690" i="18" s="1"/>
  <c r="AC723" i="18"/>
  <c r="C723" i="18" s="1"/>
  <c r="AC189" i="18"/>
  <c r="C189" i="18" s="1"/>
  <c r="AC251" i="18"/>
  <c r="C251" i="18" s="1"/>
  <c r="AC546" i="18"/>
  <c r="C546" i="18" s="1"/>
  <c r="AC492" i="18"/>
  <c r="C492" i="18" s="1"/>
  <c r="AC380" i="18"/>
  <c r="C380" i="18" s="1"/>
  <c r="AC613" i="18"/>
  <c r="C613" i="18" s="1"/>
  <c r="AC444" i="18"/>
  <c r="C444" i="18" s="1"/>
  <c r="AC92" i="18"/>
  <c r="C92" i="18" s="1"/>
  <c r="AC150" i="18"/>
  <c r="C150" i="18" s="1"/>
  <c r="B6" i="18"/>
  <c r="AC11" i="18"/>
  <c r="C11" i="18" s="1"/>
  <c r="B11" i="18"/>
  <c r="AC261" i="18"/>
  <c r="C261" i="18" s="1"/>
  <c r="AC167" i="18"/>
  <c r="C167" i="18" s="1"/>
  <c r="AC485" i="18"/>
  <c r="AC269" i="18"/>
  <c r="AC448" i="18"/>
  <c r="C448" i="18" s="1"/>
  <c r="AC681" i="18"/>
  <c r="C681" i="18" s="1"/>
  <c r="AC65" i="18"/>
  <c r="AC544" i="18"/>
  <c r="C544" i="18" s="1"/>
  <c r="AC186" i="18"/>
  <c r="C186" i="18" s="1"/>
  <c r="AC519" i="18"/>
  <c r="C519" i="18" s="1"/>
  <c r="AC400" i="18"/>
  <c r="C400" i="18" s="1"/>
  <c r="AC728" i="18"/>
  <c r="C728" i="18" s="1"/>
  <c r="AC450" i="18"/>
  <c r="C450" i="18" s="1"/>
  <c r="AC127" i="18"/>
  <c r="C127" i="18" s="1"/>
  <c r="AC437" i="18"/>
  <c r="C437" i="18" s="1"/>
  <c r="AC88" i="18"/>
  <c r="C88" i="18" s="1"/>
  <c r="B7" i="18"/>
  <c r="AC7" i="18"/>
  <c r="C7" i="18" s="1"/>
  <c r="AC686" i="18"/>
  <c r="C686" i="18" s="1"/>
  <c r="AC651" i="18"/>
  <c r="C651" i="18" s="1"/>
  <c r="AC248" i="18"/>
  <c r="C248" i="18" s="1"/>
  <c r="AC158" i="18"/>
  <c r="C158" i="18" s="1"/>
  <c r="AC459" i="18"/>
  <c r="C459" i="18" s="1"/>
  <c r="AC164" i="18"/>
  <c r="C164" i="18" s="1"/>
  <c r="AC493" i="18"/>
  <c r="C493" i="18" s="1"/>
  <c r="AC479" i="18"/>
  <c r="C479" i="18" s="1"/>
  <c r="AC305" i="18"/>
  <c r="C305" i="18" s="1"/>
  <c r="AC524" i="18"/>
  <c r="C524" i="18" s="1"/>
  <c r="AC59" i="18"/>
  <c r="AC340" i="18"/>
  <c r="C340" i="18" s="1"/>
  <c r="AC147" i="18"/>
  <c r="C147" i="18" s="1"/>
  <c r="AC654" i="18"/>
  <c r="C654" i="18" s="1"/>
  <c r="AC263" i="18"/>
  <c r="C263" i="18" s="1"/>
  <c r="AC98" i="18"/>
  <c r="C98" i="18" s="1"/>
  <c r="AC38" i="18"/>
  <c r="C38" i="18" s="1"/>
  <c r="AC37" i="18"/>
  <c r="C37" i="18" s="1"/>
  <c r="B37" i="18"/>
  <c r="AC99" i="18"/>
  <c r="C99" i="18" s="1"/>
  <c r="AC547" i="18"/>
  <c r="C547" i="18" s="1"/>
  <c r="AC396" i="18"/>
  <c r="C396" i="18" s="1"/>
  <c r="AC684" i="18"/>
  <c r="C684" i="18" s="1"/>
  <c r="AC145" i="18"/>
  <c r="C145" i="18" s="1"/>
  <c r="AC234" i="18"/>
  <c r="C234" i="18" s="1"/>
  <c r="AC640" i="18"/>
  <c r="C640" i="18" s="1"/>
  <c r="AC720" i="18"/>
  <c r="C720" i="18" s="1"/>
  <c r="AC142" i="18"/>
  <c r="C142" i="18" s="1"/>
  <c r="AC153" i="18"/>
  <c r="C153" i="18" s="1"/>
  <c r="AC270" i="18"/>
  <c r="C270" i="18" s="1"/>
  <c r="AC449" i="18"/>
  <c r="C449" i="18" s="1"/>
  <c r="AC218" i="18"/>
  <c r="C218" i="18" s="1"/>
  <c r="AC48" i="18"/>
  <c r="C48" i="18" s="1"/>
  <c r="AC365" i="18"/>
  <c r="C365" i="18" s="1"/>
  <c r="AC596" i="18"/>
  <c r="C596" i="18" s="1"/>
  <c r="AC404" i="18"/>
  <c r="C404" i="18" s="1"/>
  <c r="AC301" i="18"/>
  <c r="C301" i="18" s="1"/>
  <c r="AC656" i="18"/>
  <c r="C656" i="18" s="1"/>
  <c r="AC402" i="18"/>
  <c r="C402" i="18" s="1"/>
  <c r="AC653" i="18"/>
  <c r="C653" i="18" s="1"/>
  <c r="AC419" i="18"/>
  <c r="C419" i="18" s="1"/>
  <c r="AC559" i="18"/>
  <c r="C559" i="18" s="1"/>
  <c r="AC95" i="18"/>
  <c r="C95" i="18" s="1"/>
  <c r="AC555" i="18"/>
  <c r="C555" i="18" s="1"/>
  <c r="AC387" i="18"/>
  <c r="C387" i="18" s="1"/>
  <c r="AC256" i="18"/>
  <c r="C256" i="18" s="1"/>
  <c r="AC523" i="18"/>
  <c r="C523" i="18" s="1"/>
  <c r="AC118" i="18"/>
  <c r="C118" i="18" s="1"/>
  <c r="AC423" i="18"/>
  <c r="C423" i="18" s="1"/>
  <c r="AC206" i="18"/>
  <c r="C206" i="18" s="1"/>
  <c r="AC362" i="18"/>
  <c r="C362" i="18" s="1"/>
  <c r="AC526" i="18"/>
  <c r="C526" i="18" s="1"/>
  <c r="AC198" i="18"/>
  <c r="C198" i="18" s="1"/>
  <c r="AC636" i="18"/>
  <c r="C636" i="18" s="1"/>
  <c r="AC19" i="18"/>
  <c r="C19" i="18" s="1"/>
  <c r="AC560" i="18"/>
  <c r="C560" i="18" s="1"/>
  <c r="AC412" i="18"/>
  <c r="C412" i="18" s="1"/>
  <c r="AC238" i="18"/>
  <c r="C238" i="18" s="1"/>
  <c r="AC76" i="18"/>
  <c r="AC369" i="18"/>
  <c r="C369" i="18" s="1"/>
  <c r="AC693" i="18"/>
  <c r="C693" i="18" s="1"/>
  <c r="AC573" i="18"/>
  <c r="C573" i="18" s="1"/>
  <c r="AC721" i="18"/>
  <c r="C721" i="18" s="1"/>
  <c r="AC133" i="18"/>
  <c r="C133" i="18" s="1"/>
  <c r="AC377" i="18"/>
  <c r="C377" i="18" s="1"/>
  <c r="AC585" i="18"/>
  <c r="C585" i="18" s="1"/>
  <c r="AC517" i="18"/>
  <c r="C517" i="18" s="1"/>
  <c r="AC205" i="18"/>
  <c r="C205" i="18" s="1"/>
  <c r="AC199" i="18"/>
  <c r="C199" i="18" s="1"/>
  <c r="AC576" i="18"/>
  <c r="AC512" i="18"/>
  <c r="C512" i="18" s="1"/>
  <c r="AC668" i="18"/>
  <c r="C668" i="18" s="1"/>
  <c r="AC126" i="18"/>
  <c r="C126" i="18" s="1"/>
  <c r="AC430" i="18"/>
  <c r="C430" i="18" s="1"/>
  <c r="AC648" i="18"/>
  <c r="C648" i="18" s="1"/>
  <c r="AC571" i="18"/>
  <c r="C571" i="18" s="1"/>
  <c r="AC472" i="18"/>
  <c r="C472" i="18" s="1"/>
  <c r="AC196" i="18"/>
  <c r="C196" i="18" s="1"/>
  <c r="AC516" i="18"/>
  <c r="C516" i="18" s="1"/>
  <c r="AC293" i="18"/>
  <c r="C293" i="18" s="1"/>
  <c r="AC52" i="18"/>
  <c r="C52" i="18" s="1"/>
  <c r="AC563" i="18"/>
  <c r="C563" i="18" s="1"/>
  <c r="AC700" i="18"/>
  <c r="C700" i="18" s="1"/>
  <c r="AC103" i="18"/>
  <c r="C103" i="18" s="1"/>
  <c r="AC470" i="18"/>
  <c r="C470" i="18" s="1"/>
  <c r="AC406" i="18"/>
  <c r="C406" i="18" s="1"/>
  <c r="AC454" i="18"/>
  <c r="C454" i="18" s="1"/>
  <c r="AC551" i="18"/>
  <c r="AC159" i="18"/>
  <c r="C159" i="18" s="1"/>
  <c r="AC399" i="18"/>
  <c r="C399" i="18" s="1"/>
  <c r="AC489" i="18"/>
  <c r="C489" i="18" s="1"/>
  <c r="B39" i="18"/>
  <c r="AC39" i="18"/>
  <c r="C39" i="18" s="1"/>
  <c r="AC53" i="18"/>
  <c r="C53" i="18" s="1"/>
  <c r="AC397" i="18"/>
  <c r="C397" i="18" s="1"/>
  <c r="AC210" i="18"/>
  <c r="C210" i="18" s="1"/>
  <c r="AC588" i="18"/>
  <c r="C588" i="18" s="1"/>
  <c r="AC297" i="18"/>
  <c r="C297" i="18" s="1"/>
  <c r="AC687" i="18"/>
  <c r="C687" i="18" s="1"/>
  <c r="AC94" i="18"/>
  <c r="C94" i="18" s="1"/>
  <c r="AC55" i="18"/>
  <c r="AC231" i="18"/>
  <c r="C231" i="18" s="1"/>
  <c r="AC631" i="18"/>
  <c r="C631" i="18" s="1"/>
  <c r="AC395" i="18"/>
  <c r="C395" i="18" s="1"/>
  <c r="AC435" i="18"/>
  <c r="C435" i="18" s="1"/>
  <c r="AC554" i="18"/>
  <c r="C554" i="18" s="1"/>
  <c r="AC478" i="18"/>
  <c r="C478" i="18" s="1"/>
  <c r="AC54" i="18"/>
  <c r="C54" i="18" s="1"/>
  <c r="AC101" i="18"/>
  <c r="C101" i="18" s="1"/>
  <c r="AC347" i="18"/>
  <c r="AC257" i="18"/>
  <c r="C257" i="18" s="1"/>
  <c r="AC228" i="18"/>
  <c r="C228" i="18" s="1"/>
  <c r="AC401" i="18"/>
  <c r="C401" i="18" s="1"/>
  <c r="AC352" i="18"/>
  <c r="C352" i="18" s="1"/>
  <c r="AC599" i="18"/>
  <c r="C599" i="18" s="1"/>
  <c r="AC483" i="18"/>
  <c r="C483" i="18" s="1"/>
  <c r="AC388" i="18"/>
  <c r="C388" i="18" s="1"/>
  <c r="AC428" i="18"/>
  <c r="C428" i="18" s="1"/>
  <c r="AC212" i="18"/>
  <c r="C212" i="18" s="1"/>
  <c r="AC557" i="18"/>
  <c r="C557" i="18" s="1"/>
  <c r="AC240" i="18"/>
  <c r="C240" i="18" s="1"/>
  <c r="AC337" i="18"/>
  <c r="C337" i="18" s="1"/>
  <c r="AC175" i="18"/>
  <c r="C175" i="18" s="1"/>
  <c r="AC61" i="18"/>
  <c r="C61" i="18" s="1"/>
  <c r="AC657" i="18"/>
  <c r="C657" i="18" s="1"/>
  <c r="AC386" i="18"/>
  <c r="C386" i="18" s="1"/>
  <c r="AC191" i="18"/>
  <c r="C191" i="18" s="1"/>
  <c r="AC27" i="18"/>
  <c r="C27" i="18" s="1"/>
  <c r="B27" i="18"/>
  <c r="AC464" i="18"/>
  <c r="C464" i="18" s="1"/>
  <c r="AC203" i="18"/>
  <c r="C203" i="18" s="1"/>
  <c r="AC515" i="18"/>
  <c r="C515" i="18" s="1"/>
  <c r="AC591" i="18"/>
  <c r="C591" i="18" s="1"/>
  <c r="AC531" i="18"/>
  <c r="C531" i="18" s="1"/>
  <c r="AC246" i="18"/>
  <c r="C246" i="18" s="1"/>
  <c r="AC708" i="18"/>
  <c r="C708" i="18" s="1"/>
  <c r="AC432" i="18"/>
  <c r="C432" i="18" s="1"/>
  <c r="AC81" i="18"/>
  <c r="AC80" i="18"/>
  <c r="C80" i="18" s="1"/>
  <c r="AC394" i="18"/>
  <c r="C394" i="18" s="1"/>
  <c r="AC453" i="18"/>
  <c r="C453" i="18" s="1"/>
  <c r="AC675" i="18"/>
  <c r="C675" i="18" s="1"/>
  <c r="AC615" i="18"/>
  <c r="C615" i="18" s="1"/>
  <c r="AC110" i="18"/>
  <c r="C110" i="18" s="1"/>
  <c r="AC156" i="18"/>
  <c r="C156" i="18" s="1"/>
  <c r="AC552" i="18"/>
  <c r="C552" i="18" s="1"/>
  <c r="AC185" i="18"/>
  <c r="C185" i="18" s="1"/>
  <c r="AC612" i="18"/>
  <c r="C612" i="18" s="1"/>
  <c r="AC306" i="18"/>
  <c r="C306" i="18" s="1"/>
  <c r="AC703" i="18"/>
  <c r="C703" i="18" s="1"/>
  <c r="AC223" i="18"/>
  <c r="C223" i="18" s="1"/>
  <c r="AC157" i="18"/>
  <c r="C157" i="18" s="1"/>
  <c r="AC381" i="18"/>
  <c r="C381" i="18" s="1"/>
  <c r="AC701" i="18"/>
  <c r="C701" i="18" s="1"/>
  <c r="B42" i="18"/>
  <c r="AC42" i="18"/>
  <c r="C42" i="18" s="1"/>
  <c r="AC393" i="18"/>
  <c r="C393" i="18" s="1"/>
  <c r="AC536" i="18"/>
  <c r="C536" i="18" s="1"/>
  <c r="AC592" i="18"/>
  <c r="C592" i="18" s="1"/>
  <c r="AC215" i="18"/>
  <c r="C215" i="18" s="1"/>
  <c r="AC601" i="18"/>
  <c r="C601" i="18" s="1"/>
  <c r="AC209" i="18"/>
  <c r="AC208" i="18"/>
  <c r="C208" i="18" s="1"/>
  <c r="AC23" i="18"/>
  <c r="C23" i="18" s="1"/>
  <c r="B23" i="18"/>
  <c r="AC291" i="18"/>
  <c r="C291" i="18" s="1"/>
  <c r="AC74" i="18"/>
  <c r="C74" i="18" s="1"/>
  <c r="AC166" i="18"/>
  <c r="C166" i="18" s="1"/>
  <c r="AC431" i="18"/>
  <c r="C431" i="18" s="1"/>
  <c r="AC579" i="18"/>
  <c r="C579" i="18" s="1"/>
  <c r="AC128" i="18"/>
  <c r="C128" i="18" s="1"/>
  <c r="AC367" i="18"/>
  <c r="C367" i="18" s="1"/>
  <c r="AC28" i="18"/>
  <c r="C28" i="18" s="1"/>
  <c r="AC528" i="18"/>
  <c r="C528" i="18" s="1"/>
  <c r="AC669" i="18"/>
  <c r="C669" i="18" s="1"/>
  <c r="AC255" i="18"/>
  <c r="C255" i="18" s="1"/>
  <c r="AC312" i="18"/>
  <c r="C312" i="18" s="1"/>
  <c r="AC309" i="18"/>
  <c r="C309" i="18" s="1"/>
  <c r="AC589" i="18"/>
  <c r="AC302" i="18"/>
  <c r="C302" i="18" s="1"/>
  <c r="AC695" i="18"/>
  <c r="C695" i="18" s="1"/>
  <c r="AC250" i="18"/>
  <c r="C250" i="18" s="1"/>
  <c r="AC374" i="18"/>
  <c r="C374" i="18" s="1"/>
  <c r="AC539" i="18"/>
  <c r="C539" i="18" s="1"/>
  <c r="AC353" i="18"/>
  <c r="C353" i="18" s="1"/>
  <c r="AC35" i="18"/>
  <c r="C35" i="18" s="1"/>
  <c r="AC279" i="18"/>
  <c r="C279" i="18" s="1"/>
  <c r="AC278" i="18"/>
  <c r="C278" i="18" s="1"/>
  <c r="AC123" i="18"/>
  <c r="C123" i="18" s="1"/>
  <c r="AC163" i="18"/>
  <c r="C163" i="18" s="1"/>
  <c r="AC628" i="18"/>
  <c r="C628" i="18" s="1"/>
  <c r="C629" i="18" s="1"/>
  <c r="AC241" i="18"/>
  <c r="C241" i="18" s="1"/>
  <c r="AC451" i="18"/>
  <c r="C451" i="18" s="1"/>
  <c r="AC334" i="18"/>
  <c r="C334" i="18" s="1"/>
  <c r="AC115" i="18"/>
  <c r="C115" i="18" s="1"/>
  <c r="AC627" i="18"/>
  <c r="C627" i="18" s="1"/>
  <c r="AC543" i="18"/>
  <c r="C543" i="18" s="1"/>
  <c r="AC336" i="18"/>
  <c r="C336" i="18" s="1"/>
  <c r="AC722" i="18"/>
  <c r="C722" i="18" s="1"/>
  <c r="AC610" i="18"/>
  <c r="C610" i="18" s="1"/>
  <c r="AC130" i="18"/>
  <c r="C130" i="18" s="1"/>
  <c r="AC713" i="18"/>
  <c r="C713" i="18" s="1"/>
  <c r="AC641" i="18"/>
  <c r="C641" i="18" s="1"/>
  <c r="AC109" i="18"/>
  <c r="C109" i="18" s="1"/>
  <c r="AC465" i="18"/>
  <c r="C465" i="18" s="1"/>
  <c r="AC222" i="18"/>
  <c r="C222" i="18" s="1"/>
  <c r="AC670" i="18"/>
  <c r="C670" i="18" s="1"/>
  <c r="AC315" i="18"/>
  <c r="C315" i="18" s="1"/>
  <c r="AC497" i="18"/>
  <c r="C497" i="18" s="1"/>
  <c r="AC64" i="18"/>
  <c r="C64" i="18" s="1"/>
  <c r="AC190" i="18"/>
  <c r="C190" i="18" s="1"/>
  <c r="AC474" i="18"/>
  <c r="C474" i="18" s="1"/>
  <c r="AC661" i="18"/>
  <c r="C661" i="18" s="1"/>
  <c r="AC111" i="18"/>
  <c r="C111" i="18" s="1"/>
  <c r="AC176" i="18"/>
  <c r="C176" i="18" s="1"/>
  <c r="AC217" i="18"/>
  <c r="C217" i="18" s="1"/>
  <c r="AC29" i="18"/>
  <c r="C29" i="18" s="1"/>
  <c r="B29" i="18"/>
  <c r="AC70" i="18"/>
  <c r="C70" i="18" s="1"/>
  <c r="AC8" i="18"/>
  <c r="C8" i="18" s="1"/>
  <c r="B8" i="18"/>
  <c r="AC51" i="18"/>
  <c r="C51" i="18" s="1"/>
  <c r="AC323" i="18"/>
  <c r="C323" i="18" s="1"/>
  <c r="AC17" i="18"/>
  <c r="C17" i="18" s="1"/>
  <c r="B25" i="18"/>
  <c r="AC25" i="18"/>
  <c r="C25" i="18" s="1"/>
  <c r="AC553" i="18"/>
  <c r="C553" i="18" s="1"/>
  <c r="AC655" i="18"/>
  <c r="C655" i="18" s="1"/>
  <c r="AC225" i="18"/>
  <c r="C225" i="18" s="1"/>
  <c r="AC581" i="18"/>
  <c r="C581" i="18" s="1"/>
  <c r="AC488" i="18"/>
  <c r="AC689" i="18"/>
  <c r="C689" i="18" s="1"/>
  <c r="AC562" i="18"/>
  <c r="C562" i="18" s="1"/>
  <c r="AC338" i="18"/>
  <c r="C338" i="18" s="1"/>
  <c r="AC204" i="18"/>
  <c r="C204" i="18" s="1"/>
  <c r="AC77" i="18"/>
  <c r="C77" i="18" s="1"/>
  <c r="AC378" i="18"/>
  <c r="C378" i="18" s="1"/>
  <c r="AC709" i="18"/>
  <c r="C709" i="18" s="1"/>
  <c r="AC436" i="18"/>
  <c r="C436" i="18" s="1"/>
  <c r="AC688" i="18"/>
  <c r="C688" i="18" s="1"/>
  <c r="AC154" i="18"/>
  <c r="C154" i="18" s="1"/>
  <c r="AC266" i="18"/>
  <c r="C266" i="18" s="1"/>
  <c r="AC509" i="18"/>
  <c r="C509" i="18" s="1"/>
  <c r="AC182" i="18"/>
  <c r="C182" i="18" s="1"/>
  <c r="AC414" i="18"/>
  <c r="C414" i="18" s="1"/>
  <c r="AC104" i="18"/>
  <c r="C104" i="18" s="1"/>
  <c r="AC487" i="18"/>
  <c r="C487" i="18" s="1"/>
  <c r="AC201" i="18"/>
  <c r="C201" i="18" s="1"/>
  <c r="AC538" i="18"/>
  <c r="C538" i="18" s="1"/>
  <c r="AC455" i="18"/>
  <c r="C455" i="18" s="1"/>
  <c r="AC674" i="18"/>
  <c r="C674" i="18" s="1"/>
  <c r="AC294" i="18"/>
  <c r="C294" i="18" s="1"/>
  <c r="AC501" i="18"/>
  <c r="C501" i="18" s="1"/>
  <c r="AC344" i="18"/>
  <c r="C344" i="18" s="1"/>
  <c r="AC676" i="18"/>
  <c r="C676" i="18" s="1"/>
  <c r="AC556" i="18"/>
  <c r="C556" i="18" s="1"/>
  <c r="AC14" i="18"/>
  <c r="C14" i="18" s="1"/>
  <c r="B14" i="18"/>
  <c r="AC658" i="18"/>
  <c r="C658" i="18" s="1"/>
  <c r="B16" i="18"/>
  <c r="AC16" i="18"/>
  <c r="C16" i="18" s="1"/>
  <c r="AC683" i="18"/>
  <c r="C683" i="18" s="1"/>
  <c r="AC413" i="18"/>
  <c r="C413" i="18" s="1"/>
  <c r="AC649" i="18"/>
  <c r="C649" i="18" s="1"/>
  <c r="AC607" i="18"/>
  <c r="C607" i="18" s="1"/>
  <c r="AC224" i="18"/>
  <c r="C224" i="18" s="1"/>
  <c r="AC704" i="18"/>
  <c r="C704" i="18" s="1"/>
  <c r="AC584" i="18"/>
  <c r="C584" i="18" s="1"/>
  <c r="AC614" i="18"/>
  <c r="C614" i="18" s="1"/>
  <c r="AC518" i="18"/>
  <c r="C518" i="18" s="1"/>
  <c r="AC514" i="18"/>
  <c r="C514" i="18" s="1"/>
  <c r="AC326" i="18"/>
  <c r="C326" i="18" s="1"/>
  <c r="AC296" i="18"/>
  <c r="C296" i="18" s="1"/>
  <c r="AC202" i="18"/>
  <c r="C202" i="18" s="1"/>
  <c r="AC643" i="18"/>
  <c r="C643" i="18" s="1"/>
  <c r="AC129" i="18"/>
  <c r="C129" i="18" s="1"/>
  <c r="AC630" i="18"/>
  <c r="C630" i="18" s="1"/>
  <c r="AC494" i="18"/>
  <c r="C494" i="18" s="1"/>
  <c r="AC60" i="18"/>
  <c r="C60" i="18" s="1"/>
  <c r="AC486" i="18"/>
  <c r="C486" i="18" s="1"/>
  <c r="AC438" i="18"/>
  <c r="C438" i="18" s="1"/>
  <c r="AC183" i="18"/>
  <c r="C183" i="18" s="1"/>
  <c r="AC12" i="18"/>
  <c r="C12" i="18" s="1"/>
  <c r="B12" i="18"/>
  <c r="AC725" i="18"/>
  <c r="C725" i="18" s="1"/>
  <c r="AC439" i="18"/>
  <c r="C439" i="18" s="1"/>
  <c r="AC252" i="18"/>
  <c r="C252" i="18" s="1"/>
  <c r="AC541" i="18"/>
  <c r="C541" i="18" s="1"/>
  <c r="AC719" i="18"/>
  <c r="C719" i="18" s="1"/>
  <c r="AC466" i="18"/>
  <c r="C466" i="18" s="1"/>
  <c r="AC714" i="18"/>
  <c r="C714" i="18" s="1"/>
  <c r="B33" i="18"/>
  <c r="AC33" i="18"/>
  <c r="C33" i="18" s="1"/>
  <c r="AC200" i="18"/>
  <c r="C200" i="18" s="1"/>
  <c r="AC452" i="18"/>
  <c r="C452" i="18" s="1"/>
  <c r="AC540" i="18"/>
  <c r="C540" i="18" s="1"/>
  <c r="AC473" i="18"/>
  <c r="C473" i="18" s="1"/>
  <c r="AC532" i="18"/>
  <c r="C532" i="18" s="1"/>
  <c r="AC125" i="18"/>
  <c r="C125" i="18" s="1"/>
  <c r="AC105" i="18"/>
  <c r="C105" i="18" s="1"/>
  <c r="B32" i="18"/>
  <c r="AC32" i="18"/>
  <c r="C32" i="18" s="1"/>
  <c r="AC304" i="18"/>
  <c r="C304" i="18" s="1"/>
  <c r="AC245" i="18"/>
  <c r="C245" i="18" s="1"/>
  <c r="AC148" i="18"/>
  <c r="C148" i="18" s="1"/>
  <c r="AC575" i="18"/>
  <c r="C575" i="18" s="1"/>
  <c r="AC696" i="18"/>
  <c r="C696" i="18" s="1"/>
  <c r="AC715" i="18"/>
  <c r="C715" i="18" s="1"/>
  <c r="AC426" i="18"/>
  <c r="C426" i="18" s="1"/>
  <c r="AC180" i="18"/>
  <c r="C180" i="18" s="1"/>
  <c r="AC96" i="18"/>
  <c r="C96" i="18" s="1"/>
  <c r="AC625" i="18"/>
  <c r="C625" i="18" s="1"/>
  <c r="AC561" i="18"/>
  <c r="C561" i="18" s="1"/>
  <c r="AC422" i="18"/>
  <c r="C422" i="18" s="1"/>
  <c r="AC471" i="18"/>
  <c r="C471" i="18" s="1"/>
  <c r="AC420" i="18"/>
  <c r="C420" i="18" s="1"/>
  <c r="AC50" i="18"/>
  <c r="C50" i="18" s="1"/>
  <c r="AC418" i="18"/>
  <c r="C418" i="18" s="1"/>
  <c r="AC507" i="18"/>
  <c r="C507" i="18" s="1"/>
  <c r="AC650" i="18"/>
  <c r="C650" i="18" s="1"/>
  <c r="AC520" i="18"/>
  <c r="C520" i="18" s="1"/>
  <c r="AC490" i="18"/>
  <c r="C490" i="18" s="1"/>
  <c r="AC447" i="18"/>
  <c r="C447" i="18" s="1"/>
  <c r="AC446" i="18"/>
  <c r="AC173" i="18"/>
  <c r="C173" i="18" s="1"/>
  <c r="AC359" i="18"/>
  <c r="C359" i="18" s="1"/>
  <c r="AC372" i="18"/>
  <c r="C372" i="18" s="1"/>
  <c r="AC698" i="18"/>
  <c r="C698" i="18" s="1"/>
  <c r="AC606" i="18"/>
  <c r="C606" i="18" s="1"/>
  <c r="AC567" i="18"/>
  <c r="C567" i="18" s="1"/>
  <c r="AC197" i="18"/>
  <c r="C197" i="18" s="1"/>
  <c r="AC533" i="18"/>
  <c r="C533" i="18" s="1"/>
  <c r="AC525" i="18"/>
  <c r="C525" i="18" s="1"/>
  <c r="AC398" i="18"/>
  <c r="C398" i="18" s="1"/>
  <c r="AC434" i="18"/>
  <c r="C434" i="18" s="1"/>
  <c r="AC141" i="18"/>
  <c r="C141" i="18" s="1"/>
  <c r="AC139" i="18"/>
  <c r="C139" i="18" s="1"/>
  <c r="AC56" i="18"/>
  <c r="C56" i="18" s="1"/>
  <c r="AC511" i="18"/>
  <c r="C511" i="18" s="1"/>
  <c r="AC699" i="18"/>
  <c r="C699" i="18" s="1"/>
  <c r="AC597" i="18"/>
  <c r="C597" i="18" s="1"/>
  <c r="AC403" i="18"/>
  <c r="C403" i="18" s="1"/>
  <c r="AC677" i="18"/>
  <c r="C677" i="18" s="1"/>
  <c r="AC718" i="18"/>
  <c r="C718" i="18" s="1"/>
  <c r="AC242" i="18"/>
  <c r="C242" i="18" s="1"/>
  <c r="AC510" i="18"/>
  <c r="C510" i="18" s="1"/>
  <c r="AC417" i="18"/>
  <c r="C417" i="18" s="1"/>
  <c r="AC370" i="18"/>
  <c r="C370" i="18" s="1"/>
  <c r="AC316" i="18"/>
  <c r="C316" i="18" s="1"/>
  <c r="AC727" i="18"/>
  <c r="C727" i="18" s="1"/>
  <c r="AC13" i="18"/>
  <c r="C13" i="18" s="1"/>
  <c r="B13" i="18"/>
  <c r="AC165" i="18"/>
  <c r="AC354" i="18"/>
  <c r="C354" i="18" s="1"/>
  <c r="AC491" i="18"/>
  <c r="C491" i="18" s="1"/>
  <c r="AC468" i="18"/>
  <c r="C468" i="18" s="1"/>
  <c r="AC500" i="18"/>
  <c r="C500" i="18" s="1"/>
  <c r="AC673" i="18"/>
  <c r="C673" i="18" s="1"/>
  <c r="AC366" i="18"/>
  <c r="C366" i="18" s="1"/>
  <c r="AC652" i="18"/>
  <c r="C652" i="18" s="1"/>
  <c r="AC22" i="18"/>
  <c r="C22" i="18" s="1"/>
  <c r="B22" i="18"/>
  <c r="AC505" i="18"/>
  <c r="C505" i="18" s="1"/>
  <c r="AC93" i="18"/>
  <c r="C93" i="18" s="1"/>
  <c r="AC339" i="18"/>
  <c r="C339" i="18" s="1"/>
  <c r="AC41" i="18"/>
  <c r="C41" i="18" s="1"/>
  <c r="AC549" i="18"/>
  <c r="C549" i="18" s="1"/>
  <c r="AC620" i="18"/>
  <c r="C620" i="18" s="1"/>
  <c r="AC508" i="18"/>
  <c r="C508" i="18" s="1"/>
  <c r="AC91" i="18"/>
  <c r="C91" i="18" s="1"/>
  <c r="AC564" i="18"/>
  <c r="C564" i="18" s="1"/>
  <c r="AC15" i="18"/>
  <c r="C15" i="18" s="1"/>
  <c r="AC134" i="18"/>
  <c r="C134" i="18" s="1"/>
  <c r="AC361" i="18"/>
  <c r="C361" i="18" s="1"/>
  <c r="AC480" i="18"/>
  <c r="C480" i="18" s="1"/>
  <c r="AC341" i="18"/>
  <c r="C341" i="18" s="1"/>
  <c r="AC558" i="18"/>
  <c r="C558" i="18" s="1"/>
  <c r="AC666" i="18"/>
  <c r="C666" i="18" s="1"/>
  <c r="AC373" i="18"/>
  <c r="C373" i="18" s="1"/>
  <c r="AC221" i="18"/>
  <c r="C221" i="18" s="1"/>
  <c r="AC219" i="18"/>
  <c r="C219" i="18" s="1"/>
  <c r="AC475" i="18"/>
  <c r="C475" i="18" s="1"/>
  <c r="AC214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4" i="18"/>
  <c r="B3" i="18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10" i="18" l="1"/>
  <c r="C740" i="18"/>
  <c r="B743" i="18"/>
  <c r="C743" i="18"/>
  <c r="C660" i="18"/>
  <c r="C277" i="18"/>
  <c r="C220" i="18"/>
  <c r="C488" i="18"/>
  <c r="C732" i="18"/>
  <c r="C576" i="18"/>
  <c r="C308" i="18"/>
  <c r="C589" i="18"/>
  <c r="C446" i="18"/>
  <c r="C329" i="18"/>
  <c r="C211" i="18"/>
  <c r="C295" i="18"/>
  <c r="C347" i="18"/>
  <c r="C498" i="18"/>
  <c r="C692" i="18"/>
  <c r="C566" i="18"/>
  <c r="C665" i="18"/>
  <c r="C230" i="18"/>
  <c r="C269" i="18"/>
  <c r="C207" i="18"/>
  <c r="C260" i="18"/>
  <c r="C300" i="18"/>
  <c r="C535" i="18"/>
  <c r="C209" i="18"/>
  <c r="C600" i="18"/>
  <c r="C350" i="18"/>
  <c r="C734" i="18"/>
  <c r="B445" i="18"/>
  <c r="B446" i="18" s="1"/>
  <c r="B587" i="18"/>
  <c r="B588" i="18" s="1"/>
  <c r="B589" i="18" s="1"/>
  <c r="B209" i="18"/>
  <c r="B210" i="18" s="1"/>
  <c r="B211" i="18" s="1"/>
  <c r="B360" i="18"/>
  <c r="B271" i="18"/>
  <c r="B272" i="18" s="1"/>
  <c r="B273" i="18" s="1"/>
  <c r="B313" i="18"/>
  <c r="B314" i="18" s="1"/>
  <c r="B341" i="18"/>
  <c r="B349" i="18"/>
  <c r="B350" i="18" s="1"/>
  <c r="B420" i="18"/>
  <c r="B719" i="18"/>
  <c r="B518" i="18"/>
  <c r="B378" i="18"/>
  <c r="B379" i="18" s="1"/>
  <c r="B474" i="18"/>
  <c r="B429" i="18"/>
  <c r="B633" i="18"/>
  <c r="B634" i="18" s="1"/>
  <c r="B635" i="18" s="1"/>
  <c r="B490" i="18"/>
  <c r="B648" i="18"/>
  <c r="B262" i="18"/>
  <c r="B263" i="18" s="1"/>
  <c r="B264" i="18" s="1"/>
  <c r="B265" i="18" s="1"/>
  <c r="B506" i="18"/>
  <c r="B507" i="18" s="1"/>
  <c r="B672" i="18"/>
  <c r="B706" i="18"/>
  <c r="B213" i="18"/>
  <c r="B214" i="18" s="1"/>
  <c r="B327" i="18"/>
  <c r="B328" i="18" s="1"/>
  <c r="B329" i="18" s="1"/>
  <c r="B495" i="18"/>
  <c r="B594" i="18"/>
  <c r="B418" i="18"/>
  <c r="B614" i="18"/>
  <c r="B316" i="18"/>
  <c r="B317" i="18" s="1"/>
  <c r="B318" i="18" s="1"/>
  <c r="B539" i="18"/>
  <c r="B484" i="18"/>
  <c r="B485" i="18" s="1"/>
  <c r="B512" i="18"/>
  <c r="B513" i="18" s="1"/>
  <c r="C282" i="18"/>
  <c r="C522" i="18"/>
  <c r="C358" i="18"/>
  <c r="C264" i="18"/>
  <c r="C265" i="18" s="1"/>
  <c r="B193" i="18"/>
  <c r="B194" i="18" s="1"/>
  <c r="B195" i="18" s="1"/>
  <c r="B731" i="18"/>
  <c r="B732" i="18" s="1"/>
  <c r="B733" i="18" s="1"/>
  <c r="B734" i="18" s="1"/>
  <c r="B504" i="18"/>
  <c r="B320" i="18"/>
  <c r="B321" i="18" s="1"/>
  <c r="B362" i="18"/>
  <c r="B472" i="18"/>
  <c r="B439" i="18"/>
  <c r="B584" i="18"/>
  <c r="B585" i="18" s="1"/>
  <c r="B345" i="18"/>
  <c r="B346" i="18" s="1"/>
  <c r="B347" i="18" s="1"/>
  <c r="B331" i="18"/>
  <c r="B332" i="18" s="1"/>
  <c r="B333" i="18" s="1"/>
  <c r="B368" i="18"/>
  <c r="B206" i="18"/>
  <c r="B207" i="18" s="1"/>
  <c r="B493" i="18"/>
  <c r="B303" i="18"/>
  <c r="B702" i="18"/>
  <c r="B711" i="18"/>
  <c r="B299" i="18"/>
  <c r="B300" i="18" s="1"/>
  <c r="B441" i="18"/>
  <c r="B442" i="18" s="1"/>
  <c r="B443" i="18" s="1"/>
  <c r="B422" i="18"/>
  <c r="B725" i="18"/>
  <c r="B726" i="18" s="1"/>
  <c r="B704" i="18"/>
  <c r="B226" i="18"/>
  <c r="B227" i="18" s="1"/>
  <c r="B295" i="18"/>
  <c r="B352" i="18"/>
  <c r="B257" i="18"/>
  <c r="B258" i="18" s="1"/>
  <c r="B259" i="18" s="1"/>
  <c r="B260" i="18" s="1"/>
  <c r="B407" i="18"/>
  <c r="B408" i="18" s="1"/>
  <c r="B721" i="18"/>
  <c r="B460" i="18"/>
  <c r="B461" i="18" s="1"/>
  <c r="B462" i="18" s="1"/>
  <c r="B463" i="18" s="1"/>
  <c r="B618" i="18"/>
  <c r="B619" i="18" s="1"/>
  <c r="B534" i="18"/>
  <c r="B535" i="18" s="1"/>
  <c r="B536" i="18" s="1"/>
  <c r="B679" i="18"/>
  <c r="B680" i="18" s="1"/>
  <c r="B509" i="18"/>
  <c r="B510" i="18" s="1"/>
  <c r="B598" i="18"/>
  <c r="B599" i="18" s="1"/>
  <c r="B600" i="18" s="1"/>
  <c r="B561" i="18"/>
  <c r="B249" i="18"/>
  <c r="B391" i="18"/>
  <c r="B392" i="18" s="1"/>
  <c r="B395" i="18"/>
  <c r="B532" i="18"/>
  <c r="B479" i="18"/>
  <c r="B470" i="18"/>
  <c r="B574" i="18"/>
  <c r="B575" i="18" s="1"/>
  <c r="B576" i="18" s="1"/>
  <c r="C318" i="18"/>
  <c r="C285" i="18"/>
  <c r="B497" i="18"/>
  <c r="B498" i="18" s="1"/>
  <c r="B477" i="18"/>
  <c r="B267" i="18"/>
  <c r="B268" i="18" s="1"/>
  <c r="B269" i="18" s="1"/>
  <c r="B364" i="18"/>
  <c r="B550" i="18"/>
  <c r="B551" i="18" s="1"/>
  <c r="B699" i="18"/>
  <c r="B625" i="18"/>
  <c r="B626" i="18" s="1"/>
  <c r="B736" i="18"/>
  <c r="B677" i="18"/>
  <c r="B713" i="18"/>
  <c r="B310" i="18"/>
  <c r="B311" i="18" s="1"/>
  <c r="B591" i="18"/>
  <c r="B592" i="18" s="1"/>
  <c r="B370" i="18"/>
  <c r="B371" i="18" s="1"/>
  <c r="B652" i="18"/>
  <c r="B357" i="18"/>
  <c r="B358" i="18" s="1"/>
  <c r="B339" i="18"/>
  <c r="B578" i="18"/>
  <c r="B255" i="18"/>
  <c r="B381" i="18"/>
  <c r="B382" i="18" s="1"/>
  <c r="B427" i="18"/>
  <c r="B239" i="18"/>
  <c r="C273" i="18"/>
  <c r="C325" i="18"/>
  <c r="C443" i="18"/>
  <c r="C635" i="18"/>
  <c r="B667" i="18"/>
  <c r="B251" i="18"/>
  <c r="B355" i="18"/>
  <c r="B642" i="18"/>
  <c r="B481" i="18"/>
  <c r="B482" i="18" s="1"/>
  <c r="B604" i="18"/>
  <c r="B605" i="18" s="1"/>
  <c r="B457" i="18"/>
  <c r="B458" i="18" s="1"/>
  <c r="B563" i="18"/>
  <c r="B384" i="18"/>
  <c r="B717" i="18"/>
  <c r="B715" i="18"/>
  <c r="B502" i="18"/>
  <c r="B628" i="18"/>
  <c r="B629" i="18" s="1"/>
  <c r="B669" i="18"/>
  <c r="B224" i="18"/>
  <c r="B323" i="18"/>
  <c r="B324" i="18" s="1"/>
  <c r="B325" i="18" s="1"/>
  <c r="B436" i="18"/>
  <c r="B199" i="18"/>
  <c r="B243" i="18"/>
  <c r="B723" i="18"/>
  <c r="B582" i="18"/>
  <c r="B275" i="18"/>
  <c r="B276" i="18" s="1"/>
  <c r="B277" i="18" s="1"/>
  <c r="B335" i="18"/>
  <c r="B656" i="18"/>
  <c r="B542" i="18"/>
  <c r="B521" i="18"/>
  <c r="B522" i="18" s="1"/>
  <c r="B237" i="18"/>
  <c r="B609" i="18"/>
  <c r="B529" i="18"/>
  <c r="B530" i="18" s="1"/>
  <c r="B292" i="18"/>
  <c r="B631" i="18"/>
  <c r="B424" i="18"/>
  <c r="B425" i="18" s="1"/>
  <c r="C408" i="18"/>
  <c r="B572" i="18"/>
  <c r="B690" i="18"/>
  <c r="B691" i="18" s="1"/>
  <c r="B692" i="18" s="1"/>
  <c r="B645" i="18"/>
  <c r="B695" i="18"/>
  <c r="B682" i="18"/>
  <c r="B596" i="18"/>
  <c r="B343" i="18"/>
  <c r="B287" i="18"/>
  <c r="B288" i="18" s="1"/>
  <c r="B245" i="18"/>
  <c r="B202" i="18"/>
  <c r="B306" i="18"/>
  <c r="B307" i="18" s="1"/>
  <c r="B308" i="18" s="1"/>
  <c r="B708" i="18"/>
  <c r="B658" i="18"/>
  <c r="B659" i="18" s="1"/>
  <c r="B660" i="18" s="1"/>
  <c r="B687" i="18"/>
  <c r="B688" i="18" s="1"/>
  <c r="B580" i="18"/>
  <c r="B388" i="18"/>
  <c r="B684" i="18"/>
  <c r="B685" i="18" s="1"/>
  <c r="B375" i="18"/>
  <c r="B376" i="18" s="1"/>
  <c r="B234" i="18"/>
  <c r="B235" i="18" s="1"/>
  <c r="B602" i="18"/>
  <c r="B565" i="18"/>
  <c r="B566" i="18" s="1"/>
  <c r="B500" i="18"/>
  <c r="B663" i="18"/>
  <c r="B664" i="18" s="1"/>
  <c r="B665" i="18" s="1"/>
  <c r="B487" i="18"/>
  <c r="B488" i="18" s="1"/>
  <c r="B284" i="18"/>
  <c r="B285" i="18" s="1"/>
  <c r="B279" i="18"/>
  <c r="B280" i="18" s="1"/>
  <c r="B281" i="18" s="1"/>
  <c r="B282" i="18" s="1"/>
  <c r="B232" i="18"/>
  <c r="B621" i="18"/>
  <c r="B253" i="18"/>
  <c r="B337" i="18"/>
  <c r="B297" i="18"/>
  <c r="B559" i="18"/>
  <c r="C551" i="18"/>
  <c r="C485" i="18"/>
  <c r="C530" i="18"/>
  <c r="C214" i="18"/>
  <c r="C463" i="18"/>
  <c r="C333" i="18"/>
  <c r="B401" i="18"/>
  <c r="B640" i="18"/>
  <c r="B405" i="18"/>
  <c r="B697" i="18"/>
  <c r="B570" i="18"/>
  <c r="B218" i="18"/>
  <c r="B219" i="18" s="1"/>
  <c r="B220" i="18" s="1"/>
  <c r="B545" i="18"/>
  <c r="B452" i="18"/>
  <c r="B515" i="18"/>
  <c r="B415" i="18"/>
  <c r="B623" i="18"/>
  <c r="B738" i="18"/>
  <c r="B739" i="18" s="1"/>
  <c r="B740" i="18" s="1"/>
  <c r="B247" i="18"/>
  <c r="B85" i="18"/>
  <c r="B86" i="18" s="1"/>
  <c r="B87" i="18" s="1"/>
  <c r="C79" i="18"/>
  <c r="B137" i="18"/>
  <c r="C162" i="18"/>
  <c r="C83" i="18"/>
  <c r="B122" i="18"/>
  <c r="C171" i="18"/>
  <c r="C172" i="18" s="1"/>
  <c r="B124" i="18"/>
  <c r="B111" i="18"/>
  <c r="B112" i="18" s="1"/>
  <c r="B113" i="18" s="1"/>
  <c r="B108" i="18"/>
  <c r="B109" i="18" s="1"/>
  <c r="B177" i="18"/>
  <c r="B181" i="18"/>
  <c r="B183" i="18"/>
  <c r="B184" i="18" s="1"/>
  <c r="B185" i="18" s="1"/>
  <c r="B148" i="18"/>
  <c r="B158" i="18"/>
  <c r="B159" i="18" s="1"/>
  <c r="C119" i="18"/>
  <c r="B104" i="18"/>
  <c r="B105" i="18" s="1"/>
  <c r="B106" i="18" s="1"/>
  <c r="B151" i="18"/>
  <c r="B152" i="18" s="1"/>
  <c r="B132" i="18"/>
  <c r="B139" i="18"/>
  <c r="B99" i="18"/>
  <c r="B100" i="18" s="1"/>
  <c r="B101" i="18" s="1"/>
  <c r="B102" i="18" s="1"/>
  <c r="B115" i="18"/>
  <c r="B116" i="18" s="1"/>
  <c r="B117" i="18" s="1"/>
  <c r="B118" i="18" s="1"/>
  <c r="B119" i="18" s="1"/>
  <c r="B179" i="18"/>
  <c r="B134" i="18"/>
  <c r="B135" i="18" s="1"/>
  <c r="C152" i="18"/>
  <c r="B130" i="18"/>
  <c r="C85" i="18"/>
  <c r="B141" i="18"/>
  <c r="B92" i="18"/>
  <c r="B81" i="18"/>
  <c r="B82" i="18" s="1"/>
  <c r="B83" i="18" s="1"/>
  <c r="C165" i="18"/>
  <c r="B169" i="18"/>
  <c r="B170" i="18" s="1"/>
  <c r="B171" i="18" s="1"/>
  <c r="B172" i="18" s="1"/>
  <c r="B167" i="18"/>
  <c r="B127" i="18"/>
  <c r="B187" i="18"/>
  <c r="B188" i="18" s="1"/>
  <c r="B190" i="18"/>
  <c r="B191" i="18" s="1"/>
  <c r="B146" i="18"/>
  <c r="B96" i="18"/>
  <c r="B97" i="18" s="1"/>
  <c r="B143" i="18"/>
  <c r="B144" i="18" s="1"/>
  <c r="B164" i="18"/>
  <c r="B165" i="18" s="1"/>
  <c r="B94" i="18"/>
  <c r="B161" i="18"/>
  <c r="B162" i="18" s="1"/>
  <c r="B90" i="18"/>
  <c r="B174" i="18"/>
  <c r="B175" i="18" s="1"/>
  <c r="C81" i="18"/>
  <c r="B78" i="18"/>
  <c r="B79" i="18" s="1"/>
  <c r="B67" i="18"/>
  <c r="B68" i="18" s="1"/>
  <c r="B69" i="18" s="1"/>
  <c r="C76" i="18"/>
  <c r="C69" i="18"/>
  <c r="B73" i="18"/>
  <c r="B75" i="18"/>
  <c r="B76" i="18" s="1"/>
  <c r="B46" i="18"/>
  <c r="B47" i="18" s="1"/>
  <c r="B57" i="18"/>
  <c r="B58" i="18" s="1"/>
  <c r="B59" i="18" s="1"/>
  <c r="C55" i="18"/>
  <c r="C65" i="18"/>
  <c r="C59" i="18"/>
  <c r="B61" i="18"/>
  <c r="B62" i="18" s="1"/>
  <c r="B63" i="18" s="1"/>
  <c r="B64" i="18" s="1"/>
  <c r="B65" i="18" s="1"/>
  <c r="B51" i="18"/>
  <c r="C63" i="18"/>
  <c r="B49" i="18"/>
  <c r="B53" i="18"/>
  <c r="B54" i="18" s="1"/>
  <c r="B55" i="18" s="1"/>
  <c r="B30" i="18"/>
  <c r="B43" i="18"/>
  <c r="B44" i="18" s="1"/>
  <c r="B34" i="18"/>
  <c r="B35" i="18" s="1"/>
  <c r="B36" i="18" s="1"/>
  <c r="C44" i="18"/>
  <c r="B24" i="18"/>
  <c r="B17" i="18"/>
  <c r="B19" i="18"/>
  <c r="B20" i="18" s="1"/>
  <c r="B21" i="18" s="1"/>
  <c r="B40" i="18"/>
  <c r="B41" i="18" s="1"/>
  <c r="B38" i="18"/>
  <c r="B26" i="18"/>
  <c r="B15" i="18"/>
  <c r="C20" i="18"/>
  <c r="B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<sst xmlns="http://schemas.openxmlformats.org/spreadsheetml/2006/main" count="74143" uniqueCount="1132">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</sst>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3" totalsRowShown="0">
  <autoFilter ref="A1:Z363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3" totalsRowShown="0">
  <autoFilter ref="A1:U433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36" totalsRowShown="0">
  <autoFilter ref="A1:U213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63" totalsRowShown="0">
  <autoFilter ref="A1:U106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486" totalsRowShown="0">
  <autoFilter ref="A1:U1486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75" totalsRowShown="0">
  <autoFilter ref="A1:U137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46" totalsRowShown="0">
  <autoFilter ref="A1:AC74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0" tableType="queryTable" totalsRowShown="0">
  <autoFilter ref="A1:W36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20"/>
    <tableColumn id="3" xr3:uid="{F54FE508-F55F-45B4-B9E6-76FC1032E810}" uniqueName="3" name="名前" queryTableFieldId="27" dataDxfId="119"/>
    <tableColumn id="4" xr3:uid="{20A468CD-54E1-41A9-BDBF-380CDC1B6D6D}" uniqueName="4" name="じゃんけん" queryTableFieldId="28" dataDxfId="118"/>
    <tableColumn id="6" xr3:uid="{76068720-1636-4800-BA2E-637085110E9A}" uniqueName="6" name="ポジション" queryTableFieldId="6" dataDxfId="117"/>
    <tableColumn id="5" xr3:uid="{045A238E-24B1-4B05-9E92-156037256900}" uniqueName="5" name="高校" queryTableFieldId="29" dataDxfId="116"/>
    <tableColumn id="7" xr3:uid="{2D2A7F00-E647-46A6-8738-85C3BA017249}" uniqueName="7" name="よみがな" queryTableFieldId="30" dataDxfId="115"/>
    <tableColumn id="10" xr3:uid="{2995B7C8-8747-49CA-BB02-A9C71D7BBA48}" uniqueName="10" name="スパイクrZs" queryTableFieldId="10" dataDxfId="114"/>
    <tableColumn id="11" xr3:uid="{552A2BE4-5811-4040-B7F1-204319DB9A85}" uniqueName="11" name="サーブrZs" queryTableFieldId="11" dataDxfId="113"/>
    <tableColumn id="12" xr3:uid="{801614F6-9972-408E-914C-426C178AECB5}" uniqueName="12" name="セッティングrZs" queryTableFieldId="12" dataDxfId="112"/>
    <tableColumn id="13" xr3:uid="{EFACA329-5C78-423F-88CB-5F56BD04F4E1}" uniqueName="13" name="頭脳rZs" queryTableFieldId="13" dataDxfId="111"/>
    <tableColumn id="14" xr3:uid="{41623ABE-6AD7-40B2-97C8-CF18D89C618B}" uniqueName="14" name="幸運rZs" queryTableFieldId="14" dataDxfId="110"/>
    <tableColumn id="15" xr3:uid="{75FD34C8-E3FA-4870-982F-D2B81A6C35DE}" uniqueName="15" name="ブロックrZs" queryTableFieldId="15" dataDxfId="109"/>
    <tableColumn id="16" xr3:uid="{4F20706A-E13E-4D57-898E-4F94DB73AFB7}" uniqueName="16" name="レシーブrZs" queryTableFieldId="16" dataDxfId="108"/>
    <tableColumn id="17" xr3:uid="{A99C5284-A23B-4B96-93AB-7931C9973171}" uniqueName="17" name="バネrZs" queryTableFieldId="17" dataDxfId="107"/>
    <tableColumn id="18" xr3:uid="{64310DBA-CF9A-4E86-B5FC-8FE9B5D8E645}" uniqueName="18" name="スピードrZs" queryTableFieldId="18" dataDxfId="106"/>
    <tableColumn id="19" xr3:uid="{7D44855C-D72F-4604-BBF9-055ED4E10699}" uniqueName="19" name="メンタルrZs" queryTableFieldId="19" dataDxfId="105"/>
    <tableColumn id="20" xr3:uid="{25534468-7D21-4A98-8045-94A0367B4F77}" uniqueName="20" name="TotalStatrZs" queryTableFieldId="20" dataDxfId="104"/>
    <tableColumn id="21" xr3:uid="{86B2FC04-6230-49F5-8884-EF3A056DE032}" uniqueName="21" name="AttackValrZs" queryTableFieldId="21" dataDxfId="103"/>
    <tableColumn id="22" xr3:uid="{E27F33E8-6F26-4EAA-93A2-FE45A98207DC}" uniqueName="22" name="ServeValrZs" queryTableFieldId="22" dataDxfId="102"/>
    <tableColumn id="23" xr3:uid="{19CD416A-161B-4739-B937-74B697AB1BC2}" uniqueName="23" name="TossValrZs" queryTableFieldId="23" dataDxfId="101"/>
    <tableColumn id="24" xr3:uid="{6F01C006-9993-4BC6-8B55-619017F61B37}" uniqueName="24" name="ReceiveValrZs" queryTableFieldId="24" dataDxfId="100"/>
    <tableColumn id="25" xr3:uid="{0B0AEBC6-84A0-482F-AB22-B069AF217DE9}" uniqueName="25" name="BlockValrZs" queryTableFieldId="25" dataDxfId="99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4" tableType="queryTable" totalsRowShown="0">
  <autoFilter ref="A1:W15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98"/>
    <tableColumn id="4" xr3:uid="{1B5D2473-76A6-476D-9937-3B0C0117BBF9}" uniqueName="4" name="名前" queryTableFieldId="4" dataDxfId="97"/>
    <tableColumn id="5" xr3:uid="{3A2971C0-1874-438E-AB54-88904C51C250}" uniqueName="5" name="じゃんけん" queryTableFieldId="5" dataDxfId="96"/>
    <tableColumn id="6" xr3:uid="{21128240-B80E-451C-A188-07C09DAB813E}" uniqueName="6" name="ポジション" queryTableFieldId="6" dataDxfId="95"/>
    <tableColumn id="7" xr3:uid="{F8993DE7-E6C5-4C13-9491-32C568F4D9CB}" uniqueName="7" name="高校" queryTableFieldId="7" dataDxfId="94"/>
    <tableColumn id="27" xr3:uid="{CB4B4A8F-F6FA-4260-AA1D-EF6934248551}" uniqueName="27" name="よみがな" queryTableFieldId="27" dataDxfId="93"/>
    <tableColumn id="1" xr3:uid="{09DB3C39-33DD-458F-B9C1-ECAF90E6F66E}" uniqueName="1" name="スパイクrZs" queryTableFieldId="28" dataDxfId="92"/>
    <tableColumn id="9" xr3:uid="{C600AB04-6274-4ABC-8880-A18416EBD88F}" uniqueName="9" name="サーブrZs" queryTableFieldId="29" dataDxfId="91"/>
    <tableColumn id="10" xr3:uid="{EA13BF51-7436-4EF3-B418-E7E9FDF45E2E}" uniqueName="10" name="セッティングrZs" queryTableFieldId="30" dataDxfId="90"/>
    <tableColumn id="11" xr3:uid="{DB6E6747-C1D6-4C5C-B45E-54E12064775A}" uniqueName="11" name="頭脳rZs" queryTableFieldId="31" dataDxfId="89"/>
    <tableColumn id="12" xr3:uid="{EA64A3E1-F78C-4E12-9D03-EEA756FB4681}" uniqueName="12" name="幸運rZs" queryTableFieldId="32" dataDxfId="88"/>
    <tableColumn id="13" xr3:uid="{9EDAEB21-71FA-4BCD-BB82-0A7093BDEAA9}" uniqueName="13" name="ブロックrZs" queryTableFieldId="33" dataDxfId="87"/>
    <tableColumn id="14" xr3:uid="{C9E74968-B877-4BEA-A310-CF8619DD21E5}" uniqueName="14" name="レシーブrZs" queryTableFieldId="34" dataDxfId="86"/>
    <tableColumn id="15" xr3:uid="{04662FEB-9E3B-4C22-BD6D-6D3BA16AB74A}" uniqueName="15" name="バネrZs" queryTableFieldId="44" dataDxfId="85"/>
    <tableColumn id="16" xr3:uid="{7E4216FE-851F-499E-B003-67F67996B637}" uniqueName="16" name="スピードrZs" queryTableFieldId="45" dataDxfId="84"/>
    <tableColumn id="17" xr3:uid="{41F6FB4A-C231-401D-B161-BD32AA973D98}" uniqueName="17" name="メンタルrZs" queryTableFieldId="46" dataDxfId="83"/>
    <tableColumn id="18" xr3:uid="{DC19F1C9-70B0-45B8-BF68-0A7A06F3D99A}" uniqueName="18" name="TotalStatrZs" queryTableFieldId="47" dataDxfId="82"/>
    <tableColumn id="19" xr3:uid="{6F8DC84F-DD47-4BF5-AD97-C8F49CEDC342}" uniqueName="19" name="AttackValrZs" queryTableFieldId="48" dataDxfId="81"/>
    <tableColumn id="20" xr3:uid="{01DCACED-B353-4EF2-BBDA-6F663FAFFE5D}" uniqueName="20" name="ServeValrZs" queryTableFieldId="49" dataDxfId="80"/>
    <tableColumn id="21" xr3:uid="{98BEBEB1-7AAE-4079-974C-AEF4D4A69829}" uniqueName="21" name="TossValrZs" queryTableFieldId="50" dataDxfId="79"/>
    <tableColumn id="22" xr3:uid="{A7D20477-9399-4A2A-9962-B73F8FED138C}" uniqueName="22" name="ReceiveValrZs" queryTableFieldId="51" dataDxfId="78"/>
    <tableColumn id="23" xr3:uid="{14D43559-82EC-4420-8C8B-3154FCE4388A}" uniqueName="23" name="BlockValrZs" queryTableFieldId="52" dataDxfId="77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8" tableType="queryTable" totalsRowShown="0">
  <autoFilter ref="A1:W98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76"/>
    <tableColumn id="3" xr3:uid="{2F174CAD-7A5E-4449-94FC-9B8D4C809ED4}" uniqueName="3" name="名前" queryTableFieldId="3" dataDxfId="75"/>
    <tableColumn id="4" xr3:uid="{33B96976-2823-4868-8355-89E5E69C6CA2}" uniqueName="4" name="じゃんけん" queryTableFieldId="4" dataDxfId="74"/>
    <tableColumn id="5" xr3:uid="{F7D06883-DED5-4A9F-9E30-D2D185A3D1A4}" uniqueName="5" name="ポジション" queryTableFieldId="5" dataDxfId="73"/>
    <tableColumn id="6" xr3:uid="{B301ACE8-106A-4EE4-8672-C1FF2E167B57}" uniqueName="6" name="高校" queryTableFieldId="6" dataDxfId="72"/>
    <tableColumn id="7" xr3:uid="{40F7C5FE-8898-4FDD-AFCF-775783834788}" uniqueName="7" name="よみがな" queryTableFieldId="7" dataDxfId="71"/>
    <tableColumn id="8" xr3:uid="{EFF1380A-99C7-47BF-AD11-E046B54DEAD2}" uniqueName="8" name="スパイクrZs" queryTableFieldId="8" dataDxfId="70"/>
    <tableColumn id="9" xr3:uid="{8EAB48B8-8B9C-4DD6-91BC-F910DE7F8BB4}" uniqueName="9" name="サーブrZs" queryTableFieldId="9" dataDxfId="69"/>
    <tableColumn id="10" xr3:uid="{C8D1FE39-E015-4EC8-A077-5E85C16A38FC}" uniqueName="10" name="セッティングrZs" queryTableFieldId="10" dataDxfId="68"/>
    <tableColumn id="11" xr3:uid="{341D6D4F-B40A-4469-9901-81AF90E4A95C}" uniqueName="11" name="頭脳rZs" queryTableFieldId="11" dataDxfId="67"/>
    <tableColumn id="12" xr3:uid="{A6D01A4C-9BAB-4F33-B00B-21ADBDEDCFCD}" uniqueName="12" name="幸運rZs" queryTableFieldId="12" dataDxfId="66"/>
    <tableColumn id="13" xr3:uid="{1C9533AE-EA0F-4BAF-9C5D-6F2683AD34B0}" uniqueName="13" name="ブロックrZs" queryTableFieldId="13" dataDxfId="65"/>
    <tableColumn id="14" xr3:uid="{541062B4-38CD-492F-8624-97FBF7434086}" uniqueName="14" name="レシーブrZs" queryTableFieldId="14" dataDxfId="64"/>
    <tableColumn id="15" xr3:uid="{56252688-8307-4BA6-89E2-998F4BBDE069}" uniqueName="15" name="バネrZs" queryTableFieldId="15" dataDxfId="63"/>
    <tableColumn id="16" xr3:uid="{EDC9A83B-E385-4352-87F5-B54F7082DC9C}" uniqueName="16" name="スピードrZs" queryTableFieldId="16" dataDxfId="62"/>
    <tableColumn id="17" xr3:uid="{128C7E58-A08C-4ACC-B138-383C03DFCF53}" uniqueName="17" name="メンタルrZs" queryTableFieldId="17" dataDxfId="61"/>
    <tableColumn id="18" xr3:uid="{636ABBE7-F041-466B-B64D-050BD4202241}" uniqueName="18" name="TotalStatrZs" queryTableFieldId="18" dataDxfId="60"/>
    <tableColumn id="19" xr3:uid="{48A36D69-CF7F-4258-AF70-2FCDE00185C5}" uniqueName="19" name="AttackValrZs" queryTableFieldId="19" dataDxfId="59"/>
    <tableColumn id="20" xr3:uid="{5A97767D-BC59-426E-B39F-1AF2CCA051E9}" uniqueName="20" name="ServeValrZs" queryTableFieldId="20" dataDxfId="58"/>
    <tableColumn id="21" xr3:uid="{FB95D8AE-7B87-4545-A372-5A66F0D6738B}" uniqueName="21" name="TossValrZs" queryTableFieldId="21" dataDxfId="57"/>
    <tableColumn id="22" xr3:uid="{1559412D-BABE-40F3-91A2-850FDBEEFE03}" uniqueName="22" name="ReceiveValrZs" queryTableFieldId="22" dataDxfId="56"/>
    <tableColumn id="23" xr3:uid="{63927F0C-C1EB-4325-AF46-0B373795BE1C}" uniqueName="23" name="BlockValrZs" queryTableFieldId="23" dataDxfId="55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6" tableType="queryTable" totalsRowShown="0">
  <autoFilter ref="A1:W7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54"/>
    <tableColumn id="3" xr3:uid="{2E9C45F5-0BF4-497F-89F1-9FD8E0CC8486}" uniqueName="3" name="名前" queryTableFieldId="3" dataDxfId="53"/>
    <tableColumn id="4" xr3:uid="{3D3FB963-7226-44B2-B023-E6CBB581A90E}" uniqueName="4" name="じゃんけん" queryTableFieldId="4" dataDxfId="52"/>
    <tableColumn id="5" xr3:uid="{4BD1D92E-5DB9-4269-B603-DD03EC484660}" uniqueName="5" name="ポジション" queryTableFieldId="5" dataDxfId="51"/>
    <tableColumn id="6" xr3:uid="{0E0B88ED-9755-49BF-B849-6B04EA8D4C5B}" uniqueName="6" name="高校" queryTableFieldId="6" dataDxfId="50"/>
    <tableColumn id="8" xr3:uid="{81823CB2-B707-4528-8C38-2882EF627554}" uniqueName="8" name="よみがな" queryTableFieldId="8" dataDxfId="49"/>
    <tableColumn id="9" xr3:uid="{446CE928-D39E-4ABC-9990-BE27EBD20684}" uniqueName="9" name="スパイクrZs" queryTableFieldId="9" dataDxfId="48"/>
    <tableColumn id="10" xr3:uid="{F450F788-3231-4A0E-A6AD-644E9553982A}" uniqueName="10" name="サーブrZs" queryTableFieldId="10" dataDxfId="47"/>
    <tableColumn id="11" xr3:uid="{EF85C83B-E3B4-4502-861A-5590429C8BCD}" uniqueName="11" name="セッティングrZs" queryTableFieldId="11" dataDxfId="46"/>
    <tableColumn id="12" xr3:uid="{499B1F23-37E3-4324-BA1B-77FD261673C1}" uniqueName="12" name="頭脳rZs" queryTableFieldId="12" dataDxfId="45"/>
    <tableColumn id="13" xr3:uid="{B213031C-1390-44A0-9A2F-1C6DC1352B66}" uniqueName="13" name="幸運rZs" queryTableFieldId="13" dataDxfId="44"/>
    <tableColumn id="14" xr3:uid="{452CB339-4FE2-47F7-A656-732A70970B40}" uniqueName="14" name="ブロックrZs" queryTableFieldId="14" dataDxfId="43"/>
    <tableColumn id="15" xr3:uid="{0FEC1179-D0F3-4B24-A9D9-B4ED98CA9CBE}" uniqueName="15" name="レシーブrZs" queryTableFieldId="15" dataDxfId="42"/>
    <tableColumn id="16" xr3:uid="{A34C5C06-2A72-40DC-807B-D2FCE31F7D5B}" uniqueName="16" name="バネrZs" queryTableFieldId="16" dataDxfId="41"/>
    <tableColumn id="17" xr3:uid="{B55216F8-F4FB-48D2-B325-0C10F8DA571D}" uniqueName="17" name="スピードrZs" queryTableFieldId="17" dataDxfId="40"/>
    <tableColumn id="18" xr3:uid="{E58BB30A-5CB4-4377-A5CB-60B2CD263E17}" uniqueName="18" name="メンタルrZs" queryTableFieldId="18" dataDxfId="39"/>
    <tableColumn id="19" xr3:uid="{A59D1038-95B6-455B-A512-CAB2EBBDCEB7}" uniqueName="19" name="TotalStatrZs" queryTableFieldId="19" dataDxfId="38"/>
    <tableColumn id="20" xr3:uid="{DC06AD1D-8EEA-476D-BDC3-8E8040AA372D}" uniqueName="20" name="AttackValrZs" queryTableFieldId="20" dataDxfId="37"/>
    <tableColumn id="21" xr3:uid="{15E3254D-A5F7-4A1F-BD2B-CD155350EB0B}" uniqueName="21" name="ServeValrZs" queryTableFieldId="21" dataDxfId="36"/>
    <tableColumn id="22" xr3:uid="{18233D9A-22AE-4248-B6BA-C86D60ABB017}" uniqueName="22" name="TossValrZs" queryTableFieldId="22" dataDxfId="35"/>
    <tableColumn id="23" xr3:uid="{94CA5826-5A09-4CDA-A06D-9B3CEB68E0B8}" uniqueName="23" name="ReceiveValrZs" queryTableFieldId="23" dataDxfId="34"/>
    <tableColumn id="24" xr3:uid="{96C4C80C-13D5-4BAE-BF25-845A2A8EFF80}" uniqueName="24" name="BlockValrZs" queryTableFieldId="24" dataDxfId="33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5" tableType="queryTable" totalsRowShown="0">
  <autoFilter ref="A1:W35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32"/>
    <tableColumn id="3" xr3:uid="{A109ED49-4326-40AD-BDF3-1E21FFAB4CE6}" uniqueName="3" name="名前" queryTableFieldId="3" dataDxfId="31"/>
    <tableColumn id="4" xr3:uid="{AE701E3F-67EB-4DB5-AAE9-57D9B22994A1}" uniqueName="4" name="じゃんけん" queryTableFieldId="4" dataDxfId="30"/>
    <tableColumn id="5" xr3:uid="{2EB01A45-EE7E-4194-BDC1-F47899C50C08}" uniqueName="5" name="ポジション" queryTableFieldId="5" dataDxfId="29"/>
    <tableColumn id="6" xr3:uid="{BF9489F1-AF9D-4E05-9E48-BD77DD9BED0D}" uniqueName="6" name="高校" queryTableFieldId="6" dataDxfId="28"/>
    <tableColumn id="8" xr3:uid="{D7E20E06-56C2-4E53-9523-36FEDCAEC008}" uniqueName="8" name="よみがな" queryTableFieldId="8" dataDxfId="27"/>
    <tableColumn id="9" xr3:uid="{BBC0A2BA-EBA3-4538-BCF4-6D651DEB7B55}" uniqueName="9" name="スパイクrZs" queryTableFieldId="9" dataDxfId="26"/>
    <tableColumn id="10" xr3:uid="{6655F174-620C-448A-8004-F1627751AB1B}" uniqueName="10" name="サーブrZs" queryTableFieldId="10" dataDxfId="25"/>
    <tableColumn id="11" xr3:uid="{6AF97A4E-C7AF-441F-948E-4900D5A80E60}" uniqueName="11" name="セッティングrZs" queryTableFieldId="11" dataDxfId="24"/>
    <tableColumn id="12" xr3:uid="{87E46483-1A33-43FB-9ADF-7E6B3A894CB4}" uniqueName="12" name="頭脳rZs" queryTableFieldId="12" dataDxfId="23"/>
    <tableColumn id="13" xr3:uid="{48C5E80D-DBF2-4A02-8958-ADF9E86AC27B}" uniqueName="13" name="幸運rZs" queryTableFieldId="13" dataDxfId="22"/>
    <tableColumn id="14" xr3:uid="{AAB7BD32-6437-4AA6-A2F5-37152A3E1504}" uniqueName="14" name="ブロックrZs" queryTableFieldId="14" dataDxfId="21"/>
    <tableColumn id="15" xr3:uid="{8D7C791E-CCCF-4B43-BB94-D125BA540695}" uniqueName="15" name="レシーブrZs" queryTableFieldId="15" dataDxfId="20"/>
    <tableColumn id="16" xr3:uid="{368C6E4B-73C4-44C7-9004-D09D07A51F45}" uniqueName="16" name="バネrZs" queryTableFieldId="16" dataDxfId="19"/>
    <tableColumn id="17" xr3:uid="{1DB426F6-085B-4F9A-9B37-ADF517BA2711}" uniqueName="17" name="スピードrZs" queryTableFieldId="17" dataDxfId="18"/>
    <tableColumn id="18" xr3:uid="{0155D59E-CDA3-48C7-A9AF-7920E58BF33B}" uniqueName="18" name="メンタルrZs" queryTableFieldId="18" dataDxfId="17"/>
    <tableColumn id="19" xr3:uid="{03D5273C-A4C7-444B-853F-9DB43F097F49}" uniqueName="19" name="TotalStatrZs" queryTableFieldId="19" dataDxfId="16"/>
    <tableColumn id="20" xr3:uid="{A4E68D1D-27BB-45CB-A786-9701D3467682}" uniqueName="20" name="AttackValrZs" queryTableFieldId="20" dataDxfId="15"/>
    <tableColumn id="21" xr3:uid="{2FEE5452-2863-4FDB-BA18-BED797D5078D}" uniqueName="21" name="ServeValrZs" queryTableFieldId="21" dataDxfId="14"/>
    <tableColumn id="22" xr3:uid="{5D3EA6FE-22EF-43D1-9A2B-D0D6B583AAAD}" uniqueName="22" name="TossValrZs" queryTableFieldId="22" dataDxfId="13"/>
    <tableColumn id="23" xr3:uid="{A9960CD0-CBD6-4FA7-BF96-957CFBE9EF57}" uniqueName="23" name="ReceiveValrZs" queryTableFieldId="23" dataDxfId="12"/>
    <tableColumn id="24" xr3:uid="{02321688-AC38-45F7-8454-40C68B8DACE9}" uniqueName="24" name="BlockValrZs" queryTableFieldId="24" dataDxfId="11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" dataDxfId="9">
  <autoFilter ref="B1:B2" xr:uid="{33E42BAD-C46B-4F1A-B4D8-5C66D0F4345D}">
    <filterColumn colId="0" hiddenButton="1"/>
  </autoFilter>
  <tableColumns count="1">
    <tableColumn id="1" xr3:uid="{13F26469-E2DB-4F35-8D43-7E87F104F560}" name="衣装" dataDxfId="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7"/>
    <tableColumn id="2" xr3:uid="{934CD0FF-55B8-4A65-8A43-E98EA54CB4CF}" uniqueName="2" name="名前" queryTableFieldId="2" dataDxf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5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4">
      <calculatedColumnFormula>IFERROR(Stat[[#This Row],[No.]],"")</calculatedColumnFormula>
    </tableColumn>
    <tableColumn id="2" xr3:uid="{DAF265DF-DF04-4488-ADA4-3AD75C78FC1F}" name="No.用" dataDxfId="3">
      <calculatedColumnFormula>IFERROR(Stat[[#This Row],[No用]],"")</calculatedColumnFormula>
    </tableColumn>
    <tableColumn id="3" xr3:uid="{EBE29882-D29B-4F42-92D3-18165057E6D4}" name="vlookup 用" dataDxfId="2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3" tableType="queryTable" totalsRowShown="0">
  <autoFilter ref="A1:B43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3"/>
  <sheetViews>
    <sheetView tabSelected="1" workbookViewId="0">
      <pane ySplit="1" topLeftCell="A358" activePane="bottomLeft" state="frozen"/>
      <selection activeCell="A124" activeCellId="1" sqref="A293:XFD293 A124:XFD124"/>
      <selection pane="bottomLeft" activeCell="A363" sqref="A363:XFD363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69" si="9">SUM(L143:O143)</f>
        <v>482</v>
      </c>
      <c r="W143" s="8">
        <f t="shared" ref="W143:W269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6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 t="shared" si="13"/>
        <v>229</v>
      </c>
      <c r="B230" s="1" t="s">
        <v>108</v>
      </c>
      <c r="C230" s="1" t="s">
        <v>110</v>
      </c>
      <c r="D230" s="1" t="s">
        <v>73</v>
      </c>
      <c r="E230" s="1" t="s">
        <v>82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81</v>
      </c>
      <c r="L230" s="1">
        <v>123</v>
      </c>
      <c r="M230" s="1">
        <v>120</v>
      </c>
      <c r="N230" s="1">
        <v>113</v>
      </c>
      <c r="O230" s="1">
        <v>121</v>
      </c>
      <c r="P230" s="1">
        <v>97</v>
      </c>
      <c r="Q230" s="1">
        <v>125</v>
      </c>
      <c r="R230" s="1">
        <v>115</v>
      </c>
      <c r="S230" s="1">
        <v>117</v>
      </c>
      <c r="T230" s="1">
        <v>117</v>
      </c>
      <c r="U230" s="1">
        <v>28</v>
      </c>
      <c r="V230" s="4">
        <f t="shared" si="9"/>
        <v>477</v>
      </c>
      <c r="W230" s="8">
        <f t="shared" si="10"/>
        <v>474</v>
      </c>
      <c r="X230" s="5" t="str">
        <f>Stat[[#This Row],[服装]]&amp;Stat[[#This Row],[名前]]&amp;Stat[[#This Row],[レアリティ]]</f>
        <v>ユニフォーム天童覚ICONIC</v>
      </c>
      <c r="Y230" s="5" t="s">
        <v>340</v>
      </c>
      <c r="Z230" s="1" t="s">
        <v>183</v>
      </c>
    </row>
    <row r="231" spans="1:26" ht="15" x14ac:dyDescent="0.35">
      <c r="A231" s="1">
        <f t="shared" si="13"/>
        <v>230</v>
      </c>
      <c r="B231" s="1" t="s">
        <v>116</v>
      </c>
      <c r="C231" s="1" t="s">
        <v>110</v>
      </c>
      <c r="D231" s="1" t="s">
        <v>90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82</v>
      </c>
      <c r="L231" s="1">
        <v>126</v>
      </c>
      <c r="M231" s="1">
        <v>121</v>
      </c>
      <c r="N231" s="1">
        <v>114</v>
      </c>
      <c r="O231" s="1">
        <v>122</v>
      </c>
      <c r="P231" s="1">
        <v>97</v>
      </c>
      <c r="Q231" s="1">
        <v>128</v>
      </c>
      <c r="R231" s="1">
        <v>116</v>
      </c>
      <c r="S231" s="1">
        <v>120</v>
      </c>
      <c r="T231" s="1">
        <v>118</v>
      </c>
      <c r="U231" s="1">
        <v>28</v>
      </c>
      <c r="V231" s="4">
        <f t="shared" si="9"/>
        <v>483</v>
      </c>
      <c r="W231" s="8">
        <f t="shared" si="10"/>
        <v>482</v>
      </c>
      <c r="X231" s="5" t="str">
        <f>Stat[[#This Row],[服装]]&amp;Stat[[#This Row],[名前]]&amp;Stat[[#This Row],[レアリティ]]</f>
        <v>水着天童覚ICONIC</v>
      </c>
      <c r="Y231" s="5" t="s">
        <v>340</v>
      </c>
      <c r="Z231" s="1" t="s">
        <v>1043</v>
      </c>
    </row>
    <row r="232" spans="1:26" ht="15" x14ac:dyDescent="0.35">
      <c r="A232" s="1">
        <f t="shared" si="13"/>
        <v>231</v>
      </c>
      <c r="B232" s="1" t="s">
        <v>581</v>
      </c>
      <c r="C232" s="1" t="s">
        <v>110</v>
      </c>
      <c r="D232" s="1" t="s">
        <v>77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127</v>
      </c>
      <c r="M232" s="1">
        <v>119</v>
      </c>
      <c r="N232" s="1">
        <v>114</v>
      </c>
      <c r="O232" s="1">
        <v>120</v>
      </c>
      <c r="P232" s="1">
        <v>97</v>
      </c>
      <c r="Q232" s="1">
        <v>130</v>
      </c>
      <c r="R232" s="1">
        <v>115</v>
      </c>
      <c r="S232" s="1">
        <v>122</v>
      </c>
      <c r="T232" s="1">
        <v>118</v>
      </c>
      <c r="U232" s="1">
        <v>28</v>
      </c>
      <c r="V232" s="4">
        <f t="shared" si="9"/>
        <v>480</v>
      </c>
      <c r="W232" s="8">
        <f t="shared" si="10"/>
        <v>485</v>
      </c>
      <c r="X232" s="5" t="str">
        <f>Stat[[#This Row],[服装]]&amp;Stat[[#This Row],[名前]]&amp;Stat[[#This Row],[レアリティ]]</f>
        <v>文化祭天童覚ICONIC</v>
      </c>
      <c r="Y232" s="5" t="s">
        <v>340</v>
      </c>
      <c r="Z232" s="1" t="s">
        <v>1048</v>
      </c>
    </row>
    <row r="233" spans="1:26" ht="15" x14ac:dyDescent="0.35">
      <c r="A233" s="1">
        <f>ROW()-1</f>
        <v>232</v>
      </c>
      <c r="B233" s="1" t="s">
        <v>149</v>
      </c>
      <c r="C233" s="1" t="s">
        <v>110</v>
      </c>
      <c r="D233" s="1" t="s">
        <v>73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129</v>
      </c>
      <c r="M233" s="1">
        <v>119</v>
      </c>
      <c r="N233" s="1">
        <v>116</v>
      </c>
      <c r="O233" s="1">
        <v>122</v>
      </c>
      <c r="P233" s="1">
        <v>97</v>
      </c>
      <c r="Q233" s="1">
        <v>128</v>
      </c>
      <c r="R233" s="1">
        <v>114</v>
      </c>
      <c r="S233" s="1">
        <v>122</v>
      </c>
      <c r="T233" s="1">
        <v>116</v>
      </c>
      <c r="U233" s="1">
        <v>28</v>
      </c>
      <c r="V233" s="4">
        <f>SUM(L233:O233)</f>
        <v>486</v>
      </c>
      <c r="W233" s="8">
        <f>SUM(Q233:T233)</f>
        <v>480</v>
      </c>
      <c r="X233" s="5" t="str">
        <f>Stat[[#This Row],[服装]]&amp;Stat[[#This Row],[名前]]&amp;Stat[[#This Row],[レアリティ]]</f>
        <v>制服天童覚ICONIC</v>
      </c>
      <c r="Y233" s="5" t="s">
        <v>340</v>
      </c>
      <c r="Z233" s="1" t="s">
        <v>1042</v>
      </c>
    </row>
    <row r="234" spans="1:26" ht="15" x14ac:dyDescent="0.35">
      <c r="A234" s="1">
        <f>ROW()-1</f>
        <v>233</v>
      </c>
      <c r="B234" s="1" t="s">
        <v>743</v>
      </c>
      <c r="C234" s="1" t="s">
        <v>110</v>
      </c>
      <c r="D234" s="1" t="s">
        <v>90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128</v>
      </c>
      <c r="M234" s="1">
        <v>121</v>
      </c>
      <c r="N234" s="1">
        <v>115</v>
      </c>
      <c r="O234" s="1">
        <v>122</v>
      </c>
      <c r="P234" s="1">
        <v>97</v>
      </c>
      <c r="Q234" s="1">
        <v>131</v>
      </c>
      <c r="R234" s="1">
        <v>117</v>
      </c>
      <c r="S234" s="1">
        <v>122</v>
      </c>
      <c r="T234" s="1">
        <v>119</v>
      </c>
      <c r="U234" s="1">
        <v>28</v>
      </c>
      <c r="V234" s="4">
        <f>SUM(L234:O234)</f>
        <v>486</v>
      </c>
      <c r="W234" s="8">
        <f>SUM(Q234:T234)</f>
        <v>489</v>
      </c>
      <c r="X234" s="5" t="str">
        <f>Stat[[#This Row],[服装]]&amp;Stat[[#This Row],[名前]]&amp;Stat[[#This Row],[レアリティ]]</f>
        <v>仮装天童覚ICONIC</v>
      </c>
      <c r="Y234" s="5" t="s">
        <v>340</v>
      </c>
      <c r="Z234" s="1" t="s">
        <v>1044</v>
      </c>
    </row>
    <row r="235" spans="1:26" ht="15" x14ac:dyDescent="0.35">
      <c r="A235" s="1">
        <f>ROW()-1</f>
        <v>234</v>
      </c>
      <c r="B235" s="1" t="s">
        <v>918</v>
      </c>
      <c r="C235" s="1" t="s">
        <v>110</v>
      </c>
      <c r="D235" s="1" t="s">
        <v>77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114</v>
      </c>
      <c r="O235" s="1">
        <v>123</v>
      </c>
      <c r="P235" s="1">
        <v>97</v>
      </c>
      <c r="Q235" s="1">
        <v>131</v>
      </c>
      <c r="R235" s="1">
        <v>117</v>
      </c>
      <c r="S235" s="1">
        <v>123</v>
      </c>
      <c r="T235" s="1">
        <v>119</v>
      </c>
      <c r="U235" s="1">
        <v>28</v>
      </c>
      <c r="V235" s="4">
        <f>SUM(L235:O235)</f>
        <v>486</v>
      </c>
      <c r="W235" s="8">
        <f>SUM(Q235:T235)</f>
        <v>490</v>
      </c>
      <c r="X235" s="5" t="str">
        <f>Stat[[#This Row],[服装]]&amp;Stat[[#This Row],[名前]]&amp;Stat[[#This Row],[レアリティ]]</f>
        <v>遊園地天童覚ICONIC</v>
      </c>
      <c r="Y235" s="5" t="s">
        <v>340</v>
      </c>
      <c r="Z235" s="1" t="s">
        <v>1049</v>
      </c>
    </row>
    <row r="236" spans="1:26" ht="15" x14ac:dyDescent="0.35">
      <c r="A236" s="1">
        <f t="shared" si="13"/>
        <v>235</v>
      </c>
      <c r="B236" s="1" t="s">
        <v>108</v>
      </c>
      <c r="C236" s="1" t="s">
        <v>111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120</v>
      </c>
      <c r="N236" s="1">
        <v>118</v>
      </c>
      <c r="O236" s="1">
        <v>123</v>
      </c>
      <c r="P236" s="1">
        <v>101</v>
      </c>
      <c r="Q236" s="1">
        <v>118</v>
      </c>
      <c r="R236" s="1">
        <v>118</v>
      </c>
      <c r="S236" s="1">
        <v>121</v>
      </c>
      <c r="T236" s="1">
        <v>121</v>
      </c>
      <c r="U236" s="1">
        <v>36</v>
      </c>
      <c r="V236" s="4">
        <f t="shared" si="9"/>
        <v>484</v>
      </c>
      <c r="W236" s="8">
        <f t="shared" si="10"/>
        <v>478</v>
      </c>
      <c r="X236" s="5" t="str">
        <f>Stat[[#This Row],[服装]]&amp;Stat[[#This Row],[名前]]&amp;Stat[[#This Row],[レアリティ]]</f>
        <v>ユニフォーム五色工ICONIC</v>
      </c>
      <c r="Y236" s="5" t="s">
        <v>341</v>
      </c>
      <c r="Z236" s="1" t="s">
        <v>183</v>
      </c>
    </row>
    <row r="237" spans="1:26" ht="15" x14ac:dyDescent="0.35">
      <c r="A237" s="1">
        <f t="shared" si="13"/>
        <v>236</v>
      </c>
      <c r="B237" s="1" t="s">
        <v>553</v>
      </c>
      <c r="C237" s="1" t="s">
        <v>111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123</v>
      </c>
      <c r="N237" s="1">
        <v>119</v>
      </c>
      <c r="O237" s="1">
        <v>124</v>
      </c>
      <c r="P237" s="1">
        <v>101</v>
      </c>
      <c r="Q237" s="1">
        <v>119</v>
      </c>
      <c r="R237" s="1">
        <v>119</v>
      </c>
      <c r="S237" s="1">
        <v>124</v>
      </c>
      <c r="T237" s="1">
        <v>122</v>
      </c>
      <c r="U237" s="1">
        <v>41</v>
      </c>
      <c r="V237" s="4">
        <f t="shared" si="9"/>
        <v>492</v>
      </c>
      <c r="W237" s="8">
        <f t="shared" si="10"/>
        <v>484</v>
      </c>
      <c r="X237" s="5" t="str">
        <f>Stat[[#This Row],[服装]]&amp;Stat[[#This Row],[名前]]&amp;Stat[[#This Row],[レアリティ]]</f>
        <v>職業体験五色工ICONIC</v>
      </c>
      <c r="Y237" s="5" t="s">
        <v>341</v>
      </c>
      <c r="Z237" s="1" t="s">
        <v>1049</v>
      </c>
    </row>
    <row r="238" spans="1:26" ht="15" x14ac:dyDescent="0.35">
      <c r="A238" s="1">
        <f>ROW()-1</f>
        <v>237</v>
      </c>
      <c r="B238" s="1" t="s">
        <v>149</v>
      </c>
      <c r="C238" s="1" t="s">
        <v>111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128</v>
      </c>
      <c r="M238" s="1">
        <v>126</v>
      </c>
      <c r="N238" s="1">
        <v>117</v>
      </c>
      <c r="O238" s="1">
        <v>126</v>
      </c>
      <c r="P238" s="1">
        <v>101</v>
      </c>
      <c r="Q238" s="1">
        <v>117</v>
      </c>
      <c r="R238" s="1">
        <v>119</v>
      </c>
      <c r="S238" s="1">
        <v>122</v>
      </c>
      <c r="T238" s="1">
        <v>122</v>
      </c>
      <c r="U238" s="1">
        <v>41</v>
      </c>
      <c r="V238" s="4">
        <f>SUM(L238:O238)</f>
        <v>497</v>
      </c>
      <c r="W238" s="8">
        <f>SUM(Q238:T238)</f>
        <v>480</v>
      </c>
      <c r="X238" s="5" t="str">
        <f>Stat[[#This Row],[服装]]&amp;Stat[[#This Row],[名前]]&amp;Stat[[#This Row],[レアリティ]]</f>
        <v>制服五色工ICONIC</v>
      </c>
      <c r="Y238" s="5" t="s">
        <v>341</v>
      </c>
      <c r="Z238" s="1" t="s">
        <v>1048</v>
      </c>
    </row>
    <row r="239" spans="1:26" ht="15" x14ac:dyDescent="0.35">
      <c r="A239" s="1">
        <f>ROW()-1</f>
        <v>238</v>
      </c>
      <c r="B239" s="1" t="s">
        <v>713</v>
      </c>
      <c r="C239" s="1" t="s">
        <v>111</v>
      </c>
      <c r="D239" s="10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129</v>
      </c>
      <c r="M239" s="1">
        <v>121</v>
      </c>
      <c r="N239" s="1">
        <v>117</v>
      </c>
      <c r="O239" s="1">
        <v>122</v>
      </c>
      <c r="P239" s="1">
        <v>101</v>
      </c>
      <c r="Q239" s="1">
        <v>121</v>
      </c>
      <c r="R239" s="1">
        <v>120</v>
      </c>
      <c r="S239" s="1">
        <v>126</v>
      </c>
      <c r="T239" s="1">
        <v>122</v>
      </c>
      <c r="U239" s="1">
        <v>41</v>
      </c>
      <c r="V239" s="4">
        <f>SUM(L239:O239)</f>
        <v>489</v>
      </c>
      <c r="W239" s="8">
        <f>SUM(Q239:T239)</f>
        <v>489</v>
      </c>
      <c r="X239" s="5" t="str">
        <f>Stat[[#This Row],[服装]]&amp;Stat[[#This Row],[名前]]&amp;Stat[[#This Row],[レアリティ]]</f>
        <v>バカンス五色工ICONIC</v>
      </c>
      <c r="Y239" s="5" t="s">
        <v>341</v>
      </c>
      <c r="Z239" s="1" t="s">
        <v>1045</v>
      </c>
    </row>
    <row r="240" spans="1:26" ht="15" x14ac:dyDescent="0.35">
      <c r="A240" s="1">
        <f>ROW()-1</f>
        <v>239</v>
      </c>
      <c r="B240" s="1" t="s">
        <v>801</v>
      </c>
      <c r="C240" s="1" t="s">
        <v>111</v>
      </c>
      <c r="D240" s="10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78</v>
      </c>
      <c r="L240" s="1">
        <v>128</v>
      </c>
      <c r="M240" s="1">
        <v>123</v>
      </c>
      <c r="N240" s="1">
        <v>120</v>
      </c>
      <c r="O240" s="1">
        <v>124</v>
      </c>
      <c r="P240" s="1">
        <v>101</v>
      </c>
      <c r="Q240" s="1">
        <v>122</v>
      </c>
      <c r="R240" s="1">
        <v>120</v>
      </c>
      <c r="S240" s="1">
        <v>126</v>
      </c>
      <c r="T240" s="1">
        <v>123</v>
      </c>
      <c r="U240" s="1">
        <v>41</v>
      </c>
      <c r="V240" s="4">
        <f>SUM(L240:O240)</f>
        <v>495</v>
      </c>
      <c r="W240" s="8">
        <f>SUM(Q240:T240)</f>
        <v>491</v>
      </c>
      <c r="X240" s="5" t="str">
        <f>Stat[[#This Row],[服装]]&amp;Stat[[#This Row],[名前]]&amp;Stat[[#This Row],[レアリティ]]</f>
        <v>Xmas2五色工ICONIC</v>
      </c>
      <c r="Y240" s="5" t="s">
        <v>341</v>
      </c>
      <c r="Z240" s="1" t="s">
        <v>1042</v>
      </c>
    </row>
    <row r="241" spans="1:26" ht="15" x14ac:dyDescent="0.35">
      <c r="A241" s="1">
        <f>ROW()-1</f>
        <v>240</v>
      </c>
      <c r="B241" s="1" t="s">
        <v>987</v>
      </c>
      <c r="C241" s="1" t="s">
        <v>111</v>
      </c>
      <c r="D241" s="10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126</v>
      </c>
      <c r="M241" s="1">
        <v>126</v>
      </c>
      <c r="N241" s="1">
        <v>120</v>
      </c>
      <c r="O241" s="1">
        <v>125</v>
      </c>
      <c r="P241" s="1">
        <v>101</v>
      </c>
      <c r="Q241" s="1">
        <v>119</v>
      </c>
      <c r="R241" s="1">
        <v>122</v>
      </c>
      <c r="S241" s="1">
        <v>125</v>
      </c>
      <c r="T241" s="1">
        <v>124</v>
      </c>
      <c r="U241" s="1">
        <v>41</v>
      </c>
      <c r="V241" s="4">
        <f>SUM(L241:O241)</f>
        <v>497</v>
      </c>
      <c r="W241" s="8">
        <f>SUM(Q241:T241)</f>
        <v>490</v>
      </c>
      <c r="X241" s="5" t="str">
        <f>Stat[[#This Row],[服装]]&amp;Stat[[#This Row],[名前]]&amp;Stat[[#This Row],[レアリティ]]</f>
        <v>サバゲ2五色工ICONIC</v>
      </c>
      <c r="Y241" s="5" t="s">
        <v>341</v>
      </c>
      <c r="Z241" s="1" t="s">
        <v>1044</v>
      </c>
    </row>
    <row r="242" spans="1:26" ht="15" x14ac:dyDescent="0.35">
      <c r="A242" s="1">
        <f t="shared" si="13"/>
        <v>241</v>
      </c>
      <c r="B242" s="1" t="s">
        <v>108</v>
      </c>
      <c r="C242" s="1" t="s">
        <v>112</v>
      </c>
      <c r="D242" s="1" t="s">
        <v>73</v>
      </c>
      <c r="E242" s="1" t="s">
        <v>74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119</v>
      </c>
      <c r="M242" s="1">
        <v>120</v>
      </c>
      <c r="N242" s="1">
        <v>127</v>
      </c>
      <c r="O242" s="1">
        <v>123</v>
      </c>
      <c r="P242" s="1">
        <v>101</v>
      </c>
      <c r="Q242" s="1">
        <v>117</v>
      </c>
      <c r="R242" s="1">
        <v>117</v>
      </c>
      <c r="S242" s="1">
        <v>116</v>
      </c>
      <c r="T242" s="1">
        <v>118</v>
      </c>
      <c r="U242" s="1">
        <v>36</v>
      </c>
      <c r="V242" s="4">
        <f t="shared" si="9"/>
        <v>489</v>
      </c>
      <c r="W242" s="8">
        <f t="shared" si="10"/>
        <v>468</v>
      </c>
      <c r="X242" s="5" t="str">
        <f>Stat[[#This Row],[服装]]&amp;Stat[[#This Row],[名前]]&amp;Stat[[#This Row],[レアリティ]]</f>
        <v>ユニフォーム白布賢二郎ICONIC</v>
      </c>
      <c r="Y242" s="5" t="s">
        <v>342</v>
      </c>
      <c r="Z242" s="1" t="s">
        <v>183</v>
      </c>
    </row>
    <row r="243" spans="1:26" ht="15" x14ac:dyDescent="0.35">
      <c r="A243" s="1">
        <f t="shared" si="13"/>
        <v>242</v>
      </c>
      <c r="B243" s="1" t="s">
        <v>366</v>
      </c>
      <c r="C243" s="1" t="s">
        <v>367</v>
      </c>
      <c r="D243" s="1" t="s">
        <v>24</v>
      </c>
      <c r="E243" s="1" t="s">
        <v>31</v>
      </c>
      <c r="F243" s="1" t="s">
        <v>157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120</v>
      </c>
      <c r="M243" s="1">
        <v>123</v>
      </c>
      <c r="N243" s="1">
        <v>130</v>
      </c>
      <c r="O243" s="1">
        <v>126</v>
      </c>
      <c r="P243" s="1">
        <v>101</v>
      </c>
      <c r="Q243" s="1">
        <v>118</v>
      </c>
      <c r="R243" s="1">
        <v>118</v>
      </c>
      <c r="S243" s="1">
        <v>117</v>
      </c>
      <c r="T243" s="1">
        <v>119</v>
      </c>
      <c r="U243" s="1">
        <v>36</v>
      </c>
      <c r="V243" s="4">
        <f t="shared" si="9"/>
        <v>499</v>
      </c>
      <c r="W243" s="8">
        <f t="shared" si="10"/>
        <v>472</v>
      </c>
      <c r="X243" s="5" t="str">
        <f>Stat[[#This Row],[服装]]&amp;Stat[[#This Row],[名前]]&amp;Stat[[#This Row],[レアリティ]]</f>
        <v>探偵白布賢二郎ICONIC</v>
      </c>
      <c r="Y243" s="5" t="s">
        <v>342</v>
      </c>
      <c r="Z243" s="1" t="s">
        <v>1044</v>
      </c>
    </row>
    <row r="244" spans="1:26" ht="15" x14ac:dyDescent="0.35">
      <c r="A244" s="1">
        <f>ROW()-1</f>
        <v>243</v>
      </c>
      <c r="B244" s="1" t="s">
        <v>149</v>
      </c>
      <c r="C244" s="1" t="s">
        <v>367</v>
      </c>
      <c r="D244" s="1" t="s">
        <v>77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118</v>
      </c>
      <c r="M244" s="1">
        <v>126</v>
      </c>
      <c r="N244" s="1">
        <v>132</v>
      </c>
      <c r="O244" s="1">
        <v>128</v>
      </c>
      <c r="P244" s="1">
        <v>101</v>
      </c>
      <c r="Q244" s="1">
        <v>116</v>
      </c>
      <c r="R244" s="1">
        <v>118</v>
      </c>
      <c r="S244" s="1">
        <v>115</v>
      </c>
      <c r="T244" s="1">
        <v>119</v>
      </c>
      <c r="U244" s="1">
        <v>36</v>
      </c>
      <c r="V244" s="4">
        <f>SUM(L244:O244)</f>
        <v>504</v>
      </c>
      <c r="W244" s="8">
        <f>SUM(Q244:T244)</f>
        <v>468</v>
      </c>
      <c r="X244" s="5" t="str">
        <f>Stat[[#This Row],[服装]]&amp;Stat[[#This Row],[名前]]&amp;Stat[[#This Row],[レアリティ]]</f>
        <v>制服白布賢二郎ICONIC</v>
      </c>
      <c r="Y244" s="5" t="s">
        <v>342</v>
      </c>
      <c r="Z244" s="1" t="s">
        <v>1049</v>
      </c>
    </row>
    <row r="245" spans="1:26" ht="15" x14ac:dyDescent="0.35">
      <c r="A245" s="1">
        <f>ROW()-1</f>
        <v>244</v>
      </c>
      <c r="B245" s="1" t="s">
        <v>713</v>
      </c>
      <c r="C245" s="1" t="s">
        <v>367</v>
      </c>
      <c r="D245" s="1" t="s">
        <v>73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116</v>
      </c>
      <c r="M245" s="1">
        <v>121</v>
      </c>
      <c r="N245" s="1">
        <v>133</v>
      </c>
      <c r="O245" s="1">
        <v>124</v>
      </c>
      <c r="P245" s="1">
        <v>101</v>
      </c>
      <c r="Q245" s="1">
        <v>120</v>
      </c>
      <c r="R245" s="1">
        <v>120</v>
      </c>
      <c r="S245" s="1">
        <v>117</v>
      </c>
      <c r="T245" s="1">
        <v>120</v>
      </c>
      <c r="U245" s="1">
        <v>36</v>
      </c>
      <c r="V245" s="4">
        <f>SUM(L245:O245)</f>
        <v>494</v>
      </c>
      <c r="W245" s="8">
        <f>SUM(Q245:T245)</f>
        <v>477</v>
      </c>
      <c r="X245" s="5" t="str">
        <f>Stat[[#This Row],[服装]]&amp;Stat[[#This Row],[名前]]&amp;Stat[[#This Row],[レアリティ]]</f>
        <v>バカンス白布賢二郎ICONIC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835</v>
      </c>
      <c r="C246" s="1" t="s">
        <v>367</v>
      </c>
      <c r="D246" s="1" t="s">
        <v>90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121</v>
      </c>
      <c r="M246" s="1">
        <v>125</v>
      </c>
      <c r="N246" s="1">
        <v>133</v>
      </c>
      <c r="O246" s="1">
        <v>128</v>
      </c>
      <c r="P246" s="1">
        <v>101</v>
      </c>
      <c r="Q246" s="1">
        <v>118</v>
      </c>
      <c r="R246" s="1">
        <v>119</v>
      </c>
      <c r="S246" s="1">
        <v>117</v>
      </c>
      <c r="T246" s="1">
        <v>120</v>
      </c>
      <c r="U246" s="1">
        <v>36</v>
      </c>
      <c r="V246" s="4">
        <f>SUM(L246:O246)</f>
        <v>507</v>
      </c>
      <c r="W246" s="8">
        <f>SUM(Q246:T246)</f>
        <v>474</v>
      </c>
      <c r="X246" s="5" t="str">
        <f>Stat[[#This Row],[服装]]&amp;Stat[[#This Row],[名前]]&amp;Stat[[#This Row],[レアリティ]]</f>
        <v>路地裏2白布賢二郎ICONIC</v>
      </c>
      <c r="Y246" s="5" t="s">
        <v>342</v>
      </c>
      <c r="Z246" s="1" t="s">
        <v>1048</v>
      </c>
    </row>
    <row r="247" spans="1:26" ht="15" x14ac:dyDescent="0.35">
      <c r="A247" s="1">
        <f t="shared" si="13"/>
        <v>246</v>
      </c>
      <c r="B247" s="1" t="s">
        <v>108</v>
      </c>
      <c r="C247" s="1" t="s">
        <v>113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123</v>
      </c>
      <c r="M247" s="1">
        <v>120</v>
      </c>
      <c r="N247" s="1">
        <v>118</v>
      </c>
      <c r="O247" s="1">
        <v>123</v>
      </c>
      <c r="P247" s="1">
        <v>97</v>
      </c>
      <c r="Q247" s="1">
        <v>118</v>
      </c>
      <c r="R247" s="1">
        <v>118</v>
      </c>
      <c r="S247" s="1">
        <v>121</v>
      </c>
      <c r="T247" s="1">
        <v>121</v>
      </c>
      <c r="U247" s="1">
        <v>31</v>
      </c>
      <c r="V247" s="4">
        <f t="shared" si="9"/>
        <v>484</v>
      </c>
      <c r="W247" s="8">
        <f t="shared" si="10"/>
        <v>478</v>
      </c>
      <c r="X247" s="5" t="str">
        <f>Stat[[#This Row],[服装]]&amp;Stat[[#This Row],[名前]]&amp;Stat[[#This Row],[レアリティ]]</f>
        <v>ユニフォーム大平獅音ICONIC</v>
      </c>
      <c r="Y247" s="5" t="s">
        <v>343</v>
      </c>
      <c r="Z247" s="1" t="s">
        <v>183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114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113</v>
      </c>
      <c r="O248" s="1">
        <v>121</v>
      </c>
      <c r="P248" s="1">
        <v>101</v>
      </c>
      <c r="Q248" s="1">
        <v>121</v>
      </c>
      <c r="R248" s="1">
        <v>115</v>
      </c>
      <c r="S248" s="1">
        <v>117</v>
      </c>
      <c r="T248" s="1">
        <v>117</v>
      </c>
      <c r="U248" s="1">
        <v>31</v>
      </c>
      <c r="V248" s="4">
        <f t="shared" si="9"/>
        <v>477</v>
      </c>
      <c r="W248" s="8">
        <f t="shared" si="10"/>
        <v>470</v>
      </c>
      <c r="X248" s="5" t="str">
        <f>Stat[[#This Row],[服装]]&amp;Stat[[#This Row],[名前]]&amp;Stat[[#This Row],[レアリティ]]</f>
        <v>ユニフォーム川西太一ICONIC</v>
      </c>
      <c r="Y248" s="5" t="s">
        <v>344</v>
      </c>
      <c r="Z248" s="1" t="s">
        <v>183</v>
      </c>
    </row>
    <row r="249" spans="1:26" ht="15" x14ac:dyDescent="0.35">
      <c r="A249" s="1">
        <f>ROW()-1</f>
        <v>248</v>
      </c>
      <c r="B249" s="1" t="s">
        <v>650</v>
      </c>
      <c r="C249" s="1" t="s">
        <v>114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126</v>
      </c>
      <c r="M249" s="1">
        <v>121</v>
      </c>
      <c r="N249" s="1">
        <v>114</v>
      </c>
      <c r="O249" s="1">
        <v>122</v>
      </c>
      <c r="P249" s="1">
        <v>101</v>
      </c>
      <c r="Q249" s="1">
        <v>124</v>
      </c>
      <c r="R249" s="1">
        <v>116</v>
      </c>
      <c r="S249" s="1">
        <v>120</v>
      </c>
      <c r="T249" s="1">
        <v>118</v>
      </c>
      <c r="U249" s="1">
        <v>31</v>
      </c>
      <c r="V249" s="4">
        <f>SUM(L249:O249)</f>
        <v>483</v>
      </c>
      <c r="W249" s="8">
        <f>SUM(Q249:T249)</f>
        <v>478</v>
      </c>
      <c r="X249" s="5" t="str">
        <f>Stat[[#This Row],[服装]]&amp;Stat[[#This Row],[名前]]&amp;Stat[[#This Row],[レアリティ]]</f>
        <v>路地裏川西太一ICONIC</v>
      </c>
      <c r="Y249" s="5" t="s">
        <v>344</v>
      </c>
      <c r="Z249" s="1" t="s">
        <v>1047</v>
      </c>
    </row>
    <row r="250" spans="1:26" ht="15" x14ac:dyDescent="0.35">
      <c r="A250" s="1">
        <f t="shared" si="13"/>
        <v>249</v>
      </c>
      <c r="B250" s="1" t="s">
        <v>108</v>
      </c>
      <c r="C250" s="1" t="s">
        <v>522</v>
      </c>
      <c r="D250" s="1" t="s">
        <v>73</v>
      </c>
      <c r="E250" s="1" t="s">
        <v>74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117</v>
      </c>
      <c r="M250" s="1">
        <v>120</v>
      </c>
      <c r="N250" s="1">
        <v>121</v>
      </c>
      <c r="O250" s="1">
        <v>121</v>
      </c>
      <c r="P250" s="1">
        <v>101</v>
      </c>
      <c r="Q250" s="1">
        <v>117</v>
      </c>
      <c r="R250" s="1">
        <v>117</v>
      </c>
      <c r="S250" s="1">
        <v>117</v>
      </c>
      <c r="T250" s="1">
        <v>118</v>
      </c>
      <c r="U250" s="1">
        <v>36</v>
      </c>
      <c r="V250" s="4">
        <f t="shared" si="9"/>
        <v>479</v>
      </c>
      <c r="W250" s="8">
        <f t="shared" si="10"/>
        <v>469</v>
      </c>
      <c r="X250" s="5" t="str">
        <f>Stat[[#This Row],[服装]]&amp;Stat[[#This Row],[名前]]&amp;Stat[[#This Row],[レアリティ]]</f>
        <v>ユニフォーム瀬見英太ICONIC</v>
      </c>
      <c r="Y250" s="5" t="s">
        <v>345</v>
      </c>
      <c r="Z250" s="1" t="s">
        <v>183</v>
      </c>
    </row>
    <row r="251" spans="1:26" ht="15" x14ac:dyDescent="0.35">
      <c r="A251" s="1">
        <f>ROW()-1</f>
        <v>250</v>
      </c>
      <c r="B251" s="1" t="s">
        <v>604</v>
      </c>
      <c r="C251" s="1" t="s">
        <v>522</v>
      </c>
      <c r="D251" s="1" t="s">
        <v>90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118</v>
      </c>
      <c r="M251" s="1">
        <v>123</v>
      </c>
      <c r="N251" s="1">
        <v>124</v>
      </c>
      <c r="O251" s="1">
        <v>124</v>
      </c>
      <c r="P251" s="1">
        <v>101</v>
      </c>
      <c r="Q251" s="1">
        <v>118</v>
      </c>
      <c r="R251" s="1">
        <v>118</v>
      </c>
      <c r="S251" s="1">
        <v>118</v>
      </c>
      <c r="T251" s="1">
        <v>119</v>
      </c>
      <c r="U251" s="1">
        <v>36</v>
      </c>
      <c r="V251" s="4">
        <f>SUM(L251:O251)</f>
        <v>489</v>
      </c>
      <c r="W251" s="8">
        <f>SUM(Q251:T251)</f>
        <v>473</v>
      </c>
      <c r="X251" s="5" t="str">
        <f>Stat[[#This Row],[服装]]&amp;Stat[[#This Row],[名前]]&amp;Stat[[#This Row],[レアリティ]]</f>
        <v>雪遊び瀬見英太ICONIC</v>
      </c>
      <c r="Y251" s="5" t="s">
        <v>345</v>
      </c>
      <c r="Z251" s="1" t="s">
        <v>1049</v>
      </c>
    </row>
    <row r="252" spans="1:26" ht="15" x14ac:dyDescent="0.35">
      <c r="A252" s="1">
        <f>ROW()-1</f>
        <v>251</v>
      </c>
      <c r="B252" s="1" t="s">
        <v>713</v>
      </c>
      <c r="C252" s="1" t="s">
        <v>522</v>
      </c>
      <c r="D252" s="10" t="s">
        <v>77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116</v>
      </c>
      <c r="M252" s="1">
        <v>126</v>
      </c>
      <c r="N252" s="1">
        <v>124</v>
      </c>
      <c r="O252" s="1">
        <v>126</v>
      </c>
      <c r="P252" s="1">
        <v>101</v>
      </c>
      <c r="Q252" s="1">
        <v>116</v>
      </c>
      <c r="R252" s="1">
        <v>120</v>
      </c>
      <c r="S252" s="1">
        <v>116</v>
      </c>
      <c r="T252" s="1">
        <v>119</v>
      </c>
      <c r="U252" s="1">
        <v>36</v>
      </c>
      <c r="V252" s="4">
        <f>SUM(L252:O252)</f>
        <v>492</v>
      </c>
      <c r="W252" s="8">
        <f>SUM(Q252:T252)</f>
        <v>471</v>
      </c>
      <c r="X252" s="5" t="str">
        <f>Stat[[#This Row],[服装]]&amp;Stat[[#This Row],[名前]]&amp;Stat[[#This Row],[レアリティ]]</f>
        <v>バカンス瀬見英太ICONIC</v>
      </c>
      <c r="Y252" s="5" t="s">
        <v>345</v>
      </c>
      <c r="Z252" s="1" t="s">
        <v>1043</v>
      </c>
    </row>
    <row r="253" spans="1:26" ht="15" x14ac:dyDescent="0.35">
      <c r="A253" s="1">
        <f>ROW()-1</f>
        <v>252</v>
      </c>
      <c r="B253" s="1" t="s">
        <v>980</v>
      </c>
      <c r="C253" s="1" t="s">
        <v>522</v>
      </c>
      <c r="D253" s="10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121</v>
      </c>
      <c r="N253" s="1">
        <v>127</v>
      </c>
      <c r="O253" s="1">
        <v>122</v>
      </c>
      <c r="P253" s="1">
        <v>101</v>
      </c>
      <c r="Q253" s="1">
        <v>116</v>
      </c>
      <c r="R253" s="1">
        <v>120</v>
      </c>
      <c r="S253" s="1">
        <v>118</v>
      </c>
      <c r="T253" s="1">
        <v>121</v>
      </c>
      <c r="U253" s="1">
        <v>36</v>
      </c>
      <c r="V253" s="4">
        <f>SUM(L253:O253)</f>
        <v>489</v>
      </c>
      <c r="W253" s="8">
        <f>SUM(Q253:T253)</f>
        <v>475</v>
      </c>
      <c r="X253" s="5" t="str">
        <f>Stat[[#This Row],[服装]]&amp;Stat[[#This Row],[名前]]&amp;Stat[[#This Row],[レアリティ]]</f>
        <v>アート2瀬見英太ICONIC</v>
      </c>
      <c r="Y253" s="5" t="s">
        <v>345</v>
      </c>
      <c r="Z253" s="1" t="s">
        <v>1046</v>
      </c>
    </row>
    <row r="254" spans="1:26" ht="15" x14ac:dyDescent="0.35">
      <c r="A254" s="1">
        <f t="shared" si="13"/>
        <v>253</v>
      </c>
      <c r="B254" s="1" t="s">
        <v>108</v>
      </c>
      <c r="C254" s="1" t="s">
        <v>115</v>
      </c>
      <c r="D254" s="1" t="s">
        <v>73</v>
      </c>
      <c r="E254" s="1" t="s">
        <v>80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112</v>
      </c>
      <c r="M254" s="1">
        <v>110</v>
      </c>
      <c r="N254" s="1">
        <v>114</v>
      </c>
      <c r="O254" s="1">
        <v>120</v>
      </c>
      <c r="P254" s="1">
        <v>101</v>
      </c>
      <c r="Q254" s="1">
        <v>110</v>
      </c>
      <c r="R254" s="1">
        <v>121</v>
      </c>
      <c r="S254" s="1">
        <v>119</v>
      </c>
      <c r="T254" s="1">
        <v>120</v>
      </c>
      <c r="U254" s="1">
        <v>41</v>
      </c>
      <c r="V254" s="4">
        <f t="shared" si="9"/>
        <v>456</v>
      </c>
      <c r="W254" s="8">
        <f t="shared" si="10"/>
        <v>470</v>
      </c>
      <c r="X254" s="5" t="str">
        <f>Stat[[#This Row],[服装]]&amp;Stat[[#This Row],[名前]]&amp;Stat[[#This Row],[レアリティ]]</f>
        <v>ユニフォーム山形隼人ICONIC</v>
      </c>
      <c r="Y254" s="5" t="s">
        <v>346</v>
      </c>
      <c r="Z254" s="1" t="s">
        <v>183</v>
      </c>
    </row>
    <row r="255" spans="1:26" ht="15" x14ac:dyDescent="0.35">
      <c r="A255" s="1">
        <f t="shared" ref="A255:A260" si="14">ROW()-1</f>
        <v>254</v>
      </c>
      <c r="B255" s="1" t="s">
        <v>108</v>
      </c>
      <c r="C255" s="1" t="s">
        <v>715</v>
      </c>
      <c r="D255" s="1" t="s">
        <v>73</v>
      </c>
      <c r="E255" s="1" t="s">
        <v>78</v>
      </c>
      <c r="F255" s="1" t="s">
        <v>716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119</v>
      </c>
      <c r="M255" s="1">
        <v>123</v>
      </c>
      <c r="N255" s="1">
        <v>116</v>
      </c>
      <c r="O255" s="1">
        <v>121</v>
      </c>
      <c r="P255" s="1">
        <v>101</v>
      </c>
      <c r="Q255" s="1">
        <v>121</v>
      </c>
      <c r="R255" s="1">
        <v>119</v>
      </c>
      <c r="S255" s="1">
        <v>118</v>
      </c>
      <c r="T255" s="1">
        <v>118</v>
      </c>
      <c r="U255" s="1">
        <v>41</v>
      </c>
      <c r="V255" s="4">
        <f t="shared" ref="V255:V260" si="15">SUM(L255:O255)</f>
        <v>479</v>
      </c>
      <c r="W255" s="8">
        <f t="shared" ref="W255:W260" si="16">SUM(Q255:T255)</f>
        <v>476</v>
      </c>
      <c r="X255" s="5" t="str">
        <f>Stat[[#This Row],[服装]]&amp;Stat[[#This Row],[名前]]&amp;Stat[[#This Row],[レアリティ]]</f>
        <v>ユニフォーム強羅昌己ICONIC</v>
      </c>
      <c r="Y255" s="5" t="s">
        <v>717</v>
      </c>
      <c r="Z255" s="1" t="s">
        <v>183</v>
      </c>
    </row>
    <row r="256" spans="1:26" ht="15" x14ac:dyDescent="0.35">
      <c r="A256" s="1">
        <f t="shared" si="14"/>
        <v>255</v>
      </c>
      <c r="B256" s="1" t="s">
        <v>108</v>
      </c>
      <c r="C256" s="1" t="s">
        <v>727</v>
      </c>
      <c r="D256" s="1" t="s">
        <v>77</v>
      </c>
      <c r="E256" s="1" t="s">
        <v>78</v>
      </c>
      <c r="F256" s="1" t="s">
        <v>716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119</v>
      </c>
      <c r="M256" s="1">
        <v>116</v>
      </c>
      <c r="N256" s="1">
        <v>119</v>
      </c>
      <c r="O256" s="1">
        <v>119</v>
      </c>
      <c r="P256" s="1">
        <v>101</v>
      </c>
      <c r="Q256" s="1">
        <v>114</v>
      </c>
      <c r="R256" s="1">
        <v>113</v>
      </c>
      <c r="S256" s="1">
        <v>118</v>
      </c>
      <c r="T256" s="1">
        <v>117</v>
      </c>
      <c r="U256" s="1">
        <v>41</v>
      </c>
      <c r="V256" s="4">
        <f t="shared" si="15"/>
        <v>473</v>
      </c>
      <c r="W256" s="8">
        <f t="shared" si="16"/>
        <v>462</v>
      </c>
      <c r="X256" s="5" t="str">
        <f>Stat[[#This Row],[服装]]&amp;Stat[[#This Row],[名前]]&amp;Stat[[#This Row],[レアリティ]]</f>
        <v>ユニフォーム芦谷洋平ICONIC</v>
      </c>
      <c r="Y256" s="5" t="s">
        <v>729</v>
      </c>
      <c r="Z256" s="1" t="s">
        <v>183</v>
      </c>
    </row>
    <row r="257" spans="1:26" ht="15" x14ac:dyDescent="0.35">
      <c r="A257" s="1">
        <f t="shared" si="14"/>
        <v>256</v>
      </c>
      <c r="B257" s="1" t="s">
        <v>108</v>
      </c>
      <c r="C257" s="1" t="s">
        <v>731</v>
      </c>
      <c r="D257" s="1" t="s">
        <v>73</v>
      </c>
      <c r="E257" s="1" t="s">
        <v>82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118</v>
      </c>
      <c r="M257" s="1">
        <v>118</v>
      </c>
      <c r="N257" s="1">
        <v>112</v>
      </c>
      <c r="O257" s="1">
        <v>120</v>
      </c>
      <c r="P257" s="1">
        <v>97</v>
      </c>
      <c r="Q257" s="1">
        <v>120</v>
      </c>
      <c r="R257" s="1">
        <v>115</v>
      </c>
      <c r="S257" s="1">
        <v>115</v>
      </c>
      <c r="T257" s="1">
        <v>115</v>
      </c>
      <c r="U257" s="1">
        <v>31</v>
      </c>
      <c r="V257" s="4">
        <f t="shared" si="15"/>
        <v>468</v>
      </c>
      <c r="W257" s="8">
        <f t="shared" si="16"/>
        <v>465</v>
      </c>
      <c r="X257" s="5" t="str">
        <f>Stat[[#This Row],[服装]]&amp;Stat[[#This Row],[名前]]&amp;Stat[[#This Row],[レアリティ]]</f>
        <v>ユニフォーム仙石伸吾ICONIC</v>
      </c>
      <c r="Y257" s="5" t="s">
        <v>733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745</v>
      </c>
      <c r="D258" s="1" t="s">
        <v>73</v>
      </c>
      <c r="E258" s="1" t="s">
        <v>80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111</v>
      </c>
      <c r="M258" s="1">
        <v>112</v>
      </c>
      <c r="N258" s="1">
        <v>115</v>
      </c>
      <c r="O258" s="1">
        <v>119</v>
      </c>
      <c r="P258" s="1">
        <v>101</v>
      </c>
      <c r="Q258" s="1">
        <v>111</v>
      </c>
      <c r="R258" s="1">
        <v>121</v>
      </c>
      <c r="S258" s="1">
        <v>118</v>
      </c>
      <c r="T258" s="1">
        <v>120</v>
      </c>
      <c r="U258" s="1">
        <v>41</v>
      </c>
      <c r="V258" s="4">
        <f t="shared" si="15"/>
        <v>457</v>
      </c>
      <c r="W258" s="8">
        <f t="shared" si="16"/>
        <v>470</v>
      </c>
      <c r="X258" s="5" t="str">
        <f>Stat[[#This Row],[服装]]&amp;Stat[[#This Row],[名前]]&amp;Stat[[#This Row],[レアリティ]]</f>
        <v>ユニフォーム中川俊美ICONIC</v>
      </c>
      <c r="Y258" s="5" t="s">
        <v>747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749</v>
      </c>
      <c r="D259" s="1" t="s">
        <v>73</v>
      </c>
      <c r="E259" s="1" t="s">
        <v>74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112</v>
      </c>
      <c r="M259" s="1">
        <v>117</v>
      </c>
      <c r="N259" s="1">
        <v>119</v>
      </c>
      <c r="O259" s="1">
        <v>119</v>
      </c>
      <c r="P259" s="1">
        <v>97</v>
      </c>
      <c r="Q259" s="1">
        <v>114</v>
      </c>
      <c r="R259" s="1">
        <v>113</v>
      </c>
      <c r="S259" s="1">
        <v>115</v>
      </c>
      <c r="T259" s="1">
        <v>116</v>
      </c>
      <c r="U259" s="1">
        <v>41</v>
      </c>
      <c r="V259" s="4">
        <f t="shared" si="15"/>
        <v>467</v>
      </c>
      <c r="W259" s="8">
        <f t="shared" si="16"/>
        <v>458</v>
      </c>
      <c r="X259" s="5" t="str">
        <f>Stat[[#This Row],[服装]]&amp;Stat[[#This Row],[名前]]&amp;Stat[[#This Row],[レアリティ]]</f>
        <v>ユニフォーム七沢健吾ICONIC</v>
      </c>
      <c r="Y259" s="5" t="s">
        <v>751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752</v>
      </c>
      <c r="D260" s="1" t="s">
        <v>73</v>
      </c>
      <c r="E260" s="1" t="s">
        <v>82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117</v>
      </c>
      <c r="M260" s="1">
        <v>114</v>
      </c>
      <c r="N260" s="1">
        <v>112</v>
      </c>
      <c r="O260" s="1">
        <v>117</v>
      </c>
      <c r="P260" s="1">
        <v>97</v>
      </c>
      <c r="Q260" s="1">
        <v>120</v>
      </c>
      <c r="R260" s="1">
        <v>115</v>
      </c>
      <c r="S260" s="1">
        <v>115</v>
      </c>
      <c r="T260" s="1">
        <v>115</v>
      </c>
      <c r="U260" s="1">
        <v>31</v>
      </c>
      <c r="V260" s="4">
        <f t="shared" si="15"/>
        <v>460</v>
      </c>
      <c r="W260" s="8">
        <f t="shared" si="16"/>
        <v>465</v>
      </c>
      <c r="X260" s="5" t="str">
        <f>Stat[[#This Row],[服装]]&amp;Stat[[#This Row],[名前]]&amp;Stat[[#This Row],[レアリティ]]</f>
        <v>ユニフォーム伊勢原裕次ICONIC</v>
      </c>
      <c r="Y260" s="5" t="s">
        <v>753</v>
      </c>
      <c r="Z260" s="1" t="s">
        <v>183</v>
      </c>
    </row>
    <row r="261" spans="1:26" ht="15" x14ac:dyDescent="0.35">
      <c r="A261" s="1">
        <f t="shared" ref="A261:A266" si="17">ROW()-1</f>
        <v>260</v>
      </c>
      <c r="B261" s="1" t="s">
        <v>108</v>
      </c>
      <c r="C261" s="1" t="s">
        <v>759</v>
      </c>
      <c r="D261" s="1" t="s">
        <v>73</v>
      </c>
      <c r="E261" s="1" t="s">
        <v>78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120</v>
      </c>
      <c r="M261" s="1">
        <v>119</v>
      </c>
      <c r="N261" s="1">
        <v>116</v>
      </c>
      <c r="O261" s="1">
        <v>120</v>
      </c>
      <c r="P261" s="1">
        <v>101</v>
      </c>
      <c r="Q261" s="1">
        <v>119</v>
      </c>
      <c r="R261" s="1">
        <v>117</v>
      </c>
      <c r="S261" s="1">
        <v>120</v>
      </c>
      <c r="T261" s="1">
        <v>117</v>
      </c>
      <c r="U261" s="1">
        <v>36</v>
      </c>
      <c r="V261" s="4">
        <f t="shared" ref="V261:V266" si="18">SUM(L261:O261)</f>
        <v>475</v>
      </c>
      <c r="W261" s="8">
        <f t="shared" ref="W261:W266" si="19">SUM(Q261:T261)</f>
        <v>473</v>
      </c>
      <c r="X261" s="5" t="str">
        <f>Stat[[#This Row],[服装]]&amp;Stat[[#This Row],[名前]]&amp;Stat[[#This Row],[レアリティ]]</f>
        <v>ユニフォーム湯河浩二ICONIC</v>
      </c>
      <c r="Y261" s="5" t="s">
        <v>761</v>
      </c>
      <c r="Z261" s="1" t="s">
        <v>183</v>
      </c>
    </row>
    <row r="262" spans="1:26" ht="15" x14ac:dyDescent="0.35">
      <c r="A262" s="1">
        <f t="shared" si="17"/>
        <v>261</v>
      </c>
      <c r="B262" s="1" t="s">
        <v>108</v>
      </c>
      <c r="C262" s="1" t="s">
        <v>784</v>
      </c>
      <c r="D262" s="1" t="s">
        <v>785</v>
      </c>
      <c r="E262" s="1" t="s">
        <v>82</v>
      </c>
      <c r="F262" s="1" t="s">
        <v>787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125</v>
      </c>
      <c r="M262" s="1">
        <v>120</v>
      </c>
      <c r="N262" s="1">
        <v>115</v>
      </c>
      <c r="O262" s="1">
        <v>120</v>
      </c>
      <c r="P262" s="1">
        <v>101</v>
      </c>
      <c r="Q262" s="1">
        <v>123</v>
      </c>
      <c r="R262" s="1">
        <v>117</v>
      </c>
      <c r="S262" s="1">
        <v>120</v>
      </c>
      <c r="T262" s="1">
        <v>115</v>
      </c>
      <c r="U262" s="1">
        <v>41</v>
      </c>
      <c r="V262" s="4">
        <f t="shared" si="18"/>
        <v>480</v>
      </c>
      <c r="W262" s="8">
        <f t="shared" si="19"/>
        <v>475</v>
      </c>
      <c r="X262" s="5" t="str">
        <f>Stat[[#This Row],[服装]]&amp;Stat[[#This Row],[名前]]&amp;Stat[[#This Row],[レアリティ]]</f>
        <v>ユニフォーム千鹿谷栄吉ICONIC</v>
      </c>
      <c r="Y262" s="5" t="s">
        <v>789</v>
      </c>
      <c r="Z262" s="1" t="s">
        <v>183</v>
      </c>
    </row>
    <row r="263" spans="1:26" ht="15" x14ac:dyDescent="0.35">
      <c r="A263" s="1">
        <f t="shared" si="17"/>
        <v>262</v>
      </c>
      <c r="B263" s="1" t="s">
        <v>108</v>
      </c>
      <c r="C263" s="1" t="s">
        <v>793</v>
      </c>
      <c r="D263" s="1" t="s">
        <v>90</v>
      </c>
      <c r="E263" s="1" t="s">
        <v>794</v>
      </c>
      <c r="F263" s="1" t="s">
        <v>787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119</v>
      </c>
      <c r="N263" s="1">
        <v>118</v>
      </c>
      <c r="O263" s="1">
        <v>119</v>
      </c>
      <c r="P263" s="1">
        <v>101</v>
      </c>
      <c r="Q263" s="1">
        <v>117</v>
      </c>
      <c r="R263" s="1">
        <v>116</v>
      </c>
      <c r="S263" s="1">
        <v>118</v>
      </c>
      <c r="T263" s="1">
        <v>118</v>
      </c>
      <c r="U263" s="1">
        <v>36</v>
      </c>
      <c r="V263" s="4">
        <f t="shared" si="18"/>
        <v>479</v>
      </c>
      <c r="W263" s="8">
        <f t="shared" si="19"/>
        <v>469</v>
      </c>
      <c r="X263" s="5" t="str">
        <f>Stat[[#This Row],[服装]]&amp;Stat[[#This Row],[名前]]&amp;Stat[[#This Row],[レアリティ]]</f>
        <v>ユニフォーム小鹿野大樹ICONIC</v>
      </c>
      <c r="Y263" s="5" t="s">
        <v>796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806</v>
      </c>
      <c r="D264" s="1" t="s">
        <v>77</v>
      </c>
      <c r="E264" s="1" t="s">
        <v>80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111</v>
      </c>
      <c r="M264" s="1">
        <v>110</v>
      </c>
      <c r="N264" s="1">
        <v>117</v>
      </c>
      <c r="O264" s="1">
        <v>119</v>
      </c>
      <c r="P264" s="1">
        <v>101</v>
      </c>
      <c r="Q264" s="1">
        <v>110</v>
      </c>
      <c r="R264" s="1">
        <v>121</v>
      </c>
      <c r="S264" s="1">
        <v>118</v>
      </c>
      <c r="T264" s="1">
        <v>121</v>
      </c>
      <c r="U264" s="1">
        <v>41</v>
      </c>
      <c r="V264" s="4">
        <f t="shared" si="18"/>
        <v>457</v>
      </c>
      <c r="W264" s="8">
        <f t="shared" si="19"/>
        <v>470</v>
      </c>
      <c r="X264" s="5" t="str">
        <f>Stat[[#This Row],[服装]]&amp;Stat[[#This Row],[名前]]&amp;Stat[[#This Row],[レアリティ]]</f>
        <v>ユニフォーム赤谷勇ICONIC</v>
      </c>
      <c r="Y264" s="5" t="s">
        <v>808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810</v>
      </c>
      <c r="D265" s="1" t="s">
        <v>77</v>
      </c>
      <c r="E265" s="1" t="s">
        <v>78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119</v>
      </c>
      <c r="M265" s="1">
        <v>118</v>
      </c>
      <c r="N265" s="1">
        <v>112</v>
      </c>
      <c r="O265" s="1">
        <v>117</v>
      </c>
      <c r="P265" s="1">
        <v>97</v>
      </c>
      <c r="Q265" s="1">
        <v>116</v>
      </c>
      <c r="R265" s="1">
        <v>118</v>
      </c>
      <c r="S265" s="1">
        <v>116</v>
      </c>
      <c r="T265" s="1">
        <v>117</v>
      </c>
      <c r="U265" s="1">
        <v>31</v>
      </c>
      <c r="V265" s="4">
        <f t="shared" si="18"/>
        <v>466</v>
      </c>
      <c r="W265" s="8">
        <f t="shared" si="19"/>
        <v>467</v>
      </c>
      <c r="X265" s="5" t="str">
        <f>Stat[[#This Row],[服装]]&amp;Stat[[#This Row],[名前]]&amp;Stat[[#This Row],[レアリティ]]</f>
        <v>ユニフォーム児玉勝ICONIC</v>
      </c>
      <c r="Y265" s="5" t="s">
        <v>812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814</v>
      </c>
      <c r="D266" s="1" t="s">
        <v>77</v>
      </c>
      <c r="E266" s="1" t="s">
        <v>74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115</v>
      </c>
      <c r="M266" s="1">
        <v>118</v>
      </c>
      <c r="N266" s="1">
        <v>120</v>
      </c>
      <c r="O266" s="1">
        <v>118</v>
      </c>
      <c r="P266" s="1">
        <v>97</v>
      </c>
      <c r="Q266" s="1">
        <v>115</v>
      </c>
      <c r="R266" s="1">
        <v>117</v>
      </c>
      <c r="S266" s="1">
        <v>115</v>
      </c>
      <c r="T266" s="1">
        <v>117</v>
      </c>
      <c r="U266" s="1">
        <v>41</v>
      </c>
      <c r="V266" s="4">
        <f t="shared" si="18"/>
        <v>471</v>
      </c>
      <c r="W266" s="8">
        <f t="shared" si="19"/>
        <v>464</v>
      </c>
      <c r="X266" s="5" t="str">
        <f>Stat[[#This Row],[服装]]&amp;Stat[[#This Row],[名前]]&amp;Stat[[#This Row],[レアリティ]]</f>
        <v>ユニフォーム名栗翔太ICONIC</v>
      </c>
      <c r="Y266" s="5" t="s">
        <v>816</v>
      </c>
      <c r="Z266" s="1" t="s">
        <v>183</v>
      </c>
    </row>
    <row r="267" spans="1:26" ht="15" x14ac:dyDescent="0.35">
      <c r="A267" s="1">
        <f>ROW()-1</f>
        <v>266</v>
      </c>
      <c r="B267" s="1" t="s">
        <v>108</v>
      </c>
      <c r="C267" s="1" t="s">
        <v>821</v>
      </c>
      <c r="D267" s="1" t="s">
        <v>77</v>
      </c>
      <c r="E267" s="1" t="s">
        <v>78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117</v>
      </c>
      <c r="O267" s="1">
        <v>115</v>
      </c>
      <c r="P267" s="1">
        <v>97</v>
      </c>
      <c r="Q267" s="1">
        <v>116</v>
      </c>
      <c r="R267" s="1">
        <v>114</v>
      </c>
      <c r="S267" s="1">
        <v>116</v>
      </c>
      <c r="T267" s="1">
        <v>115</v>
      </c>
      <c r="U267" s="1">
        <v>36</v>
      </c>
      <c r="V267" s="4">
        <f>SUM(L267:O267)</f>
        <v>463</v>
      </c>
      <c r="W267" s="8">
        <f>SUM(Q267:T267)</f>
        <v>461</v>
      </c>
      <c r="X267" s="5" t="str">
        <f>Stat[[#This Row],[服装]]&amp;Stat[[#This Row],[名前]]&amp;Stat[[#This Row],[レアリティ]]</f>
        <v>ユニフォーム島府典明ICONIC</v>
      </c>
      <c r="Y267" s="5" t="s">
        <v>823</v>
      </c>
      <c r="Z267" s="1" t="s">
        <v>183</v>
      </c>
    </row>
    <row r="268" spans="1:26" ht="15" x14ac:dyDescent="0.35">
      <c r="A268" s="1">
        <f>ROW()-1</f>
        <v>267</v>
      </c>
      <c r="B268" s="1" t="s">
        <v>108</v>
      </c>
      <c r="C268" s="1" t="s">
        <v>829</v>
      </c>
      <c r="D268" s="1" t="s">
        <v>77</v>
      </c>
      <c r="E268" s="1" t="s">
        <v>82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115</v>
      </c>
      <c r="M268" s="1">
        <v>114</v>
      </c>
      <c r="N268" s="1">
        <v>113</v>
      </c>
      <c r="O268" s="1">
        <v>117</v>
      </c>
      <c r="P268" s="1">
        <v>97</v>
      </c>
      <c r="Q268" s="1">
        <v>119</v>
      </c>
      <c r="R268" s="1">
        <v>115</v>
      </c>
      <c r="S268" s="1">
        <v>114</v>
      </c>
      <c r="T268" s="1">
        <v>114</v>
      </c>
      <c r="U268" s="1">
        <v>31</v>
      </c>
      <c r="V268" s="4">
        <f>SUM(L268:O268)</f>
        <v>459</v>
      </c>
      <c r="W268" s="8">
        <f>SUM(Q268:T268)</f>
        <v>462</v>
      </c>
      <c r="X268" s="5" t="str">
        <f>Stat[[#This Row],[服装]]&amp;Stat[[#This Row],[名前]]&amp;Stat[[#This Row],[レアリティ]]</f>
        <v>ユニフォーム吉川和孝ICONIC</v>
      </c>
      <c r="Y268" s="5" t="s">
        <v>831</v>
      </c>
      <c r="Z268" s="1" t="s">
        <v>183</v>
      </c>
    </row>
    <row r="269" spans="1:26" ht="15" x14ac:dyDescent="0.35">
      <c r="A269" s="1">
        <f t="shared" si="13"/>
        <v>268</v>
      </c>
      <c r="B269" s="1" t="s">
        <v>108</v>
      </c>
      <c r="C269" s="1" t="s">
        <v>186</v>
      </c>
      <c r="D269" s="1" t="s">
        <v>77</v>
      </c>
      <c r="E269" s="1" t="s">
        <v>74</v>
      </c>
      <c r="F269" s="1" t="s">
        <v>185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82</v>
      </c>
      <c r="L269" s="1">
        <v>120</v>
      </c>
      <c r="M269" s="1">
        <v>129</v>
      </c>
      <c r="N269" s="1">
        <v>130</v>
      </c>
      <c r="O269" s="1">
        <v>127</v>
      </c>
      <c r="P269" s="1">
        <v>101</v>
      </c>
      <c r="Q269" s="1">
        <v>114</v>
      </c>
      <c r="R269" s="1">
        <v>119</v>
      </c>
      <c r="S269" s="1">
        <v>114</v>
      </c>
      <c r="T269" s="1">
        <v>118</v>
      </c>
      <c r="U269" s="1">
        <v>36</v>
      </c>
      <c r="V269" s="4">
        <f t="shared" si="9"/>
        <v>506</v>
      </c>
      <c r="W269" s="8">
        <f t="shared" si="10"/>
        <v>465</v>
      </c>
      <c r="X269" s="5" t="str">
        <f>Stat[[#This Row],[服装]]&amp;Stat[[#This Row],[名前]]&amp;Stat[[#This Row],[レアリティ]]</f>
        <v>ユニフォーム宮侑ICONIC</v>
      </c>
      <c r="Y269" s="5" t="s">
        <v>347</v>
      </c>
      <c r="Z269" s="1" t="s">
        <v>183</v>
      </c>
    </row>
    <row r="270" spans="1:26" ht="15" x14ac:dyDescent="0.35">
      <c r="A270" s="1">
        <f t="shared" si="13"/>
        <v>269</v>
      </c>
      <c r="B270" s="1" t="s">
        <v>581</v>
      </c>
      <c r="C270" s="1" t="s">
        <v>186</v>
      </c>
      <c r="D270" s="1" t="s">
        <v>73</v>
      </c>
      <c r="E270" s="1" t="s">
        <v>74</v>
      </c>
      <c r="F270" s="1" t="s">
        <v>185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83</v>
      </c>
      <c r="L270" s="1">
        <v>121</v>
      </c>
      <c r="M270" s="1">
        <v>132</v>
      </c>
      <c r="N270" s="1">
        <v>133</v>
      </c>
      <c r="O270" s="1">
        <v>130</v>
      </c>
      <c r="P270" s="1">
        <v>101</v>
      </c>
      <c r="Q270" s="1">
        <v>115</v>
      </c>
      <c r="R270" s="1">
        <v>120</v>
      </c>
      <c r="S270" s="1">
        <v>115</v>
      </c>
      <c r="T270" s="1">
        <v>119</v>
      </c>
      <c r="U270" s="1">
        <v>36</v>
      </c>
      <c r="V270" s="4">
        <f t="shared" ref="V270:V357" si="20">SUM(L270:O270)</f>
        <v>516</v>
      </c>
      <c r="W270" s="8">
        <f t="shared" ref="W270:W357" si="21">SUM(Q270:T270)</f>
        <v>469</v>
      </c>
      <c r="X270" s="5" t="str">
        <f>Stat[[#This Row],[服装]]&amp;Stat[[#This Row],[名前]]&amp;Stat[[#This Row],[レアリティ]]</f>
        <v>文化祭宮侑ICONIC</v>
      </c>
      <c r="Y270" s="5" t="s">
        <v>347</v>
      </c>
      <c r="Z270" s="1" t="s">
        <v>1049</v>
      </c>
    </row>
    <row r="271" spans="1:26" ht="15" x14ac:dyDescent="0.35">
      <c r="A271" s="1">
        <f>ROW()-1</f>
        <v>270</v>
      </c>
      <c r="B271" s="1" t="s">
        <v>632</v>
      </c>
      <c r="C271" s="1" t="s">
        <v>186</v>
      </c>
      <c r="D271" s="1" t="s">
        <v>90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83</v>
      </c>
      <c r="L271" s="1">
        <v>119</v>
      </c>
      <c r="M271" s="1">
        <v>134</v>
      </c>
      <c r="N271" s="1">
        <v>132</v>
      </c>
      <c r="O271" s="1">
        <v>131</v>
      </c>
      <c r="P271" s="1">
        <v>101</v>
      </c>
      <c r="Q271" s="1">
        <v>113</v>
      </c>
      <c r="R271" s="1">
        <v>122</v>
      </c>
      <c r="S271" s="1">
        <v>114</v>
      </c>
      <c r="T271" s="1">
        <v>120</v>
      </c>
      <c r="U271" s="1">
        <v>36</v>
      </c>
      <c r="V271" s="4">
        <f>SUM(L271:O271)</f>
        <v>516</v>
      </c>
      <c r="W271" s="8">
        <f>SUM(Q271:T271)</f>
        <v>469</v>
      </c>
      <c r="X271" s="5" t="str">
        <f>Stat[[#This Row],[服装]]&amp;Stat[[#This Row],[名前]]&amp;Stat[[#This Row],[レアリティ]]</f>
        <v>RPG宮侑ICONIC</v>
      </c>
      <c r="Y271" s="5" t="s">
        <v>347</v>
      </c>
      <c r="Z271" s="1" t="s">
        <v>1049</v>
      </c>
    </row>
    <row r="272" spans="1:26" ht="15" x14ac:dyDescent="0.35">
      <c r="A272" s="1">
        <f>ROW()-1</f>
        <v>271</v>
      </c>
      <c r="B272" s="1" t="s">
        <v>737</v>
      </c>
      <c r="C272" s="1" t="s">
        <v>186</v>
      </c>
      <c r="D272" s="1" t="s">
        <v>77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123</v>
      </c>
      <c r="M272" s="1">
        <v>130</v>
      </c>
      <c r="N272" s="1">
        <v>131</v>
      </c>
      <c r="O272" s="1">
        <v>128</v>
      </c>
      <c r="P272" s="1">
        <v>101</v>
      </c>
      <c r="Q272" s="1">
        <v>118</v>
      </c>
      <c r="R272" s="1">
        <v>121</v>
      </c>
      <c r="S272" s="1">
        <v>117</v>
      </c>
      <c r="T272" s="1">
        <v>119</v>
      </c>
      <c r="U272" s="1">
        <v>36</v>
      </c>
      <c r="V272" s="4">
        <f>SUM(L272:O272)</f>
        <v>512</v>
      </c>
      <c r="W272" s="8">
        <f>SUM(Q272:T272)</f>
        <v>475</v>
      </c>
      <c r="X272" s="5" t="str">
        <f>Stat[[#This Row],[服装]]&amp;Stat[[#This Row],[名前]]&amp;Stat[[#This Row],[レアリティ]]</f>
        <v>カンフー宮侑ICONIC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826</v>
      </c>
      <c r="C273" s="1" t="s">
        <v>186</v>
      </c>
      <c r="D273" s="1" t="s">
        <v>73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84</v>
      </c>
      <c r="L273" s="1">
        <v>122</v>
      </c>
      <c r="M273" s="1">
        <v>134</v>
      </c>
      <c r="N273" s="1">
        <v>136</v>
      </c>
      <c r="O273" s="1">
        <v>132</v>
      </c>
      <c r="P273" s="1">
        <v>101</v>
      </c>
      <c r="Q273" s="1">
        <v>115</v>
      </c>
      <c r="R273" s="1">
        <v>121</v>
      </c>
      <c r="S273" s="1">
        <v>115</v>
      </c>
      <c r="T273" s="1">
        <v>120</v>
      </c>
      <c r="U273" s="1">
        <v>36</v>
      </c>
      <c r="V273" s="4">
        <f>SUM(L273:O273)</f>
        <v>524</v>
      </c>
      <c r="W273" s="8">
        <f>SUM(Q273:T273)</f>
        <v>471</v>
      </c>
      <c r="X273" s="5" t="str">
        <f>Stat[[#This Row],[服装]]&amp;Stat[[#This Row],[名前]]&amp;Stat[[#This Row],[レアリティ]]</f>
        <v>新年2宮侑ICONIC</v>
      </c>
      <c r="Y273" s="5" t="s">
        <v>347</v>
      </c>
      <c r="Z273" s="1" t="s">
        <v>1043</v>
      </c>
    </row>
    <row r="274" spans="1:26" ht="15" x14ac:dyDescent="0.35">
      <c r="A274" s="1">
        <f>ROW()-1</f>
        <v>273</v>
      </c>
      <c r="B274" s="1" t="s">
        <v>987</v>
      </c>
      <c r="C274" s="1" t="s">
        <v>186</v>
      </c>
      <c r="D274" s="1" t="s">
        <v>90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84</v>
      </c>
      <c r="L274" s="1">
        <v>122</v>
      </c>
      <c r="M274" s="1">
        <v>135</v>
      </c>
      <c r="N274" s="1">
        <v>133</v>
      </c>
      <c r="O274" s="1">
        <v>133</v>
      </c>
      <c r="P274" s="1">
        <v>101</v>
      </c>
      <c r="Q274" s="1">
        <v>115</v>
      </c>
      <c r="R274" s="1">
        <v>122</v>
      </c>
      <c r="S274" s="1">
        <v>116</v>
      </c>
      <c r="T274" s="1">
        <v>120</v>
      </c>
      <c r="U274" s="1">
        <v>36</v>
      </c>
      <c r="V274" s="4">
        <f>SUM(L274:O274)</f>
        <v>523</v>
      </c>
      <c r="W274" s="8">
        <f>SUM(Q274:T274)</f>
        <v>473</v>
      </c>
      <c r="X274" s="5" t="str">
        <f>Stat[[#This Row],[服装]]&amp;Stat[[#This Row],[名前]]&amp;Stat[[#This Row],[レアリティ]]</f>
        <v>サバゲ2宮侑ICONIC</v>
      </c>
      <c r="Y274" s="5" t="s">
        <v>347</v>
      </c>
      <c r="Z274" s="1" t="s">
        <v>1042</v>
      </c>
    </row>
    <row r="275" spans="1:26" ht="15" x14ac:dyDescent="0.35">
      <c r="A275" s="1">
        <f t="shared" si="13"/>
        <v>274</v>
      </c>
      <c r="B275" s="1" t="s">
        <v>108</v>
      </c>
      <c r="C275" s="1" t="s">
        <v>187</v>
      </c>
      <c r="D275" s="1" t="s">
        <v>90</v>
      </c>
      <c r="E275" s="1" t="s">
        <v>78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82</v>
      </c>
      <c r="L275" s="1">
        <v>127</v>
      </c>
      <c r="M275" s="1">
        <v>120</v>
      </c>
      <c r="N275" s="1">
        <v>116</v>
      </c>
      <c r="O275" s="1">
        <v>121</v>
      </c>
      <c r="P275" s="1">
        <v>101</v>
      </c>
      <c r="Q275" s="1">
        <v>123</v>
      </c>
      <c r="R275" s="1">
        <v>119</v>
      </c>
      <c r="S275" s="1">
        <v>122</v>
      </c>
      <c r="T275" s="1">
        <v>119</v>
      </c>
      <c r="U275" s="1">
        <v>31</v>
      </c>
      <c r="V275" s="4">
        <f t="shared" si="20"/>
        <v>484</v>
      </c>
      <c r="W275" s="8">
        <f t="shared" si="21"/>
        <v>483</v>
      </c>
      <c r="X275" s="5" t="str">
        <f>Stat[[#This Row],[服装]]&amp;Stat[[#This Row],[名前]]&amp;Stat[[#This Row],[レアリティ]]</f>
        <v>ユニフォーム宮治ICONIC</v>
      </c>
      <c r="Y275" s="5" t="s">
        <v>348</v>
      </c>
      <c r="Z275" s="1" t="s">
        <v>183</v>
      </c>
    </row>
    <row r="276" spans="1:26" ht="15" x14ac:dyDescent="0.35">
      <c r="A276" s="1">
        <f>ROW()-1</f>
        <v>275</v>
      </c>
      <c r="B276" s="1" t="s">
        <v>632</v>
      </c>
      <c r="C276" s="1" t="s">
        <v>187</v>
      </c>
      <c r="D276" s="1" t="s">
        <v>90</v>
      </c>
      <c r="E276" s="1" t="s">
        <v>78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130</v>
      </c>
      <c r="M276" s="1">
        <v>123</v>
      </c>
      <c r="N276" s="1">
        <v>117</v>
      </c>
      <c r="O276" s="1">
        <v>122</v>
      </c>
      <c r="P276" s="1">
        <v>101</v>
      </c>
      <c r="Q276" s="1">
        <v>124</v>
      </c>
      <c r="R276" s="1">
        <v>120</v>
      </c>
      <c r="S276" s="1">
        <v>125</v>
      </c>
      <c r="T276" s="1">
        <v>120</v>
      </c>
      <c r="U276" s="1">
        <v>31</v>
      </c>
      <c r="V276" s="4">
        <f>SUM(L276:O276)</f>
        <v>492</v>
      </c>
      <c r="W276" s="8">
        <f>SUM(Q276:T276)</f>
        <v>489</v>
      </c>
      <c r="X276" s="5" t="str">
        <f>Stat[[#This Row],[服装]]&amp;Stat[[#This Row],[名前]]&amp;Stat[[#This Row],[レアリティ]]</f>
        <v>RPG宮治ICONIC</v>
      </c>
      <c r="Y276" s="5" t="s">
        <v>348</v>
      </c>
      <c r="Z276" s="1" t="s">
        <v>1042</v>
      </c>
    </row>
    <row r="277" spans="1:26" ht="15" x14ac:dyDescent="0.35">
      <c r="A277" s="1">
        <f>ROW()-1</f>
        <v>276</v>
      </c>
      <c r="B277" s="1" t="s">
        <v>737</v>
      </c>
      <c r="C277" s="1" t="s">
        <v>187</v>
      </c>
      <c r="D277" s="1" t="s">
        <v>73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131</v>
      </c>
      <c r="M277" s="1">
        <v>121</v>
      </c>
      <c r="N277" s="1">
        <v>120</v>
      </c>
      <c r="O277" s="1">
        <v>120</v>
      </c>
      <c r="P277" s="1">
        <v>101</v>
      </c>
      <c r="Q277" s="1">
        <v>122</v>
      </c>
      <c r="R277" s="1">
        <v>122</v>
      </c>
      <c r="S277" s="1">
        <v>125</v>
      </c>
      <c r="T277" s="1">
        <v>122</v>
      </c>
      <c r="U277" s="1">
        <v>31</v>
      </c>
      <c r="V277" s="4">
        <f>SUM(L277:O277)</f>
        <v>492</v>
      </c>
      <c r="W277" s="8">
        <f>SUM(Q277:T277)</f>
        <v>491</v>
      </c>
      <c r="X277" s="5" t="str">
        <f>Stat[[#This Row],[服装]]&amp;Stat[[#This Row],[名前]]&amp;Stat[[#This Row],[レアリティ]]</f>
        <v>カンフー宮治ICONIC</v>
      </c>
      <c r="Y277" s="5" t="s">
        <v>348</v>
      </c>
      <c r="Z277" s="1" t="s">
        <v>1042</v>
      </c>
    </row>
    <row r="278" spans="1:26" ht="15" x14ac:dyDescent="0.35">
      <c r="A278" s="1">
        <f>ROW()-1</f>
        <v>277</v>
      </c>
      <c r="B278" s="1" t="s">
        <v>918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133</v>
      </c>
      <c r="M278" s="1">
        <v>121</v>
      </c>
      <c r="N278" s="1">
        <v>116</v>
      </c>
      <c r="O278" s="1">
        <v>120</v>
      </c>
      <c r="P278" s="1">
        <v>101</v>
      </c>
      <c r="Q278" s="1">
        <v>126</v>
      </c>
      <c r="R278" s="1">
        <v>121</v>
      </c>
      <c r="S278" s="1">
        <v>127</v>
      </c>
      <c r="T278" s="1">
        <v>120</v>
      </c>
      <c r="U278" s="1">
        <v>31</v>
      </c>
      <c r="V278" s="4">
        <f>SUM(L278:O278)</f>
        <v>490</v>
      </c>
      <c r="W278" s="8">
        <f>SUM(Q278:T278)</f>
        <v>494</v>
      </c>
      <c r="X278" s="5" t="str">
        <f>Stat[[#This Row],[服装]]&amp;Stat[[#This Row],[名前]]&amp;Stat[[#This Row],[レアリティ]]</f>
        <v>遊園地宮治ICONIC</v>
      </c>
      <c r="Y278" s="5" t="s">
        <v>348</v>
      </c>
      <c r="Z278" s="1" t="s">
        <v>1044</v>
      </c>
    </row>
    <row r="279" spans="1:26" ht="15" x14ac:dyDescent="0.35">
      <c r="A279" s="1">
        <f>ROW()-1</f>
        <v>278</v>
      </c>
      <c r="B279" s="1" t="s">
        <v>999</v>
      </c>
      <c r="C279" s="1" t="s">
        <v>187</v>
      </c>
      <c r="D279" s="1" t="s">
        <v>77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134</v>
      </c>
      <c r="M279" s="1">
        <v>124</v>
      </c>
      <c r="N279" s="1">
        <v>117</v>
      </c>
      <c r="O279" s="1">
        <v>122</v>
      </c>
      <c r="P279" s="1">
        <v>101</v>
      </c>
      <c r="Q279" s="1">
        <v>125</v>
      </c>
      <c r="R279" s="1">
        <v>122</v>
      </c>
      <c r="S279" s="1">
        <v>127</v>
      </c>
      <c r="T279" s="1">
        <v>122</v>
      </c>
      <c r="U279" s="1">
        <v>31</v>
      </c>
      <c r="V279" s="4">
        <f>SUM(L279:O279)</f>
        <v>497</v>
      </c>
      <c r="W279" s="8">
        <f>SUM(Q279:T279)</f>
        <v>496</v>
      </c>
      <c r="X279" s="5" t="str">
        <f>Stat[[#This Row],[服装]]&amp;Stat[[#This Row],[名前]]&amp;Stat[[#This Row],[レアリティ]]</f>
        <v>夏祭り2宮治ICONIC</v>
      </c>
      <c r="Y279" s="5" t="s">
        <v>348</v>
      </c>
      <c r="Z279" s="1" t="s">
        <v>1047</v>
      </c>
    </row>
    <row r="280" spans="1:26" ht="15" x14ac:dyDescent="0.35">
      <c r="A280" s="1">
        <f t="shared" si="13"/>
        <v>279</v>
      </c>
      <c r="B280" s="1" t="s">
        <v>108</v>
      </c>
      <c r="C280" s="1" t="s">
        <v>188</v>
      </c>
      <c r="D280" s="1" t="s">
        <v>77</v>
      </c>
      <c r="E280" s="1" t="s">
        <v>82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80</v>
      </c>
      <c r="L280" s="1">
        <v>126</v>
      </c>
      <c r="M280" s="1">
        <v>118</v>
      </c>
      <c r="N280" s="1">
        <v>112</v>
      </c>
      <c r="O280" s="1">
        <v>121</v>
      </c>
      <c r="P280" s="1">
        <v>101</v>
      </c>
      <c r="Q280" s="1">
        <v>128</v>
      </c>
      <c r="R280" s="1">
        <v>114</v>
      </c>
      <c r="S280" s="1">
        <v>117</v>
      </c>
      <c r="T280" s="1">
        <v>117</v>
      </c>
      <c r="U280" s="1">
        <v>36</v>
      </c>
      <c r="V280" s="4">
        <f t="shared" si="20"/>
        <v>477</v>
      </c>
      <c r="W280" s="8">
        <f t="shared" si="21"/>
        <v>476</v>
      </c>
      <c r="X280" s="5" t="str">
        <f>Stat[[#This Row],[服装]]&amp;Stat[[#This Row],[名前]]&amp;Stat[[#This Row],[レアリティ]]</f>
        <v>ユニフォーム角名倫太郎ICONIC</v>
      </c>
      <c r="Y280" s="5" t="s">
        <v>349</v>
      </c>
      <c r="Z280" s="1" t="s">
        <v>183</v>
      </c>
    </row>
    <row r="281" spans="1:26" ht="15" x14ac:dyDescent="0.35">
      <c r="A281" s="1">
        <f>ROW()-1</f>
        <v>280</v>
      </c>
      <c r="B281" s="1" t="s">
        <v>631</v>
      </c>
      <c r="C281" s="1" t="s">
        <v>188</v>
      </c>
      <c r="D281" s="1" t="s">
        <v>73</v>
      </c>
      <c r="E281" s="1" t="s">
        <v>82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81</v>
      </c>
      <c r="L281" s="1">
        <v>129</v>
      </c>
      <c r="M281" s="1">
        <v>119</v>
      </c>
      <c r="N281" s="1">
        <v>113</v>
      </c>
      <c r="O281" s="1">
        <v>122</v>
      </c>
      <c r="P281" s="1">
        <v>101</v>
      </c>
      <c r="Q281" s="1">
        <v>131</v>
      </c>
      <c r="R281" s="1">
        <v>115</v>
      </c>
      <c r="S281" s="1">
        <v>120</v>
      </c>
      <c r="T281" s="1">
        <v>118</v>
      </c>
      <c r="U281" s="1">
        <v>36</v>
      </c>
      <c r="V281" s="4">
        <f>SUM(L281:O281)</f>
        <v>483</v>
      </c>
      <c r="W281" s="8">
        <f>SUM(Q281:T281)</f>
        <v>484</v>
      </c>
      <c r="X281" s="5" t="str">
        <f>Stat[[#This Row],[服装]]&amp;Stat[[#This Row],[名前]]&amp;Stat[[#This Row],[レアリティ]]</f>
        <v>サバゲ角名倫太郎ICONIC</v>
      </c>
      <c r="Y281" s="5" t="s">
        <v>349</v>
      </c>
      <c r="Z281" s="1" t="s">
        <v>1043</v>
      </c>
    </row>
    <row r="282" spans="1:26" ht="15" x14ac:dyDescent="0.35">
      <c r="A282" s="1">
        <f>ROW()-1</f>
        <v>281</v>
      </c>
      <c r="B282" s="1" t="s">
        <v>708</v>
      </c>
      <c r="C282" s="1" t="s">
        <v>188</v>
      </c>
      <c r="D282" s="1" t="s">
        <v>90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81</v>
      </c>
      <c r="L282" s="1">
        <v>131</v>
      </c>
      <c r="M282" s="1">
        <v>117</v>
      </c>
      <c r="N282" s="1">
        <v>111</v>
      </c>
      <c r="O282" s="1">
        <v>120</v>
      </c>
      <c r="P282" s="1">
        <v>101</v>
      </c>
      <c r="Q282" s="1">
        <v>134</v>
      </c>
      <c r="R282" s="1">
        <v>115</v>
      </c>
      <c r="S282" s="1">
        <v>122</v>
      </c>
      <c r="T282" s="1">
        <v>118</v>
      </c>
      <c r="U282" s="1">
        <v>36</v>
      </c>
      <c r="V282" s="4">
        <f>SUM(L282:O282)</f>
        <v>479</v>
      </c>
      <c r="W282" s="8">
        <f>SUM(Q282:T282)</f>
        <v>489</v>
      </c>
      <c r="X282" s="5" t="str">
        <f>Stat[[#This Row],[服装]]&amp;Stat[[#This Row],[名前]]&amp;Stat[[#This Row],[レアリティ]]</f>
        <v>花火角名倫太郎ICONIC</v>
      </c>
      <c r="Y282" s="5" t="s">
        <v>349</v>
      </c>
      <c r="Z282" s="1" t="s">
        <v>1044</v>
      </c>
    </row>
    <row r="283" spans="1:26" ht="15" x14ac:dyDescent="0.35">
      <c r="A283" s="1">
        <f>ROW()-1</f>
        <v>282</v>
      </c>
      <c r="B283" s="1" t="s">
        <v>835</v>
      </c>
      <c r="C283" s="1" t="s">
        <v>188</v>
      </c>
      <c r="D283" s="1" t="s">
        <v>77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132</v>
      </c>
      <c r="M283" s="1">
        <v>122</v>
      </c>
      <c r="N283" s="1">
        <v>113</v>
      </c>
      <c r="O283" s="1">
        <v>124</v>
      </c>
      <c r="P283" s="1">
        <v>101</v>
      </c>
      <c r="Q283" s="1">
        <v>129</v>
      </c>
      <c r="R283" s="1">
        <v>113</v>
      </c>
      <c r="S283" s="1">
        <v>120</v>
      </c>
      <c r="T283" s="1">
        <v>116</v>
      </c>
      <c r="U283" s="1">
        <v>36</v>
      </c>
      <c r="V283" s="4">
        <f>SUM(L283:O283)</f>
        <v>491</v>
      </c>
      <c r="W283" s="8">
        <f>SUM(Q283:T283)</f>
        <v>478</v>
      </c>
      <c r="X283" s="5" t="str">
        <f>Stat[[#This Row],[服装]]&amp;Stat[[#This Row],[名前]]&amp;Stat[[#This Row],[レアリティ]]</f>
        <v>路地裏2角名倫太郎ICONIC</v>
      </c>
      <c r="Y283" s="5" t="s">
        <v>349</v>
      </c>
      <c r="Z283" s="1" t="s">
        <v>1045</v>
      </c>
    </row>
    <row r="284" spans="1:26" ht="15" x14ac:dyDescent="0.35">
      <c r="A284" s="1">
        <f>ROW()-1</f>
        <v>283</v>
      </c>
      <c r="B284" s="1" t="s">
        <v>990</v>
      </c>
      <c r="C284" s="1" t="s">
        <v>188</v>
      </c>
      <c r="D284" s="1" t="s">
        <v>73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131</v>
      </c>
      <c r="M284" s="1">
        <v>119</v>
      </c>
      <c r="N284" s="1">
        <v>114</v>
      </c>
      <c r="O284" s="1">
        <v>122</v>
      </c>
      <c r="P284" s="1">
        <v>101</v>
      </c>
      <c r="Q284" s="1">
        <v>134</v>
      </c>
      <c r="R284" s="1">
        <v>116</v>
      </c>
      <c r="S284" s="1">
        <v>122</v>
      </c>
      <c r="T284" s="1">
        <v>119</v>
      </c>
      <c r="U284" s="1">
        <v>36</v>
      </c>
      <c r="V284" s="4">
        <f>SUM(L284:O284)</f>
        <v>486</v>
      </c>
      <c r="W284" s="8">
        <f>SUM(Q284:T284)</f>
        <v>491</v>
      </c>
      <c r="X284" s="5" t="str">
        <f>Stat[[#This Row],[服装]]&amp;Stat[[#This Row],[名前]]&amp;Stat[[#This Row],[レアリティ]]</f>
        <v>水着2角名倫太郎ICONIC</v>
      </c>
      <c r="Y284" s="5" t="s">
        <v>349</v>
      </c>
      <c r="Z284" s="1" t="s">
        <v>1048</v>
      </c>
    </row>
    <row r="285" spans="1:26" ht="15" x14ac:dyDescent="0.35">
      <c r="A285" s="1">
        <f t="shared" si="13"/>
        <v>284</v>
      </c>
      <c r="B285" s="1" t="s">
        <v>108</v>
      </c>
      <c r="C285" s="1" t="s">
        <v>189</v>
      </c>
      <c r="D285" s="1" t="s">
        <v>77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125</v>
      </c>
      <c r="M285" s="1">
        <v>119</v>
      </c>
      <c r="N285" s="1">
        <v>115</v>
      </c>
      <c r="O285" s="1">
        <v>119</v>
      </c>
      <c r="P285" s="1">
        <v>97</v>
      </c>
      <c r="Q285" s="1">
        <v>118</v>
      </c>
      <c r="R285" s="1">
        <v>121</v>
      </c>
      <c r="S285" s="1">
        <v>120</v>
      </c>
      <c r="T285" s="1">
        <v>121</v>
      </c>
      <c r="U285" s="1">
        <v>36</v>
      </c>
      <c r="V285" s="4">
        <f t="shared" si="20"/>
        <v>478</v>
      </c>
      <c r="W285" s="8">
        <f t="shared" si="21"/>
        <v>480</v>
      </c>
      <c r="X285" s="5" t="str">
        <f>Stat[[#This Row],[服装]]&amp;Stat[[#This Row],[名前]]&amp;Stat[[#This Row],[レアリティ]]</f>
        <v>ユニフォーム北信介ICONIC</v>
      </c>
      <c r="Y285" s="5" t="s">
        <v>350</v>
      </c>
      <c r="Z285" s="1" t="s">
        <v>183</v>
      </c>
    </row>
    <row r="286" spans="1:26" ht="15" x14ac:dyDescent="0.35">
      <c r="A286" s="1">
        <f>ROW()-1</f>
        <v>285</v>
      </c>
      <c r="B286" s="1" t="s">
        <v>587</v>
      </c>
      <c r="C286" s="1" t="s">
        <v>189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128</v>
      </c>
      <c r="M286" s="1">
        <v>122</v>
      </c>
      <c r="N286" s="1">
        <v>116</v>
      </c>
      <c r="O286" s="1">
        <v>120</v>
      </c>
      <c r="P286" s="1">
        <v>97</v>
      </c>
      <c r="Q286" s="1">
        <v>119</v>
      </c>
      <c r="R286" s="1">
        <v>122</v>
      </c>
      <c r="S286" s="1">
        <v>123</v>
      </c>
      <c r="T286" s="1">
        <v>122</v>
      </c>
      <c r="U286" s="1">
        <v>36</v>
      </c>
      <c r="V286" s="4">
        <f t="shared" si="20"/>
        <v>486</v>
      </c>
      <c r="W286" s="8">
        <f t="shared" si="21"/>
        <v>486</v>
      </c>
      <c r="X286" s="5" t="str">
        <f>Stat[[#This Row],[服装]]&amp;Stat[[#This Row],[名前]]&amp;Stat[[#This Row],[レアリティ]]</f>
        <v>Xmas北信介ICONIC</v>
      </c>
      <c r="Y286" s="5" t="s">
        <v>350</v>
      </c>
      <c r="Z286" s="1" t="s">
        <v>1045</v>
      </c>
    </row>
    <row r="287" spans="1:26" ht="15" x14ac:dyDescent="0.35">
      <c r="A287" s="1">
        <f>ROW()-1</f>
        <v>286</v>
      </c>
      <c r="B287" s="1" t="s">
        <v>735</v>
      </c>
      <c r="C287" s="1" t="s">
        <v>189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125</v>
      </c>
      <c r="N287" s="1">
        <v>114</v>
      </c>
      <c r="O287" s="1">
        <v>122</v>
      </c>
      <c r="P287" s="1">
        <v>97</v>
      </c>
      <c r="Q287" s="1">
        <v>117</v>
      </c>
      <c r="R287" s="1">
        <v>124</v>
      </c>
      <c r="S287" s="1">
        <v>121</v>
      </c>
      <c r="T287" s="1">
        <v>122</v>
      </c>
      <c r="U287" s="1">
        <v>36</v>
      </c>
      <c r="V287" s="4">
        <f>SUM(L287:O287)</f>
        <v>489</v>
      </c>
      <c r="W287" s="8">
        <f>SUM(Q287:T287)</f>
        <v>484</v>
      </c>
      <c r="X287" s="5" t="str">
        <f>Stat[[#This Row],[服装]]&amp;Stat[[#This Row],[名前]]&amp;Stat[[#This Row],[レアリティ]]</f>
        <v>スパイ北信介ICONIC</v>
      </c>
      <c r="Y287" s="5" t="s">
        <v>350</v>
      </c>
      <c r="Z287" s="1" t="s">
        <v>1048</v>
      </c>
    </row>
    <row r="288" spans="1:26" ht="15" x14ac:dyDescent="0.35">
      <c r="A288" s="1">
        <f t="shared" ref="A288:A290" si="22">ROW()-1</f>
        <v>287</v>
      </c>
      <c r="B288" s="1" t="s">
        <v>826</v>
      </c>
      <c r="C288" s="1" t="s">
        <v>189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131</v>
      </c>
      <c r="M288" s="1">
        <v>120</v>
      </c>
      <c r="N288" s="1">
        <v>115</v>
      </c>
      <c r="O288" s="1">
        <v>118</v>
      </c>
      <c r="P288" s="1">
        <v>97</v>
      </c>
      <c r="Q288" s="1">
        <v>119</v>
      </c>
      <c r="R288" s="1">
        <v>124</v>
      </c>
      <c r="S288" s="1">
        <v>123</v>
      </c>
      <c r="T288" s="1">
        <v>124</v>
      </c>
      <c r="U288" s="1">
        <v>36</v>
      </c>
      <c r="V288" s="4">
        <f>SUM(L288:O288)</f>
        <v>484</v>
      </c>
      <c r="W288" s="8">
        <f>SUM(Q288:T288)</f>
        <v>490</v>
      </c>
      <c r="X288" s="5" t="str">
        <f>Stat[[#This Row],[服装]]&amp;Stat[[#This Row],[名前]]&amp;Stat[[#This Row],[レアリティ]]</f>
        <v>新年2北信介ICONIC</v>
      </c>
      <c r="Y288" s="5" t="s">
        <v>350</v>
      </c>
      <c r="Z288" s="1" t="s">
        <v>1047</v>
      </c>
    </row>
    <row r="289" spans="1:26" ht="15" x14ac:dyDescent="0.35">
      <c r="A289" s="1">
        <f>ROW()-1</f>
        <v>288</v>
      </c>
      <c r="B289" s="1" t="s">
        <v>963</v>
      </c>
      <c r="C289" s="1" t="s">
        <v>189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77</v>
      </c>
      <c r="L289" s="1">
        <v>131</v>
      </c>
      <c r="M289" s="1">
        <v>122</v>
      </c>
      <c r="N289" s="1">
        <v>117</v>
      </c>
      <c r="O289" s="1">
        <v>120</v>
      </c>
      <c r="P289" s="1">
        <v>97</v>
      </c>
      <c r="Q289" s="1">
        <v>121</v>
      </c>
      <c r="R289" s="1">
        <v>123</v>
      </c>
      <c r="S289" s="1">
        <v>125</v>
      </c>
      <c r="T289" s="1">
        <v>123</v>
      </c>
      <c r="U289" s="1">
        <v>36</v>
      </c>
      <c r="V289" s="4">
        <f>SUM(L289:O289)</f>
        <v>490</v>
      </c>
      <c r="W289" s="8">
        <f>SUM(Q289:T289)</f>
        <v>492</v>
      </c>
      <c r="X289" s="5" t="str">
        <f>Stat[[#This Row],[服装]]&amp;Stat[[#This Row],[名前]]&amp;Stat[[#This Row],[レアリティ]]</f>
        <v>職業体験2北信介ICONIC</v>
      </c>
      <c r="Y289" s="5" t="s">
        <v>350</v>
      </c>
      <c r="Z289" s="1" t="s">
        <v>1043</v>
      </c>
    </row>
    <row r="290" spans="1:26" ht="15" customHeight="1" x14ac:dyDescent="0.35">
      <c r="A290" s="1">
        <f t="shared" si="22"/>
        <v>289</v>
      </c>
      <c r="B290" s="1" t="s">
        <v>108</v>
      </c>
      <c r="C290" s="1" t="s">
        <v>523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127</v>
      </c>
      <c r="M290" s="1">
        <v>122</v>
      </c>
      <c r="N290" s="1">
        <v>113</v>
      </c>
      <c r="O290" s="1">
        <v>117</v>
      </c>
      <c r="P290" s="1">
        <v>101</v>
      </c>
      <c r="Q290" s="1">
        <v>117</v>
      </c>
      <c r="R290" s="1">
        <v>115</v>
      </c>
      <c r="S290" s="1">
        <v>120</v>
      </c>
      <c r="T290" s="1">
        <v>115</v>
      </c>
      <c r="U290" s="1">
        <v>31</v>
      </c>
      <c r="V290" s="4">
        <f t="shared" si="20"/>
        <v>479</v>
      </c>
      <c r="W290" s="8">
        <f t="shared" si="21"/>
        <v>467</v>
      </c>
      <c r="X290" s="5" t="str">
        <f>Stat[[#This Row],[服装]]&amp;Stat[[#This Row],[名前]]&amp;Stat[[#This Row],[レアリティ]]</f>
        <v>ユニフォーム尾白アランICONIC</v>
      </c>
      <c r="Y290" s="5" t="s">
        <v>524</v>
      </c>
      <c r="Z290" s="1" t="s">
        <v>183</v>
      </c>
    </row>
    <row r="291" spans="1:26" ht="15" customHeight="1" x14ac:dyDescent="0.35">
      <c r="A291" s="1">
        <f>ROW()-1</f>
        <v>290</v>
      </c>
      <c r="B291" s="1" t="s">
        <v>597</v>
      </c>
      <c r="C291" s="1" t="s">
        <v>523</v>
      </c>
      <c r="D291" s="1" t="s">
        <v>602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78</v>
      </c>
      <c r="L291" s="1">
        <v>130</v>
      </c>
      <c r="M291" s="1">
        <v>125</v>
      </c>
      <c r="N291" s="1">
        <v>114</v>
      </c>
      <c r="O291" s="1">
        <v>118</v>
      </c>
      <c r="P291" s="1">
        <v>101</v>
      </c>
      <c r="Q291" s="1">
        <v>118</v>
      </c>
      <c r="R291" s="1">
        <v>116</v>
      </c>
      <c r="S291" s="1">
        <v>123</v>
      </c>
      <c r="T291" s="1">
        <v>116</v>
      </c>
      <c r="U291" s="1">
        <v>31</v>
      </c>
      <c r="V291" s="4">
        <f>SUM(L291:O291)</f>
        <v>487</v>
      </c>
      <c r="W291" s="8">
        <f>SUM(Q291:T291)</f>
        <v>473</v>
      </c>
      <c r="X291" s="5" t="str">
        <f>Stat[[#This Row],[服装]]&amp;Stat[[#This Row],[名前]]&amp;Stat[[#This Row],[レアリティ]]</f>
        <v>雪遊び尾白アランICONIC</v>
      </c>
      <c r="Y291" s="5" t="s">
        <v>524</v>
      </c>
      <c r="Z291" s="1" t="s">
        <v>1042</v>
      </c>
    </row>
    <row r="292" spans="1:26" ht="15" customHeight="1" x14ac:dyDescent="0.35">
      <c r="A292" s="1">
        <f>ROW()-1</f>
        <v>291</v>
      </c>
      <c r="B292" s="1" t="s">
        <v>999</v>
      </c>
      <c r="C292" s="1" t="s">
        <v>523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78</v>
      </c>
      <c r="L292" s="1">
        <v>130</v>
      </c>
      <c r="M292" s="1">
        <v>128</v>
      </c>
      <c r="N292" s="1">
        <v>112</v>
      </c>
      <c r="O292" s="1">
        <v>120</v>
      </c>
      <c r="P292" s="1">
        <v>101</v>
      </c>
      <c r="Q292" s="1">
        <v>116</v>
      </c>
      <c r="R292" s="1">
        <v>118</v>
      </c>
      <c r="S292" s="1">
        <v>121</v>
      </c>
      <c r="T292" s="1">
        <v>116</v>
      </c>
      <c r="U292" s="1">
        <v>31</v>
      </c>
      <c r="V292" s="4">
        <f>SUM(L292:O292)</f>
        <v>490</v>
      </c>
      <c r="W292" s="8">
        <f>SUM(Q292:T292)</f>
        <v>471</v>
      </c>
      <c r="X292" s="5" t="str">
        <f>Stat[[#This Row],[服装]]&amp;Stat[[#This Row],[名前]]&amp;Stat[[#This Row],[レアリティ]]</f>
        <v>夏祭り2尾白アランICONIC</v>
      </c>
      <c r="Y292" s="5" t="s">
        <v>524</v>
      </c>
      <c r="Z292" s="1" t="s">
        <v>1048</v>
      </c>
    </row>
    <row r="293" spans="1:26" ht="15" customHeight="1" x14ac:dyDescent="0.35">
      <c r="A293" s="1">
        <f t="shared" si="13"/>
        <v>292</v>
      </c>
      <c r="B293" s="1" t="s">
        <v>108</v>
      </c>
      <c r="C293" s="1" t="s">
        <v>525</v>
      </c>
      <c r="D293" s="1" t="s">
        <v>77</v>
      </c>
      <c r="E293" s="1" t="s">
        <v>80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116</v>
      </c>
      <c r="M293" s="1">
        <v>110</v>
      </c>
      <c r="N293" s="1">
        <v>116</v>
      </c>
      <c r="O293" s="1">
        <v>122</v>
      </c>
      <c r="P293" s="1">
        <v>101</v>
      </c>
      <c r="Q293" s="1">
        <v>110</v>
      </c>
      <c r="R293" s="1">
        <v>124</v>
      </c>
      <c r="S293" s="1">
        <v>118</v>
      </c>
      <c r="T293" s="1">
        <v>122</v>
      </c>
      <c r="U293" s="1">
        <v>41</v>
      </c>
      <c r="V293" s="4">
        <f t="shared" si="20"/>
        <v>464</v>
      </c>
      <c r="W293" s="8">
        <f t="shared" si="21"/>
        <v>474</v>
      </c>
      <c r="X293" s="5" t="str">
        <f>Stat[[#This Row],[服装]]&amp;Stat[[#This Row],[名前]]&amp;Stat[[#This Row],[レアリティ]]</f>
        <v>ユニフォーム赤木路成ICONIC</v>
      </c>
      <c r="Y293" s="5" t="s">
        <v>526</v>
      </c>
      <c r="Z293" s="1" t="s">
        <v>183</v>
      </c>
    </row>
    <row r="294" spans="1:26" ht="15" customHeight="1" x14ac:dyDescent="0.35">
      <c r="A294" s="1">
        <f>ROW()-1</f>
        <v>293</v>
      </c>
      <c r="B294" s="1" t="s">
        <v>801</v>
      </c>
      <c r="C294" s="1" t="s">
        <v>525</v>
      </c>
      <c r="D294" s="1" t="s">
        <v>73</v>
      </c>
      <c r="E294" s="1" t="s">
        <v>80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87</v>
      </c>
      <c r="L294" s="1">
        <v>117</v>
      </c>
      <c r="M294" s="1">
        <v>111</v>
      </c>
      <c r="N294" s="1">
        <v>119</v>
      </c>
      <c r="O294" s="1">
        <v>123</v>
      </c>
      <c r="P294" s="1">
        <v>101</v>
      </c>
      <c r="Q294" s="1">
        <v>111</v>
      </c>
      <c r="R294" s="1">
        <v>127</v>
      </c>
      <c r="S294" s="1">
        <v>119</v>
      </c>
      <c r="T294" s="1">
        <v>125</v>
      </c>
      <c r="U294" s="1">
        <v>41</v>
      </c>
      <c r="V294" s="4">
        <f>SUM(L294:O294)</f>
        <v>470</v>
      </c>
      <c r="W294" s="8">
        <f>SUM(Q294:T294)</f>
        <v>482</v>
      </c>
      <c r="X294" s="5" t="str">
        <f>Stat[[#This Row],[服装]]&amp;Stat[[#This Row],[名前]]&amp;Stat[[#This Row],[レアリティ]]</f>
        <v>Xmas2赤木路成ICONIC</v>
      </c>
      <c r="Y294" s="5" t="s">
        <v>526</v>
      </c>
      <c r="Z294" s="1" t="s">
        <v>1049</v>
      </c>
    </row>
    <row r="295" spans="1:26" ht="15" customHeight="1" x14ac:dyDescent="0.35">
      <c r="A295" s="1">
        <f t="shared" si="13"/>
        <v>294</v>
      </c>
      <c r="B295" s="1" t="s">
        <v>108</v>
      </c>
      <c r="C295" s="1" t="s">
        <v>527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118</v>
      </c>
      <c r="M295" s="1">
        <v>114</v>
      </c>
      <c r="N295" s="1">
        <v>114</v>
      </c>
      <c r="O295" s="1">
        <v>120</v>
      </c>
      <c r="P295" s="1">
        <v>97</v>
      </c>
      <c r="Q295" s="1">
        <v>129</v>
      </c>
      <c r="R295" s="1">
        <v>115</v>
      </c>
      <c r="S295" s="1">
        <v>115</v>
      </c>
      <c r="T295" s="1">
        <v>117</v>
      </c>
      <c r="U295" s="1">
        <v>31</v>
      </c>
      <c r="V295" s="4">
        <f t="shared" si="20"/>
        <v>466</v>
      </c>
      <c r="W295" s="8">
        <f t="shared" si="21"/>
        <v>476</v>
      </c>
      <c r="X295" s="5" t="str">
        <f>Stat[[#This Row],[服装]]&amp;Stat[[#This Row],[名前]]&amp;Stat[[#This Row],[レアリティ]]</f>
        <v>ユニフォーム大耳練ICONIC</v>
      </c>
      <c r="Y295" s="5" t="s">
        <v>528</v>
      </c>
      <c r="Z295" s="1" t="s">
        <v>183</v>
      </c>
    </row>
    <row r="296" spans="1:26" ht="15" customHeight="1" x14ac:dyDescent="0.35">
      <c r="A296" s="1">
        <f t="shared" si="13"/>
        <v>295</v>
      </c>
      <c r="B296" s="1" t="s">
        <v>108</v>
      </c>
      <c r="C296" s="1" t="s">
        <v>529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121</v>
      </c>
      <c r="M296" s="1">
        <v>126</v>
      </c>
      <c r="N296" s="1">
        <v>112</v>
      </c>
      <c r="O296" s="1">
        <v>115</v>
      </c>
      <c r="P296" s="1">
        <v>97</v>
      </c>
      <c r="Q296" s="1">
        <v>115</v>
      </c>
      <c r="R296" s="1">
        <v>115</v>
      </c>
      <c r="S296" s="1">
        <v>118</v>
      </c>
      <c r="T296" s="1">
        <v>117</v>
      </c>
      <c r="U296" s="1">
        <v>31</v>
      </c>
      <c r="V296" s="4">
        <f t="shared" si="20"/>
        <v>474</v>
      </c>
      <c r="W296" s="8">
        <f t="shared" si="21"/>
        <v>465</v>
      </c>
      <c r="X296" s="5" t="str">
        <f>Stat[[#This Row],[服装]]&amp;Stat[[#This Row],[名前]]&amp;Stat[[#This Row],[レアリティ]]</f>
        <v>ユニフォーム理石平介ICONIC</v>
      </c>
      <c r="Y296" s="5" t="s">
        <v>530</v>
      </c>
      <c r="Z296" s="1" t="s">
        <v>183</v>
      </c>
    </row>
    <row r="297" spans="1:26" ht="15" customHeight="1" x14ac:dyDescent="0.35">
      <c r="A297" s="1">
        <f>ROW()-1</f>
        <v>296</v>
      </c>
      <c r="B297" s="1" t="s">
        <v>108</v>
      </c>
      <c r="C297" s="1" t="s">
        <v>675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122</v>
      </c>
      <c r="M297" s="1">
        <v>117</v>
      </c>
      <c r="N297" s="1">
        <v>113</v>
      </c>
      <c r="O297" s="1">
        <v>118</v>
      </c>
      <c r="P297" s="1">
        <v>101</v>
      </c>
      <c r="Q297" s="1">
        <v>117</v>
      </c>
      <c r="R297" s="1">
        <v>117</v>
      </c>
      <c r="S297" s="1">
        <v>117</v>
      </c>
      <c r="T297" s="1">
        <v>118</v>
      </c>
      <c r="U297" s="1">
        <v>36</v>
      </c>
      <c r="V297" s="4">
        <f>SUM(L297:O297)</f>
        <v>470</v>
      </c>
      <c r="W297" s="8">
        <f>SUM(Q297:T297)</f>
        <v>469</v>
      </c>
      <c r="X297" s="5" t="str">
        <f>Stat[[#This Row],[服装]]&amp;Stat[[#This Row],[名前]]&amp;Stat[[#This Row],[レアリティ]]</f>
        <v>ユニフォーム銀島結ICONIC</v>
      </c>
      <c r="Y297" s="5" t="s">
        <v>677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801</v>
      </c>
      <c r="C298" s="1" t="s">
        <v>675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125</v>
      </c>
      <c r="M298" s="1">
        <v>120</v>
      </c>
      <c r="N298" s="1">
        <v>114</v>
      </c>
      <c r="O298" s="1">
        <v>119</v>
      </c>
      <c r="P298" s="1">
        <v>101</v>
      </c>
      <c r="Q298" s="1">
        <v>118</v>
      </c>
      <c r="R298" s="1">
        <v>118</v>
      </c>
      <c r="S298" s="1">
        <v>120</v>
      </c>
      <c r="T298" s="1">
        <v>119</v>
      </c>
      <c r="U298" s="1">
        <v>36</v>
      </c>
      <c r="V298" s="4">
        <f>SUM(L298:O298)</f>
        <v>478</v>
      </c>
      <c r="W298" s="8">
        <f>SUM(Q298:T298)</f>
        <v>475</v>
      </c>
      <c r="X298" s="5" t="str">
        <f>Stat[[#This Row],[服装]]&amp;Stat[[#This Row],[名前]]&amp;Stat[[#This Row],[レアリティ]]</f>
        <v>Xmas2銀島結ICONIC</v>
      </c>
      <c r="Y298" s="5" t="s">
        <v>677</v>
      </c>
      <c r="Z298" s="1" t="s">
        <v>1043</v>
      </c>
    </row>
    <row r="299" spans="1:26" ht="15" x14ac:dyDescent="0.35">
      <c r="A299" s="1">
        <f t="shared" ref="A299:A357" si="23">ROW()-1</f>
        <v>298</v>
      </c>
      <c r="B299" s="1" t="s">
        <v>108</v>
      </c>
      <c r="C299" s="1" t="s">
        <v>122</v>
      </c>
      <c r="D299" s="1" t="s">
        <v>90</v>
      </c>
      <c r="E299" s="1" t="s">
        <v>78</v>
      </c>
      <c r="F299" s="1" t="s">
        <v>128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128</v>
      </c>
      <c r="M299" s="1">
        <v>127</v>
      </c>
      <c r="N299" s="1">
        <v>114</v>
      </c>
      <c r="O299" s="1">
        <v>119</v>
      </c>
      <c r="P299" s="1">
        <v>101</v>
      </c>
      <c r="Q299" s="1">
        <v>118</v>
      </c>
      <c r="R299" s="1">
        <v>121</v>
      </c>
      <c r="S299" s="1">
        <v>121</v>
      </c>
      <c r="T299" s="1">
        <v>121</v>
      </c>
      <c r="U299" s="1">
        <v>26</v>
      </c>
      <c r="V299" s="4">
        <f t="shared" si="20"/>
        <v>488</v>
      </c>
      <c r="W299" s="8">
        <f t="shared" si="21"/>
        <v>481</v>
      </c>
      <c r="X299" s="5" t="str">
        <f>Stat[[#This Row],[服装]]&amp;Stat[[#This Row],[名前]]&amp;Stat[[#This Row],[レアリティ]]</f>
        <v>ユニフォーム木兎光太郎ICONIC</v>
      </c>
      <c r="Y299" s="5" t="s">
        <v>351</v>
      </c>
      <c r="Z299" s="1" t="s">
        <v>183</v>
      </c>
    </row>
    <row r="300" spans="1:26" ht="15" x14ac:dyDescent="0.35">
      <c r="A300" s="1">
        <f t="shared" si="23"/>
        <v>299</v>
      </c>
      <c r="B300" s="1" t="s">
        <v>150</v>
      </c>
      <c r="C300" s="1" t="s">
        <v>122</v>
      </c>
      <c r="D300" s="1" t="s">
        <v>77</v>
      </c>
      <c r="E300" s="1" t="s">
        <v>78</v>
      </c>
      <c r="F300" s="1" t="s">
        <v>128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130</v>
      </c>
      <c r="N300" s="1">
        <v>115</v>
      </c>
      <c r="O300" s="1">
        <v>120</v>
      </c>
      <c r="P300" s="1">
        <v>101</v>
      </c>
      <c r="Q300" s="1">
        <v>119</v>
      </c>
      <c r="R300" s="1">
        <v>122</v>
      </c>
      <c r="S300" s="1">
        <v>124</v>
      </c>
      <c r="T300" s="1">
        <v>122</v>
      </c>
      <c r="U300" s="1">
        <v>26</v>
      </c>
      <c r="V300" s="4">
        <f t="shared" si="20"/>
        <v>496</v>
      </c>
      <c r="W300" s="8">
        <f t="shared" si="21"/>
        <v>487</v>
      </c>
      <c r="X300" s="5" t="str">
        <f>Stat[[#This Row],[服装]]&amp;Stat[[#This Row],[名前]]&amp;Stat[[#This Row],[レアリティ]]</f>
        <v>夏祭り木兎光太郎ICONIC</v>
      </c>
      <c r="Y300" s="5" t="s">
        <v>351</v>
      </c>
      <c r="Z300" s="1" t="s">
        <v>1048</v>
      </c>
    </row>
    <row r="301" spans="1:26" ht="15" x14ac:dyDescent="0.35">
      <c r="A301" s="1">
        <f>ROW()-1</f>
        <v>300</v>
      </c>
      <c r="B301" s="1" t="s">
        <v>587</v>
      </c>
      <c r="C301" s="1" t="s">
        <v>122</v>
      </c>
      <c r="D301" s="1" t="s">
        <v>73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128</v>
      </c>
      <c r="N301" s="1">
        <v>115</v>
      </c>
      <c r="O301" s="1">
        <v>118</v>
      </c>
      <c r="P301" s="1">
        <v>101</v>
      </c>
      <c r="Q301" s="1">
        <v>121</v>
      </c>
      <c r="R301" s="1">
        <v>122</v>
      </c>
      <c r="S301" s="1">
        <v>126</v>
      </c>
      <c r="T301" s="1">
        <v>121</v>
      </c>
      <c r="U301" s="1">
        <v>26</v>
      </c>
      <c r="V301" s="4">
        <f t="shared" si="20"/>
        <v>494</v>
      </c>
      <c r="W301" s="8">
        <f t="shared" si="21"/>
        <v>490</v>
      </c>
      <c r="X301" s="5" t="str">
        <f>Stat[[#This Row],[服装]]&amp;Stat[[#This Row],[名前]]&amp;Stat[[#This Row],[レアリティ]]</f>
        <v>Xmas木兎光太郎ICONIC</v>
      </c>
      <c r="Y301" s="5" t="s">
        <v>351</v>
      </c>
      <c r="Z301" s="1" t="s">
        <v>1046</v>
      </c>
    </row>
    <row r="302" spans="1:26" ht="15" x14ac:dyDescent="0.35">
      <c r="A302" s="1">
        <f>ROW()-1</f>
        <v>301</v>
      </c>
      <c r="B302" s="1" t="s">
        <v>149</v>
      </c>
      <c r="C302" s="1" t="s">
        <v>122</v>
      </c>
      <c r="D302" s="1" t="s">
        <v>90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134</v>
      </c>
      <c r="M302" s="1">
        <v>127</v>
      </c>
      <c r="N302" s="1">
        <v>115</v>
      </c>
      <c r="O302" s="1">
        <v>117</v>
      </c>
      <c r="P302" s="1">
        <v>101</v>
      </c>
      <c r="Q302" s="1">
        <v>119</v>
      </c>
      <c r="R302" s="1">
        <v>125</v>
      </c>
      <c r="S302" s="1">
        <v>124</v>
      </c>
      <c r="T302" s="1">
        <v>124</v>
      </c>
      <c r="U302" s="1">
        <v>26</v>
      </c>
      <c r="V302" s="4">
        <f>SUM(L302:O302)</f>
        <v>493</v>
      </c>
      <c r="W302" s="8">
        <f>SUM(Q302:T302)</f>
        <v>492</v>
      </c>
      <c r="X302" s="5" t="str">
        <f>Stat[[#This Row],[服装]]&amp;Stat[[#This Row],[名前]]&amp;Stat[[#This Row],[レアリティ]]</f>
        <v>制服木兎光太郎ICONIC</v>
      </c>
      <c r="Y302" s="5" t="s">
        <v>351</v>
      </c>
      <c r="Z302" s="1" t="s">
        <v>1047</v>
      </c>
    </row>
    <row r="303" spans="1:26" ht="15" x14ac:dyDescent="0.35">
      <c r="A303" s="1">
        <f>ROW()-1</f>
        <v>302</v>
      </c>
      <c r="B303" s="1" t="s">
        <v>684</v>
      </c>
      <c r="C303" s="1" t="s">
        <v>122</v>
      </c>
      <c r="D303" s="1" t="s">
        <v>77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134</v>
      </c>
      <c r="M303" s="1">
        <v>131</v>
      </c>
      <c r="N303" s="1">
        <v>115</v>
      </c>
      <c r="O303" s="1">
        <v>120</v>
      </c>
      <c r="P303" s="1">
        <v>101</v>
      </c>
      <c r="Q303" s="1">
        <v>121</v>
      </c>
      <c r="R303" s="1">
        <v>124</v>
      </c>
      <c r="S303" s="1">
        <v>125</v>
      </c>
      <c r="T303" s="1">
        <v>123</v>
      </c>
      <c r="U303" s="1">
        <v>26</v>
      </c>
      <c r="V303" s="4">
        <f>SUM(L303:O303)</f>
        <v>500</v>
      </c>
      <c r="W303" s="8">
        <f>SUM(Q303:T303)</f>
        <v>493</v>
      </c>
      <c r="X303" s="5" t="str">
        <f>Stat[[#This Row],[服装]]&amp;Stat[[#This Row],[名前]]&amp;Stat[[#This Row],[レアリティ]]</f>
        <v>キャンプ木兎光太郎ICONIC</v>
      </c>
      <c r="Y303" s="5" t="s">
        <v>351</v>
      </c>
      <c r="Z303" s="1" t="s">
        <v>1047</v>
      </c>
    </row>
    <row r="304" spans="1:26" ht="15" x14ac:dyDescent="0.35">
      <c r="A304" s="1">
        <f>ROW()-1</f>
        <v>303</v>
      </c>
      <c r="B304" s="1" t="s">
        <v>889</v>
      </c>
      <c r="C304" s="1" t="s">
        <v>122</v>
      </c>
      <c r="D304" s="1" t="s">
        <v>73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132</v>
      </c>
      <c r="M304" s="1">
        <v>130</v>
      </c>
      <c r="N304" s="1">
        <v>115</v>
      </c>
      <c r="O304" s="1">
        <v>120</v>
      </c>
      <c r="P304" s="1">
        <v>101</v>
      </c>
      <c r="Q304" s="1">
        <v>122</v>
      </c>
      <c r="R304" s="1">
        <v>125</v>
      </c>
      <c r="S304" s="1">
        <v>126</v>
      </c>
      <c r="T304" s="1">
        <v>124</v>
      </c>
      <c r="U304" s="1">
        <v>26</v>
      </c>
      <c r="V304" s="4">
        <f>SUM(L304:O304)</f>
        <v>497</v>
      </c>
      <c r="W304" s="8">
        <f>SUM(Q304:T304)</f>
        <v>497</v>
      </c>
      <c r="X304" s="5" t="str">
        <f>Stat[[#This Row],[服装]]&amp;Stat[[#This Row],[名前]]&amp;Stat[[#This Row],[レアリティ]]</f>
        <v>2周年木兎光太郎ICONIC</v>
      </c>
      <c r="Y304" s="5" t="s">
        <v>351</v>
      </c>
      <c r="Z304" s="1" t="s">
        <v>1045</v>
      </c>
    </row>
    <row r="305" spans="1:26" ht="15" x14ac:dyDescent="0.35">
      <c r="A305" s="1">
        <f>ROW()-1</f>
        <v>304</v>
      </c>
      <c r="B305" s="1" t="s">
        <v>1061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137</v>
      </c>
      <c r="M305" s="1">
        <v>132</v>
      </c>
      <c r="N305" s="1">
        <v>116</v>
      </c>
      <c r="O305" s="1">
        <v>121</v>
      </c>
      <c r="P305" s="1">
        <v>101</v>
      </c>
      <c r="Q305" s="1">
        <v>123</v>
      </c>
      <c r="R305" s="1">
        <v>125</v>
      </c>
      <c r="S305" s="1">
        <v>126</v>
      </c>
      <c r="T305" s="1">
        <v>124</v>
      </c>
      <c r="U305" s="1">
        <v>26</v>
      </c>
      <c r="V305" s="4">
        <f>SUM(L305:O305)</f>
        <v>506</v>
      </c>
      <c r="W305" s="8">
        <f>SUM(Q305:T305)</f>
        <v>498</v>
      </c>
      <c r="X305" s="5" t="str">
        <f>Stat[[#This Row],[服装]]&amp;Stat[[#This Row],[名前]]&amp;Stat[[#This Row],[レアリティ]]</f>
        <v>焼き芋木兎光太郎ICONIC</v>
      </c>
      <c r="Y305" s="5" t="s">
        <v>351</v>
      </c>
      <c r="Z305" s="1" t="s">
        <v>1049</v>
      </c>
    </row>
    <row r="306" spans="1:26" ht="15" x14ac:dyDescent="0.35">
      <c r="A306" s="1">
        <f t="shared" si="23"/>
        <v>305</v>
      </c>
      <c r="B306" s="1" t="s">
        <v>108</v>
      </c>
      <c r="C306" s="1" t="s">
        <v>123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123</v>
      </c>
      <c r="M306" s="1">
        <v>117</v>
      </c>
      <c r="N306" s="1">
        <v>120</v>
      </c>
      <c r="O306" s="1">
        <v>123</v>
      </c>
      <c r="P306" s="1">
        <v>101</v>
      </c>
      <c r="Q306" s="1">
        <v>116</v>
      </c>
      <c r="R306" s="1">
        <v>121</v>
      </c>
      <c r="S306" s="1">
        <v>121</v>
      </c>
      <c r="T306" s="1">
        <v>121</v>
      </c>
      <c r="U306" s="1">
        <v>36</v>
      </c>
      <c r="V306" s="4">
        <f t="shared" si="20"/>
        <v>483</v>
      </c>
      <c r="W306" s="8">
        <f t="shared" si="21"/>
        <v>479</v>
      </c>
      <c r="X306" s="5" t="str">
        <f>Stat[[#This Row],[服装]]&amp;Stat[[#This Row],[名前]]&amp;Stat[[#This Row],[レアリティ]]</f>
        <v>ユニフォーム木葉秋紀ICONIC</v>
      </c>
      <c r="Y306" s="5" t="s">
        <v>352</v>
      </c>
      <c r="Z306" s="1" t="s">
        <v>183</v>
      </c>
    </row>
    <row r="307" spans="1:26" ht="15" x14ac:dyDescent="0.35">
      <c r="A307" s="1">
        <f t="shared" si="23"/>
        <v>306</v>
      </c>
      <c r="B307" s="1" t="s">
        <v>364</v>
      </c>
      <c r="C307" s="1" t="s">
        <v>123</v>
      </c>
      <c r="D307" s="1" t="s">
        <v>77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126</v>
      </c>
      <c r="M307" s="1">
        <v>120</v>
      </c>
      <c r="N307" s="1">
        <v>121</v>
      </c>
      <c r="O307" s="1">
        <v>124</v>
      </c>
      <c r="P307" s="1">
        <v>101</v>
      </c>
      <c r="Q307" s="1">
        <v>117</v>
      </c>
      <c r="R307" s="1">
        <v>122</v>
      </c>
      <c r="S307" s="1">
        <v>124</v>
      </c>
      <c r="T307" s="1">
        <v>122</v>
      </c>
      <c r="U307" s="1">
        <v>36</v>
      </c>
      <c r="V307" s="4">
        <f t="shared" si="20"/>
        <v>491</v>
      </c>
      <c r="W307" s="8">
        <f t="shared" si="21"/>
        <v>485</v>
      </c>
      <c r="X307" s="5" t="str">
        <f>Stat[[#This Row],[服装]]&amp;Stat[[#This Row],[名前]]&amp;Stat[[#This Row],[レアリティ]]</f>
        <v>探偵木葉秋紀ICONIC</v>
      </c>
      <c r="Y307" s="5" t="s">
        <v>352</v>
      </c>
      <c r="Z307" s="1" t="s">
        <v>1045</v>
      </c>
    </row>
    <row r="308" spans="1:26" ht="15" x14ac:dyDescent="0.35">
      <c r="A308" s="1">
        <f>ROW()-1</f>
        <v>307</v>
      </c>
      <c r="B308" s="1" t="s">
        <v>679</v>
      </c>
      <c r="C308" s="1" t="s">
        <v>123</v>
      </c>
      <c r="D308" s="1" t="s">
        <v>73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127</v>
      </c>
      <c r="M308" s="1">
        <v>117</v>
      </c>
      <c r="N308" s="1">
        <v>123</v>
      </c>
      <c r="O308" s="1">
        <v>122</v>
      </c>
      <c r="P308" s="1">
        <v>101</v>
      </c>
      <c r="Q308" s="1">
        <v>117</v>
      </c>
      <c r="R308" s="1">
        <v>125</v>
      </c>
      <c r="S308" s="1">
        <v>122</v>
      </c>
      <c r="T308" s="1">
        <v>124</v>
      </c>
      <c r="U308" s="1">
        <v>36</v>
      </c>
      <c r="V308" s="4">
        <f>SUM(L308:O308)</f>
        <v>489</v>
      </c>
      <c r="W308" s="8">
        <f>SUM(Q308:T308)</f>
        <v>488</v>
      </c>
      <c r="X308" s="5" t="str">
        <f>Stat[[#This Row],[服装]]&amp;Stat[[#This Row],[名前]]&amp;Stat[[#This Row],[レアリティ]]</f>
        <v>梅雨木葉秋紀ICONIC</v>
      </c>
      <c r="Y308" s="5" t="s">
        <v>352</v>
      </c>
      <c r="Z308" s="1" t="s">
        <v>1045</v>
      </c>
    </row>
    <row r="309" spans="1:26" ht="15" x14ac:dyDescent="0.35">
      <c r="A309" s="1">
        <f>ROW()-1</f>
        <v>308</v>
      </c>
      <c r="B309" s="1" t="s">
        <v>834</v>
      </c>
      <c r="C309" s="1" t="s">
        <v>123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117</v>
      </c>
      <c r="N309" s="1">
        <v>119</v>
      </c>
      <c r="O309" s="1">
        <v>122</v>
      </c>
      <c r="P309" s="1">
        <v>101</v>
      </c>
      <c r="Q309" s="1">
        <v>120</v>
      </c>
      <c r="R309" s="1">
        <v>124</v>
      </c>
      <c r="S309" s="1">
        <v>126</v>
      </c>
      <c r="T309" s="1">
        <v>123</v>
      </c>
      <c r="U309" s="1">
        <v>36</v>
      </c>
      <c r="V309" s="4">
        <f>SUM(L309:O309)</f>
        <v>485</v>
      </c>
      <c r="W309" s="8">
        <f>SUM(Q309:T309)</f>
        <v>493</v>
      </c>
      <c r="X309" s="5" t="str">
        <f>Stat[[#This Row],[服装]]&amp;Stat[[#This Row],[名前]]&amp;Stat[[#This Row],[レアリティ]]</f>
        <v>路地裏2木葉秋紀ICONIC</v>
      </c>
      <c r="Y309" s="5" t="s">
        <v>352</v>
      </c>
      <c r="Z309" s="1" t="s">
        <v>1044</v>
      </c>
    </row>
    <row r="310" spans="1:26" ht="15" x14ac:dyDescent="0.35">
      <c r="A310" s="1">
        <f>ROW()-1</f>
        <v>309</v>
      </c>
      <c r="B310" s="1" t="s">
        <v>990</v>
      </c>
      <c r="C310" s="1" t="s">
        <v>123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126</v>
      </c>
      <c r="M310" s="1">
        <v>120</v>
      </c>
      <c r="N310" s="1">
        <v>121</v>
      </c>
      <c r="O310" s="1">
        <v>124</v>
      </c>
      <c r="P310" s="1">
        <v>101</v>
      </c>
      <c r="Q310" s="1">
        <v>120</v>
      </c>
      <c r="R310" s="1">
        <v>125</v>
      </c>
      <c r="S310" s="1">
        <v>126</v>
      </c>
      <c r="T310" s="1">
        <v>124</v>
      </c>
      <c r="U310" s="1">
        <v>36</v>
      </c>
      <c r="V310" s="4">
        <f>SUM(L310:O310)</f>
        <v>491</v>
      </c>
      <c r="W310" s="8">
        <f>SUM(Q310:T310)</f>
        <v>495</v>
      </c>
      <c r="X310" s="5" t="str">
        <f>Stat[[#This Row],[服装]]&amp;Stat[[#This Row],[名前]]&amp;Stat[[#This Row],[レアリティ]]</f>
        <v>水着2木葉秋紀ICONIC</v>
      </c>
      <c r="Y310" s="5" t="s">
        <v>352</v>
      </c>
      <c r="Z310" s="1" t="s">
        <v>1046</v>
      </c>
    </row>
    <row r="311" spans="1:26" ht="15" x14ac:dyDescent="0.35">
      <c r="A311" s="1">
        <f t="shared" si="23"/>
        <v>310</v>
      </c>
      <c r="B311" s="1" t="s">
        <v>108</v>
      </c>
      <c r="C311" s="1" t="s">
        <v>124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123</v>
      </c>
      <c r="M311" s="1">
        <v>119</v>
      </c>
      <c r="N311" s="1">
        <v>116</v>
      </c>
      <c r="O311" s="1">
        <v>121</v>
      </c>
      <c r="P311" s="1">
        <v>97</v>
      </c>
      <c r="Q311" s="1">
        <v>121</v>
      </c>
      <c r="R311" s="1">
        <v>121</v>
      </c>
      <c r="S311" s="1">
        <v>123</v>
      </c>
      <c r="T311" s="1">
        <v>118</v>
      </c>
      <c r="U311" s="1">
        <v>41</v>
      </c>
      <c r="V311" s="4">
        <f t="shared" si="20"/>
        <v>479</v>
      </c>
      <c r="W311" s="8">
        <f t="shared" si="21"/>
        <v>483</v>
      </c>
      <c r="X311" s="5" t="str">
        <f>Stat[[#This Row],[服装]]&amp;Stat[[#This Row],[名前]]&amp;Stat[[#This Row],[レアリティ]]</f>
        <v>ユニフォーム猿杙大和ICONIC</v>
      </c>
      <c r="Y311" s="5" t="s">
        <v>353</v>
      </c>
      <c r="Z311" s="1" t="s">
        <v>183</v>
      </c>
    </row>
    <row r="312" spans="1:26" ht="15" x14ac:dyDescent="0.35">
      <c r="A312" s="1">
        <f>ROW()-1</f>
        <v>311</v>
      </c>
      <c r="B312" s="1" t="s">
        <v>1079</v>
      </c>
      <c r="C312" s="1" t="s">
        <v>124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126</v>
      </c>
      <c r="M312" s="1">
        <v>122</v>
      </c>
      <c r="N312" s="1">
        <v>117</v>
      </c>
      <c r="O312" s="1">
        <v>122</v>
      </c>
      <c r="P312" s="1">
        <v>97</v>
      </c>
      <c r="Q312" s="1">
        <v>122</v>
      </c>
      <c r="R312" s="1">
        <v>122</v>
      </c>
      <c r="S312" s="1">
        <v>126</v>
      </c>
      <c r="T312" s="1">
        <v>119</v>
      </c>
      <c r="U312" s="1">
        <v>41</v>
      </c>
      <c r="V312" s="4">
        <f>SUM(L312:O312)</f>
        <v>487</v>
      </c>
      <c r="W312" s="8">
        <f>SUM(Q312:T312)</f>
        <v>489</v>
      </c>
      <c r="X312" s="5" t="str">
        <f>Stat[[#This Row],[服装]]&amp;Stat[[#This Row],[名前]]&amp;Stat[[#This Row],[レアリティ]]</f>
        <v>ハロウィン猿杙大和ICONIC</v>
      </c>
      <c r="Y312" s="5" t="s">
        <v>353</v>
      </c>
      <c r="Z312" s="1" t="s">
        <v>1044</v>
      </c>
    </row>
    <row r="313" spans="1:26" ht="15" x14ac:dyDescent="0.35">
      <c r="A313" s="1">
        <f t="shared" si="23"/>
        <v>312</v>
      </c>
      <c r="B313" s="1" t="s">
        <v>108</v>
      </c>
      <c r="C313" s="1" t="s">
        <v>125</v>
      </c>
      <c r="D313" s="1" t="s">
        <v>90</v>
      </c>
      <c r="E313" s="1" t="s">
        <v>80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113</v>
      </c>
      <c r="M313" s="1">
        <v>110</v>
      </c>
      <c r="N313" s="1">
        <v>113</v>
      </c>
      <c r="O313" s="1">
        <v>120</v>
      </c>
      <c r="P313" s="1">
        <v>101</v>
      </c>
      <c r="Q313" s="1">
        <v>110</v>
      </c>
      <c r="R313" s="1">
        <v>123</v>
      </c>
      <c r="S313" s="1">
        <v>119</v>
      </c>
      <c r="T313" s="1">
        <v>122</v>
      </c>
      <c r="U313" s="1">
        <v>41</v>
      </c>
      <c r="V313" s="4">
        <f t="shared" si="20"/>
        <v>456</v>
      </c>
      <c r="W313" s="8">
        <f t="shared" si="21"/>
        <v>474</v>
      </c>
      <c r="X313" s="5" t="str">
        <f>Stat[[#This Row],[服装]]&amp;Stat[[#This Row],[名前]]&amp;Stat[[#This Row],[レアリティ]]</f>
        <v>ユニフォーム小見春樹ICONIC</v>
      </c>
      <c r="Y313" s="5" t="s">
        <v>354</v>
      </c>
      <c r="Z313" s="1" t="s">
        <v>183</v>
      </c>
    </row>
    <row r="314" spans="1:26" ht="15" x14ac:dyDescent="0.35">
      <c r="A314" s="1">
        <f>ROW()-1</f>
        <v>313</v>
      </c>
      <c r="B314" s="1" t="s">
        <v>835</v>
      </c>
      <c r="C314" s="1" t="s">
        <v>125</v>
      </c>
      <c r="D314" s="1" t="s">
        <v>77</v>
      </c>
      <c r="E314" s="1" t="s">
        <v>80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114</v>
      </c>
      <c r="M314" s="1">
        <v>111</v>
      </c>
      <c r="N314" s="1">
        <v>116</v>
      </c>
      <c r="O314" s="1">
        <v>121</v>
      </c>
      <c r="P314" s="1">
        <v>101</v>
      </c>
      <c r="Q314" s="1">
        <v>111</v>
      </c>
      <c r="R314" s="1">
        <v>126</v>
      </c>
      <c r="S314" s="1">
        <v>120</v>
      </c>
      <c r="T314" s="1">
        <v>125</v>
      </c>
      <c r="U314" s="1">
        <v>41</v>
      </c>
      <c r="V314" s="4">
        <f>SUM(L314:O314)</f>
        <v>462</v>
      </c>
      <c r="W314" s="8">
        <f>SUM(Q314:T314)</f>
        <v>482</v>
      </c>
      <c r="X314" s="5" t="str">
        <f>Stat[[#This Row],[服装]]&amp;Stat[[#This Row],[名前]]&amp;Stat[[#This Row],[レアリティ]]</f>
        <v>路地裏2小見春樹ICONIC</v>
      </c>
      <c r="Y314" s="5" t="s">
        <v>354</v>
      </c>
      <c r="Z314" s="1" t="s">
        <v>1046</v>
      </c>
    </row>
    <row r="315" spans="1:26" ht="15" x14ac:dyDescent="0.35">
      <c r="A315" s="1">
        <f t="shared" si="23"/>
        <v>314</v>
      </c>
      <c r="B315" s="1" t="s">
        <v>108</v>
      </c>
      <c r="C315" s="1" t="s">
        <v>126</v>
      </c>
      <c r="D315" s="1" t="s">
        <v>90</v>
      </c>
      <c r="E315" s="1" t="s">
        <v>82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117</v>
      </c>
      <c r="M315" s="1">
        <v>117</v>
      </c>
      <c r="N315" s="1">
        <v>112</v>
      </c>
      <c r="O315" s="1">
        <v>116</v>
      </c>
      <c r="P315" s="1">
        <v>97</v>
      </c>
      <c r="Q315" s="1">
        <v>121</v>
      </c>
      <c r="R315" s="1">
        <v>113</v>
      </c>
      <c r="S315" s="1">
        <v>114</v>
      </c>
      <c r="T315" s="1">
        <v>115</v>
      </c>
      <c r="U315" s="1">
        <v>36</v>
      </c>
      <c r="V315" s="4">
        <f t="shared" si="20"/>
        <v>462</v>
      </c>
      <c r="W315" s="8">
        <f t="shared" si="21"/>
        <v>463</v>
      </c>
      <c r="X315" s="5" t="str">
        <f>Stat[[#This Row],[服装]]&amp;Stat[[#This Row],[名前]]&amp;Stat[[#This Row],[レアリティ]]</f>
        <v>ユニフォーム尾長渉ICONIC</v>
      </c>
      <c r="Y315" s="5" t="s">
        <v>355</v>
      </c>
      <c r="Z315" s="1" t="s">
        <v>183</v>
      </c>
    </row>
    <row r="316" spans="1:26" ht="15" x14ac:dyDescent="0.35">
      <c r="A316" s="1">
        <f t="shared" si="23"/>
        <v>315</v>
      </c>
      <c r="B316" s="1" t="s">
        <v>108</v>
      </c>
      <c r="C316" s="1" t="s">
        <v>127</v>
      </c>
      <c r="D316" s="1" t="s">
        <v>90</v>
      </c>
      <c r="E316" s="1" t="s">
        <v>82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121</v>
      </c>
      <c r="M316" s="1">
        <v>121</v>
      </c>
      <c r="N316" s="1">
        <v>112</v>
      </c>
      <c r="O316" s="1">
        <v>122</v>
      </c>
      <c r="P316" s="1">
        <v>97</v>
      </c>
      <c r="Q316" s="1">
        <v>125</v>
      </c>
      <c r="R316" s="1">
        <v>115</v>
      </c>
      <c r="S316" s="1">
        <v>116</v>
      </c>
      <c r="T316" s="1">
        <v>115</v>
      </c>
      <c r="U316" s="1">
        <v>36</v>
      </c>
      <c r="V316" s="4">
        <f t="shared" si="20"/>
        <v>476</v>
      </c>
      <c r="W316" s="8">
        <f t="shared" si="21"/>
        <v>471</v>
      </c>
      <c r="X316" s="5" t="str">
        <f>Stat[[#This Row],[服装]]&amp;Stat[[#This Row],[名前]]&amp;Stat[[#This Row],[レアリティ]]</f>
        <v>ユニフォーム鷲尾辰生ICONIC</v>
      </c>
      <c r="Y316" s="5" t="s">
        <v>356</v>
      </c>
      <c r="Z316" s="1" t="s">
        <v>183</v>
      </c>
    </row>
    <row r="317" spans="1:26" ht="15" x14ac:dyDescent="0.35">
      <c r="A317" s="1">
        <f t="shared" si="23"/>
        <v>316</v>
      </c>
      <c r="B317" s="1" t="s">
        <v>108</v>
      </c>
      <c r="C317" s="1" t="s">
        <v>129</v>
      </c>
      <c r="D317" s="1" t="s">
        <v>73</v>
      </c>
      <c r="E317" s="1" t="s">
        <v>74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119</v>
      </c>
      <c r="M317" s="1">
        <v>121</v>
      </c>
      <c r="N317" s="1">
        <v>126</v>
      </c>
      <c r="O317" s="1">
        <v>126</v>
      </c>
      <c r="P317" s="1">
        <v>101</v>
      </c>
      <c r="Q317" s="1">
        <v>114</v>
      </c>
      <c r="R317" s="1">
        <v>121</v>
      </c>
      <c r="S317" s="1">
        <v>118</v>
      </c>
      <c r="T317" s="1">
        <v>119</v>
      </c>
      <c r="U317" s="1">
        <v>41</v>
      </c>
      <c r="V317" s="4">
        <f t="shared" si="20"/>
        <v>492</v>
      </c>
      <c r="W317" s="8">
        <f t="shared" si="21"/>
        <v>472</v>
      </c>
      <c r="X317" s="5" t="str">
        <f>Stat[[#This Row],[服装]]&amp;Stat[[#This Row],[名前]]&amp;Stat[[#This Row],[レアリティ]]</f>
        <v>ユニフォーム赤葦京治ICONIC</v>
      </c>
      <c r="Y317" s="5" t="s">
        <v>357</v>
      </c>
      <c r="Z317" s="1" t="s">
        <v>183</v>
      </c>
    </row>
    <row r="318" spans="1:26" ht="15" x14ac:dyDescent="0.35">
      <c r="A318" s="1">
        <f t="shared" si="23"/>
        <v>317</v>
      </c>
      <c r="B318" s="1" t="s">
        <v>150</v>
      </c>
      <c r="C318" s="1" t="s">
        <v>129</v>
      </c>
      <c r="D318" s="1" t="s">
        <v>90</v>
      </c>
      <c r="E318" s="1" t="s">
        <v>74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79</v>
      </c>
      <c r="L318" s="1">
        <v>120</v>
      </c>
      <c r="M318" s="1">
        <v>124</v>
      </c>
      <c r="N318" s="1">
        <v>129</v>
      </c>
      <c r="O318" s="1">
        <v>129</v>
      </c>
      <c r="P318" s="1">
        <v>101</v>
      </c>
      <c r="Q318" s="1">
        <v>115</v>
      </c>
      <c r="R318" s="1">
        <v>122</v>
      </c>
      <c r="S318" s="1">
        <v>119</v>
      </c>
      <c r="T318" s="1">
        <v>120</v>
      </c>
      <c r="U318" s="1">
        <v>41</v>
      </c>
      <c r="V318" s="4">
        <f t="shared" si="20"/>
        <v>502</v>
      </c>
      <c r="W318" s="8">
        <f t="shared" si="21"/>
        <v>476</v>
      </c>
      <c r="X318" s="5" t="str">
        <f>Stat[[#This Row],[服装]]&amp;Stat[[#This Row],[名前]]&amp;Stat[[#This Row],[レアリティ]]</f>
        <v>夏祭り赤葦京治ICONIC</v>
      </c>
      <c r="Y318" s="5" t="s">
        <v>357</v>
      </c>
      <c r="Z318" s="1" t="s">
        <v>1049</v>
      </c>
    </row>
    <row r="319" spans="1:26" ht="15" x14ac:dyDescent="0.35">
      <c r="A319" s="1">
        <f t="shared" ref="A319:A331" si="24">ROW()-1</f>
        <v>318</v>
      </c>
      <c r="B319" s="1" t="s">
        <v>149</v>
      </c>
      <c r="C319" s="1" t="s">
        <v>129</v>
      </c>
      <c r="D319" s="1" t="s">
        <v>77</v>
      </c>
      <c r="E319" s="1" t="s">
        <v>74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118</v>
      </c>
      <c r="M319" s="1">
        <v>126</v>
      </c>
      <c r="N319" s="1">
        <v>132</v>
      </c>
      <c r="O319" s="1">
        <v>131</v>
      </c>
      <c r="P319" s="1">
        <v>101</v>
      </c>
      <c r="Q319" s="1">
        <v>112</v>
      </c>
      <c r="R319" s="1">
        <v>122</v>
      </c>
      <c r="S319" s="1">
        <v>117</v>
      </c>
      <c r="T319" s="1">
        <v>120</v>
      </c>
      <c r="U319" s="1">
        <v>41</v>
      </c>
      <c r="V319" s="4">
        <f t="shared" ref="V319:V331" si="25">SUM(L319:O319)</f>
        <v>507</v>
      </c>
      <c r="W319" s="8">
        <f t="shared" ref="W319:W331" si="26">SUM(Q319:T319)</f>
        <v>471</v>
      </c>
      <c r="X319" s="5" t="str">
        <f>Stat[[#This Row],[服装]]&amp;Stat[[#This Row],[名前]]&amp;Stat[[#This Row],[レアリティ]]</f>
        <v>制服赤葦京治ICONIC</v>
      </c>
      <c r="Y319" s="5" t="s">
        <v>357</v>
      </c>
      <c r="Z319" s="1" t="s">
        <v>1048</v>
      </c>
    </row>
    <row r="320" spans="1:26" ht="15" x14ac:dyDescent="0.35">
      <c r="A320" s="1">
        <f>ROW()-1</f>
        <v>319</v>
      </c>
      <c r="B320" s="1" t="s">
        <v>673</v>
      </c>
      <c r="C320" s="1" t="s">
        <v>129</v>
      </c>
      <c r="D320" s="1" t="s">
        <v>73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79</v>
      </c>
      <c r="L320" s="1">
        <v>118</v>
      </c>
      <c r="M320" s="1">
        <v>121</v>
      </c>
      <c r="N320" s="1">
        <v>131</v>
      </c>
      <c r="O320" s="1">
        <v>128</v>
      </c>
      <c r="P320" s="1">
        <v>101</v>
      </c>
      <c r="Q320" s="1">
        <v>118</v>
      </c>
      <c r="R320" s="1">
        <v>122</v>
      </c>
      <c r="S320" s="1">
        <v>121</v>
      </c>
      <c r="T320" s="1">
        <v>120</v>
      </c>
      <c r="U320" s="1">
        <v>41</v>
      </c>
      <c r="V320" s="4">
        <f>SUM(L320:O320)</f>
        <v>498</v>
      </c>
      <c r="W320" s="8">
        <f>SUM(Q320:T320)</f>
        <v>481</v>
      </c>
      <c r="X320" s="5" t="str">
        <f>Stat[[#This Row],[服装]]&amp;Stat[[#This Row],[名前]]&amp;Stat[[#This Row],[レアリティ]]</f>
        <v>バーガー赤葦京治ICONIC</v>
      </c>
      <c r="Y320" s="5" t="s">
        <v>357</v>
      </c>
      <c r="Z320" s="1" t="s">
        <v>1042</v>
      </c>
    </row>
    <row r="321" spans="1:26" ht="15" x14ac:dyDescent="0.35">
      <c r="A321" s="1">
        <f>ROW()-1</f>
        <v>320</v>
      </c>
      <c r="B321" s="1" t="s">
        <v>743</v>
      </c>
      <c r="C321" s="1" t="s">
        <v>129</v>
      </c>
      <c r="D321" s="1" t="s">
        <v>90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80</v>
      </c>
      <c r="L321" s="1">
        <v>121</v>
      </c>
      <c r="M321" s="1">
        <v>126</v>
      </c>
      <c r="N321" s="1">
        <v>132</v>
      </c>
      <c r="O321" s="1">
        <v>131</v>
      </c>
      <c r="P321" s="1">
        <v>101</v>
      </c>
      <c r="Q321" s="1">
        <v>115</v>
      </c>
      <c r="R321" s="1">
        <v>123</v>
      </c>
      <c r="S321" s="1">
        <v>119</v>
      </c>
      <c r="T321" s="1">
        <v>121</v>
      </c>
      <c r="U321" s="1">
        <v>41</v>
      </c>
      <c r="V321" s="4">
        <f>SUM(L321:O321)</f>
        <v>510</v>
      </c>
      <c r="W321" s="8">
        <f>SUM(Q321:T321)</f>
        <v>478</v>
      </c>
      <c r="X321" s="5" t="str">
        <f>Stat[[#This Row],[服装]]&amp;Stat[[#This Row],[名前]]&amp;Stat[[#This Row],[レアリティ]]</f>
        <v>仮装赤葦京治ICONIC</v>
      </c>
      <c r="Y321" s="5" t="s">
        <v>357</v>
      </c>
      <c r="Z321" s="1" t="s">
        <v>1043</v>
      </c>
    </row>
    <row r="322" spans="1:26" ht="15" x14ac:dyDescent="0.35">
      <c r="A322" s="1">
        <f>ROW()-1</f>
        <v>321</v>
      </c>
      <c r="B322" s="1" t="s">
        <v>929</v>
      </c>
      <c r="C322" s="1" t="s">
        <v>129</v>
      </c>
      <c r="D322" s="1" t="s">
        <v>77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80</v>
      </c>
      <c r="L322" s="1">
        <v>121</v>
      </c>
      <c r="M322" s="1">
        <v>127</v>
      </c>
      <c r="N322" s="1">
        <v>129</v>
      </c>
      <c r="O322" s="1">
        <v>132</v>
      </c>
      <c r="P322" s="1">
        <v>101</v>
      </c>
      <c r="Q322" s="1">
        <v>115</v>
      </c>
      <c r="R322" s="1">
        <v>124</v>
      </c>
      <c r="S322" s="1">
        <v>120</v>
      </c>
      <c r="T322" s="1">
        <v>121</v>
      </c>
      <c r="U322" s="1">
        <v>41</v>
      </c>
      <c r="V322" s="4">
        <f>SUM(L322:O322)</f>
        <v>509</v>
      </c>
      <c r="W322" s="8">
        <f>SUM(Q322:T322)</f>
        <v>480</v>
      </c>
      <c r="X322" s="5" t="str">
        <f>Stat[[#This Row],[服装]]&amp;Stat[[#This Row],[名前]]&amp;Stat[[#This Row],[レアリティ]]</f>
        <v>妖赤葦京治ICONIC</v>
      </c>
      <c r="Y322" s="5" t="s">
        <v>357</v>
      </c>
      <c r="Z322" s="1" t="s">
        <v>1043</v>
      </c>
    </row>
    <row r="323" spans="1:26" ht="15" x14ac:dyDescent="0.35">
      <c r="A323" s="1">
        <f>ROW()-1</f>
        <v>322</v>
      </c>
      <c r="B323" s="1" t="s">
        <v>1061</v>
      </c>
      <c r="C323" s="1" t="s">
        <v>129</v>
      </c>
      <c r="D323" s="1" t="s">
        <v>73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81</v>
      </c>
      <c r="L323" s="1">
        <v>122</v>
      </c>
      <c r="M323" s="1">
        <v>128</v>
      </c>
      <c r="N323" s="1">
        <v>134</v>
      </c>
      <c r="O323" s="1">
        <v>132</v>
      </c>
      <c r="P323" s="1">
        <v>101</v>
      </c>
      <c r="Q323" s="1">
        <v>116</v>
      </c>
      <c r="R323" s="1">
        <v>124</v>
      </c>
      <c r="S323" s="1">
        <v>120</v>
      </c>
      <c r="T323" s="1">
        <v>122</v>
      </c>
      <c r="U323" s="1">
        <v>41</v>
      </c>
      <c r="V323" s="4">
        <f>SUM(L323:O323)</f>
        <v>516</v>
      </c>
      <c r="W323" s="8">
        <f>SUM(Q323:T323)</f>
        <v>482</v>
      </c>
      <c r="X323" s="5" t="str">
        <f>Stat[[#This Row],[服装]]&amp;Stat[[#This Row],[名前]]&amp;Stat[[#This Row],[レアリティ]]</f>
        <v>焼き芋赤葦京治ICONIC</v>
      </c>
      <c r="Y323" s="5" t="s">
        <v>357</v>
      </c>
      <c r="Z323" s="1" t="s">
        <v>1042</v>
      </c>
    </row>
    <row r="324" spans="1:26" ht="15" x14ac:dyDescent="0.35">
      <c r="A324" s="1">
        <f t="shared" si="24"/>
        <v>323</v>
      </c>
      <c r="B324" s="1" t="s">
        <v>108</v>
      </c>
      <c r="C324" s="1" t="s">
        <v>646</v>
      </c>
      <c r="D324" s="1" t="s">
        <v>90</v>
      </c>
      <c r="E324" s="1" t="s">
        <v>78</v>
      </c>
      <c r="F324" s="1" t="s">
        <v>637</v>
      </c>
      <c r="G324" s="1" t="s">
        <v>544</v>
      </c>
      <c r="H324" s="1">
        <v>99</v>
      </c>
      <c r="I324" s="6" t="s">
        <v>22</v>
      </c>
      <c r="J324" s="1">
        <v>5</v>
      </c>
      <c r="K324" s="1">
        <v>76</v>
      </c>
      <c r="L324" s="1">
        <v>118</v>
      </c>
      <c r="M324" s="1">
        <v>125</v>
      </c>
      <c r="N324" s="1">
        <v>115</v>
      </c>
      <c r="O324" s="1">
        <v>123</v>
      </c>
      <c r="P324" s="1">
        <v>101</v>
      </c>
      <c r="Q324" s="1">
        <v>114</v>
      </c>
      <c r="R324" s="1">
        <v>116</v>
      </c>
      <c r="S324" s="1">
        <v>115</v>
      </c>
      <c r="T324" s="1">
        <v>118</v>
      </c>
      <c r="U324" s="1">
        <v>31</v>
      </c>
      <c r="V324" s="4">
        <f t="shared" si="25"/>
        <v>481</v>
      </c>
      <c r="W324" s="8">
        <f t="shared" si="26"/>
        <v>463</v>
      </c>
      <c r="X324" s="5" t="str">
        <f>Stat[[#This Row],[服装]]&amp;Stat[[#This Row],[名前]]&amp;Stat[[#This Row],[レアリティ]]</f>
        <v>ユニフォーム姫川葵ICONIC</v>
      </c>
      <c r="Y324" s="5" t="s">
        <v>648</v>
      </c>
      <c r="Z324" s="1" t="s">
        <v>183</v>
      </c>
    </row>
    <row r="325" spans="1:26" ht="15" x14ac:dyDescent="0.35">
      <c r="A325" s="1">
        <f>ROW()-1</f>
        <v>324</v>
      </c>
      <c r="B325" s="1" t="s">
        <v>708</v>
      </c>
      <c r="C325" s="1" t="s">
        <v>646</v>
      </c>
      <c r="D325" s="10" t="s">
        <v>77</v>
      </c>
      <c r="E325" s="1" t="s">
        <v>78</v>
      </c>
      <c r="F325" s="1" t="s">
        <v>637</v>
      </c>
      <c r="G325" s="1" t="s">
        <v>544</v>
      </c>
      <c r="H325" s="1">
        <v>99</v>
      </c>
      <c r="I325" s="6" t="s">
        <v>22</v>
      </c>
      <c r="J325" s="1">
        <v>5</v>
      </c>
      <c r="K325" s="1">
        <v>77</v>
      </c>
      <c r="L325" s="1">
        <v>121</v>
      </c>
      <c r="M325" s="1">
        <v>128</v>
      </c>
      <c r="N325" s="1">
        <v>116</v>
      </c>
      <c r="O325" s="1">
        <v>124</v>
      </c>
      <c r="P325" s="1">
        <v>101</v>
      </c>
      <c r="Q325" s="1">
        <v>115</v>
      </c>
      <c r="R325" s="1">
        <v>117</v>
      </c>
      <c r="S325" s="1">
        <v>118</v>
      </c>
      <c r="T325" s="1">
        <v>119</v>
      </c>
      <c r="U325" s="1">
        <v>31</v>
      </c>
      <c r="V325" s="4">
        <f>SUM(L325:O325)</f>
        <v>489</v>
      </c>
      <c r="W325" s="8">
        <f>SUM(Q325:T325)</f>
        <v>469</v>
      </c>
      <c r="X325" s="5" t="str">
        <f>Stat[[#This Row],[服装]]&amp;Stat[[#This Row],[名前]]&amp;Stat[[#This Row],[レアリティ]]</f>
        <v>花火姫川葵ICONIC</v>
      </c>
      <c r="Y325" s="5" t="s">
        <v>648</v>
      </c>
      <c r="Z325" s="1" t="s">
        <v>1049</v>
      </c>
    </row>
    <row r="326" spans="1:26" ht="15" x14ac:dyDescent="0.35">
      <c r="A326" s="1">
        <f t="shared" si="24"/>
        <v>325</v>
      </c>
      <c r="B326" s="1" t="s">
        <v>108</v>
      </c>
      <c r="C326" s="1" t="s">
        <v>652</v>
      </c>
      <c r="D326" s="1" t="s">
        <v>90</v>
      </c>
      <c r="E326" s="1" t="s">
        <v>82</v>
      </c>
      <c r="F326" s="1" t="s">
        <v>637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114</v>
      </c>
      <c r="M326" s="1">
        <v>113</v>
      </c>
      <c r="N326" s="1">
        <v>112</v>
      </c>
      <c r="O326" s="1">
        <v>118</v>
      </c>
      <c r="P326" s="1">
        <v>97</v>
      </c>
      <c r="Q326" s="1">
        <v>123</v>
      </c>
      <c r="R326" s="1">
        <v>113</v>
      </c>
      <c r="S326" s="1">
        <v>116</v>
      </c>
      <c r="T326" s="1">
        <v>117</v>
      </c>
      <c r="U326" s="1">
        <v>31</v>
      </c>
      <c r="V326" s="4">
        <f t="shared" si="25"/>
        <v>457</v>
      </c>
      <c r="W326" s="8">
        <f t="shared" si="26"/>
        <v>469</v>
      </c>
      <c r="X326" s="5" t="str">
        <f>Stat[[#This Row],[服装]]&amp;Stat[[#This Row],[名前]]&amp;Stat[[#This Row],[レアリティ]]</f>
        <v>ユニフォーム当間義友ICONIC</v>
      </c>
      <c r="Y326" s="5" t="s">
        <v>654</v>
      </c>
      <c r="Z326" s="1" t="s">
        <v>183</v>
      </c>
    </row>
    <row r="327" spans="1:26" ht="15" x14ac:dyDescent="0.35">
      <c r="A327" s="1">
        <f t="shared" si="24"/>
        <v>326</v>
      </c>
      <c r="B327" s="1" t="s">
        <v>108</v>
      </c>
      <c r="C327" s="1" t="s">
        <v>635</v>
      </c>
      <c r="D327" s="1" t="s">
        <v>90</v>
      </c>
      <c r="E327" s="1" t="s">
        <v>74</v>
      </c>
      <c r="F327" s="1" t="s">
        <v>637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118</v>
      </c>
      <c r="M327" s="1">
        <v>120</v>
      </c>
      <c r="N327" s="1">
        <v>125</v>
      </c>
      <c r="O327" s="1">
        <v>126</v>
      </c>
      <c r="P327" s="1">
        <v>101</v>
      </c>
      <c r="Q327" s="1">
        <v>114</v>
      </c>
      <c r="R327" s="1">
        <v>119</v>
      </c>
      <c r="S327" s="1">
        <v>118</v>
      </c>
      <c r="T327" s="1">
        <v>117</v>
      </c>
      <c r="U327" s="1">
        <v>41</v>
      </c>
      <c r="V327" s="4">
        <f t="shared" si="25"/>
        <v>489</v>
      </c>
      <c r="W327" s="8">
        <f t="shared" si="26"/>
        <v>468</v>
      </c>
      <c r="X327" s="5" t="str">
        <f>Stat[[#This Row],[服装]]&amp;Stat[[#This Row],[名前]]&amp;Stat[[#This Row],[レアリティ]]</f>
        <v>ユニフォーム越後栄ICONIC</v>
      </c>
      <c r="Y327" s="5" t="s">
        <v>639</v>
      </c>
      <c r="Z327" s="1" t="s">
        <v>183</v>
      </c>
    </row>
    <row r="328" spans="1:26" ht="15" x14ac:dyDescent="0.35">
      <c r="A328" s="1">
        <f t="shared" si="24"/>
        <v>327</v>
      </c>
      <c r="B328" s="1" t="s">
        <v>108</v>
      </c>
      <c r="C328" s="1" t="s">
        <v>656</v>
      </c>
      <c r="D328" s="1" t="s">
        <v>90</v>
      </c>
      <c r="E328" s="1" t="s">
        <v>80</v>
      </c>
      <c r="F328" s="1" t="s">
        <v>637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113</v>
      </c>
      <c r="M328" s="1">
        <v>110</v>
      </c>
      <c r="N328" s="1">
        <v>112</v>
      </c>
      <c r="O328" s="1">
        <v>121</v>
      </c>
      <c r="P328" s="1">
        <v>101</v>
      </c>
      <c r="Q328" s="1">
        <v>110</v>
      </c>
      <c r="R328" s="1">
        <v>123</v>
      </c>
      <c r="S328" s="1">
        <v>119</v>
      </c>
      <c r="T328" s="1">
        <v>121</v>
      </c>
      <c r="U328" s="1">
        <v>41</v>
      </c>
      <c r="V328" s="4">
        <f t="shared" si="25"/>
        <v>456</v>
      </c>
      <c r="W328" s="8">
        <f t="shared" si="26"/>
        <v>473</v>
      </c>
      <c r="X328" s="5" t="str">
        <f>Stat[[#This Row],[服装]]&amp;Stat[[#This Row],[名前]]&amp;Stat[[#This Row],[レアリティ]]</f>
        <v>ユニフォーム貝掛亮文ICONIC</v>
      </c>
      <c r="Y328" s="5" t="s">
        <v>658</v>
      </c>
      <c r="Z328" s="1" t="s">
        <v>183</v>
      </c>
    </row>
    <row r="329" spans="1:26" ht="15" x14ac:dyDescent="0.35">
      <c r="A329" s="1">
        <f>ROW()-1</f>
        <v>328</v>
      </c>
      <c r="B329" s="1" t="s">
        <v>108</v>
      </c>
      <c r="C329" s="1" t="s">
        <v>661</v>
      </c>
      <c r="D329" s="1" t="s">
        <v>73</v>
      </c>
      <c r="E329" s="1" t="s">
        <v>78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120</v>
      </c>
      <c r="M329" s="1">
        <v>117</v>
      </c>
      <c r="N329" s="1">
        <v>113</v>
      </c>
      <c r="O329" s="1">
        <v>119</v>
      </c>
      <c r="P329" s="1">
        <v>101</v>
      </c>
      <c r="Q329" s="1">
        <v>119</v>
      </c>
      <c r="R329" s="1">
        <v>117</v>
      </c>
      <c r="S329" s="1">
        <v>118</v>
      </c>
      <c r="T329" s="1">
        <v>117</v>
      </c>
      <c r="U329" s="1">
        <v>36</v>
      </c>
      <c r="V329" s="4">
        <f>SUM(L329:O329)</f>
        <v>469</v>
      </c>
      <c r="W329" s="8">
        <f>SUM(Q329:T329)</f>
        <v>471</v>
      </c>
      <c r="X329" s="5" t="str">
        <f>Stat[[#This Row],[服装]]&amp;Stat[[#This Row],[名前]]&amp;Stat[[#This Row],[レアリティ]]</f>
        <v>ユニフォーム丸山一喜ICONIC</v>
      </c>
      <c r="Y329" s="5" t="s">
        <v>663</v>
      </c>
      <c r="Z329" s="1" t="s">
        <v>183</v>
      </c>
    </row>
    <row r="330" spans="1:26" ht="15" x14ac:dyDescent="0.35">
      <c r="A330" s="1">
        <f>ROW()-1</f>
        <v>329</v>
      </c>
      <c r="B330" s="1" t="s">
        <v>108</v>
      </c>
      <c r="C330" s="1" t="s">
        <v>664</v>
      </c>
      <c r="D330" s="1" t="s">
        <v>90</v>
      </c>
      <c r="E330" s="1" t="s">
        <v>78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120</v>
      </c>
      <c r="M330" s="1">
        <v>113</v>
      </c>
      <c r="N330" s="1">
        <v>112</v>
      </c>
      <c r="O330" s="1">
        <v>119</v>
      </c>
      <c r="P330" s="1">
        <v>97</v>
      </c>
      <c r="Q330" s="1">
        <v>118</v>
      </c>
      <c r="R330" s="1">
        <v>118</v>
      </c>
      <c r="S330" s="1">
        <v>117</v>
      </c>
      <c r="T330" s="1">
        <v>117</v>
      </c>
      <c r="U330" s="1">
        <v>41</v>
      </c>
      <c r="V330" s="4">
        <f>SUM(L330:O330)</f>
        <v>464</v>
      </c>
      <c r="W330" s="8">
        <f>SUM(Q330:T330)</f>
        <v>470</v>
      </c>
      <c r="X330" s="5" t="str">
        <f>Stat[[#This Row],[服装]]&amp;Stat[[#This Row],[名前]]&amp;Stat[[#This Row],[レアリティ]]</f>
        <v>ユニフォーム舞子侑志ICONIC</v>
      </c>
      <c r="Y330" s="5" t="s">
        <v>665</v>
      </c>
      <c r="Z330" s="1" t="s">
        <v>183</v>
      </c>
    </row>
    <row r="331" spans="1:26" ht="15" x14ac:dyDescent="0.35">
      <c r="A331" s="1">
        <f t="shared" si="24"/>
        <v>330</v>
      </c>
      <c r="B331" s="1" t="s">
        <v>108</v>
      </c>
      <c r="C331" s="1" t="s">
        <v>642</v>
      </c>
      <c r="D331" s="1" t="s">
        <v>90</v>
      </c>
      <c r="E331" s="1" t="s">
        <v>78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127</v>
      </c>
      <c r="M331" s="1">
        <v>116</v>
      </c>
      <c r="N331" s="1">
        <v>112</v>
      </c>
      <c r="O331" s="1">
        <v>119</v>
      </c>
      <c r="P331" s="1">
        <v>97</v>
      </c>
      <c r="Q331" s="1">
        <v>117</v>
      </c>
      <c r="R331" s="1">
        <v>114</v>
      </c>
      <c r="S331" s="1">
        <v>118</v>
      </c>
      <c r="T331" s="1">
        <v>116</v>
      </c>
      <c r="U331" s="1">
        <v>36</v>
      </c>
      <c r="V331" s="4">
        <f t="shared" si="25"/>
        <v>474</v>
      </c>
      <c r="W331" s="8">
        <f t="shared" si="26"/>
        <v>465</v>
      </c>
      <c r="X331" s="5" t="str">
        <f>Stat[[#This Row],[服装]]&amp;Stat[[#This Row],[名前]]&amp;Stat[[#This Row],[レアリティ]]</f>
        <v>ユニフォーム寺泊基希ICONIC</v>
      </c>
      <c r="Y331" s="5" t="s">
        <v>644</v>
      </c>
      <c r="Z331" s="1" t="s">
        <v>183</v>
      </c>
    </row>
    <row r="332" spans="1:26" ht="15" x14ac:dyDescent="0.35">
      <c r="A332" s="1">
        <f t="shared" si="23"/>
        <v>331</v>
      </c>
      <c r="B332" s="1" t="s">
        <v>108</v>
      </c>
      <c r="C332" s="1" t="s">
        <v>264</v>
      </c>
      <c r="D332" s="1" t="s">
        <v>77</v>
      </c>
      <c r="E332" s="1" t="s">
        <v>78</v>
      </c>
      <c r="F332" s="1" t="s">
        <v>134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130</v>
      </c>
      <c r="M332" s="1">
        <v>125</v>
      </c>
      <c r="N332" s="1">
        <v>115</v>
      </c>
      <c r="O332" s="1">
        <v>121</v>
      </c>
      <c r="P332" s="1">
        <v>101</v>
      </c>
      <c r="Q332" s="1">
        <v>118</v>
      </c>
      <c r="R332" s="1">
        <v>118</v>
      </c>
      <c r="S332" s="1">
        <v>126</v>
      </c>
      <c r="T332" s="1">
        <v>121</v>
      </c>
      <c r="U332" s="1">
        <v>36</v>
      </c>
      <c r="V332" s="4">
        <f t="shared" si="20"/>
        <v>491</v>
      </c>
      <c r="W332" s="8">
        <f t="shared" si="21"/>
        <v>483</v>
      </c>
      <c r="X332" s="5" t="str">
        <f>Stat[[#This Row],[服装]]&amp;Stat[[#This Row],[名前]]&amp;Stat[[#This Row],[レアリティ]]</f>
        <v>ユニフォーム星海光来ICONIC</v>
      </c>
      <c r="Y332" s="5" t="s">
        <v>358</v>
      </c>
      <c r="Z332" s="1" t="s">
        <v>183</v>
      </c>
    </row>
    <row r="333" spans="1:26" ht="15" x14ac:dyDescent="0.35">
      <c r="A333" s="1">
        <f t="shared" si="23"/>
        <v>332</v>
      </c>
      <c r="B333" s="1" t="s">
        <v>581</v>
      </c>
      <c r="C333" s="1" t="s">
        <v>264</v>
      </c>
      <c r="D333" s="1" t="s">
        <v>73</v>
      </c>
      <c r="E333" s="1" t="s">
        <v>78</v>
      </c>
      <c r="F333" s="1" t="s">
        <v>134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133</v>
      </c>
      <c r="M333" s="1">
        <v>128</v>
      </c>
      <c r="N333" s="1">
        <v>116</v>
      </c>
      <c r="O333" s="1">
        <v>122</v>
      </c>
      <c r="P333" s="1">
        <v>101</v>
      </c>
      <c r="Q333" s="1">
        <v>119</v>
      </c>
      <c r="R333" s="1">
        <v>119</v>
      </c>
      <c r="S333" s="1">
        <v>129</v>
      </c>
      <c r="T333" s="1">
        <v>122</v>
      </c>
      <c r="U333" s="1">
        <v>36</v>
      </c>
      <c r="V333" s="4">
        <f t="shared" si="20"/>
        <v>499</v>
      </c>
      <c r="W333" s="8">
        <f t="shared" si="21"/>
        <v>489</v>
      </c>
      <c r="X333" s="5" t="str">
        <f>Stat[[#This Row],[服装]]&amp;Stat[[#This Row],[名前]]&amp;Stat[[#This Row],[レアリティ]]</f>
        <v>文化祭星海光来ICONIC</v>
      </c>
      <c r="Y333" s="5" t="s">
        <v>358</v>
      </c>
      <c r="Z333" s="1" t="s">
        <v>1042</v>
      </c>
    </row>
    <row r="334" spans="1:26" ht="15" x14ac:dyDescent="0.35">
      <c r="A334" s="1">
        <f>ROW()-1</f>
        <v>333</v>
      </c>
      <c r="B334" s="1" t="s">
        <v>631</v>
      </c>
      <c r="C334" s="1" t="s">
        <v>264</v>
      </c>
      <c r="D334" s="1" t="s">
        <v>90</v>
      </c>
      <c r="E334" s="1" t="s">
        <v>78</v>
      </c>
      <c r="F334" s="1" t="s">
        <v>134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84</v>
      </c>
      <c r="L334" s="1">
        <v>132</v>
      </c>
      <c r="M334" s="1">
        <v>130</v>
      </c>
      <c r="N334" s="1">
        <v>115</v>
      </c>
      <c r="O334" s="1">
        <v>123</v>
      </c>
      <c r="P334" s="1">
        <v>101</v>
      </c>
      <c r="Q334" s="1">
        <v>117</v>
      </c>
      <c r="R334" s="1">
        <v>121</v>
      </c>
      <c r="S334" s="1">
        <v>128</v>
      </c>
      <c r="T334" s="1">
        <v>123</v>
      </c>
      <c r="U334" s="1">
        <v>36</v>
      </c>
      <c r="V334" s="4">
        <f>SUM(L334:O334)</f>
        <v>500</v>
      </c>
      <c r="W334" s="8">
        <f>SUM(Q334:T334)</f>
        <v>489</v>
      </c>
      <c r="X334" s="5" t="str">
        <f>Stat[[#This Row],[服装]]&amp;Stat[[#This Row],[名前]]&amp;Stat[[#This Row],[レアリティ]]</f>
        <v>サバゲ星海光来ICONIC</v>
      </c>
      <c r="Y334" s="5" t="s">
        <v>358</v>
      </c>
      <c r="Z334" s="1" t="s">
        <v>1044</v>
      </c>
    </row>
    <row r="335" spans="1:26" ht="15" x14ac:dyDescent="0.35">
      <c r="A335" s="1">
        <f>ROW()-1</f>
        <v>334</v>
      </c>
      <c r="B335" s="1" t="s">
        <v>708</v>
      </c>
      <c r="C335" s="1" t="s">
        <v>264</v>
      </c>
      <c r="D335" s="1" t="s">
        <v>77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133</v>
      </c>
      <c r="M335" s="1">
        <v>125</v>
      </c>
      <c r="N335" s="1">
        <v>115</v>
      </c>
      <c r="O335" s="1">
        <v>120</v>
      </c>
      <c r="P335" s="1">
        <v>101</v>
      </c>
      <c r="Q335" s="1">
        <v>122</v>
      </c>
      <c r="R335" s="1">
        <v>121</v>
      </c>
      <c r="S335" s="1">
        <v>131</v>
      </c>
      <c r="T335" s="1">
        <v>123</v>
      </c>
      <c r="U335" s="1">
        <v>36</v>
      </c>
      <c r="V335" s="4">
        <f>SUM(L335:O335)</f>
        <v>493</v>
      </c>
      <c r="W335" s="8">
        <f>SUM(Q335:T335)</f>
        <v>497</v>
      </c>
      <c r="X335" s="5" t="str">
        <f>Stat[[#This Row],[服装]]&amp;Stat[[#This Row],[名前]]&amp;Stat[[#This Row],[レアリティ]]</f>
        <v>花火星海光来ICONIC</v>
      </c>
      <c r="Y335" s="5" t="s">
        <v>358</v>
      </c>
      <c r="Z335" s="1" t="s">
        <v>1042</v>
      </c>
    </row>
    <row r="336" spans="1:26" ht="15" x14ac:dyDescent="0.35">
      <c r="A336" s="1">
        <f>ROW()-1</f>
        <v>335</v>
      </c>
      <c r="B336" s="1" t="s">
        <v>826</v>
      </c>
      <c r="C336" s="1" t="s">
        <v>264</v>
      </c>
      <c r="D336" s="1" t="s">
        <v>73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136</v>
      </c>
      <c r="M336" s="1">
        <v>126</v>
      </c>
      <c r="N336" s="1">
        <v>116</v>
      </c>
      <c r="O336" s="1">
        <v>120</v>
      </c>
      <c r="P336" s="1">
        <v>101</v>
      </c>
      <c r="Q336" s="1">
        <v>121</v>
      </c>
      <c r="R336" s="1">
        <v>119</v>
      </c>
      <c r="S336" s="1">
        <v>131</v>
      </c>
      <c r="T336" s="1">
        <v>122</v>
      </c>
      <c r="U336" s="1">
        <v>36</v>
      </c>
      <c r="V336" s="4">
        <f>SUM(L336:O336)</f>
        <v>498</v>
      </c>
      <c r="W336" s="8">
        <f>SUM(Q336:T336)</f>
        <v>493</v>
      </c>
      <c r="X336" s="5" t="str">
        <f>Stat[[#This Row],[服装]]&amp;Stat[[#This Row],[名前]]&amp;Stat[[#This Row],[レアリティ]]</f>
        <v>新年2星海光来ICONIC</v>
      </c>
      <c r="Y336" s="5" t="s">
        <v>358</v>
      </c>
      <c r="Z336" s="1" t="s">
        <v>1049</v>
      </c>
    </row>
    <row r="337" spans="1:26" ht="15" x14ac:dyDescent="0.35">
      <c r="A337" s="1">
        <f t="shared" si="23"/>
        <v>336</v>
      </c>
      <c r="B337" s="1" t="s">
        <v>108</v>
      </c>
      <c r="C337" s="1" t="s">
        <v>133</v>
      </c>
      <c r="D337" s="1" t="s">
        <v>77</v>
      </c>
      <c r="E337" s="1" t="s">
        <v>82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125</v>
      </c>
      <c r="M337" s="1">
        <v>122</v>
      </c>
      <c r="N337" s="1">
        <v>112</v>
      </c>
      <c r="O337" s="1">
        <v>121</v>
      </c>
      <c r="P337" s="1">
        <v>101</v>
      </c>
      <c r="Q337" s="1">
        <v>131</v>
      </c>
      <c r="R337" s="1">
        <v>115</v>
      </c>
      <c r="S337" s="1">
        <v>115</v>
      </c>
      <c r="T337" s="1">
        <v>117</v>
      </c>
      <c r="U337" s="1">
        <v>41</v>
      </c>
      <c r="V337" s="4">
        <f t="shared" si="20"/>
        <v>480</v>
      </c>
      <c r="W337" s="8">
        <f t="shared" si="21"/>
        <v>478</v>
      </c>
      <c r="X337" s="5" t="str">
        <f>Stat[[#This Row],[服装]]&amp;Stat[[#This Row],[名前]]&amp;Stat[[#This Row],[レアリティ]]</f>
        <v>ユニフォーム昼神幸郎ICONIC</v>
      </c>
      <c r="Y337" s="5" t="s">
        <v>361</v>
      </c>
      <c r="Z337" s="1" t="s">
        <v>183</v>
      </c>
    </row>
    <row r="338" spans="1:26" ht="15" x14ac:dyDescent="0.35">
      <c r="A338" s="1">
        <f>ROW()-1</f>
        <v>337</v>
      </c>
      <c r="B338" s="1" t="s">
        <v>587</v>
      </c>
      <c r="C338" s="1" t="s">
        <v>133</v>
      </c>
      <c r="D338" s="1" t="s">
        <v>73</v>
      </c>
      <c r="E338" s="1" t="s">
        <v>82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128</v>
      </c>
      <c r="M338" s="1">
        <v>123</v>
      </c>
      <c r="N338" s="1">
        <v>113</v>
      </c>
      <c r="O338" s="1">
        <v>122</v>
      </c>
      <c r="P338" s="1">
        <v>101</v>
      </c>
      <c r="Q338" s="1">
        <v>134</v>
      </c>
      <c r="R338" s="1">
        <v>116</v>
      </c>
      <c r="S338" s="1">
        <v>118</v>
      </c>
      <c r="T338" s="1">
        <v>118</v>
      </c>
      <c r="U338" s="1">
        <v>41</v>
      </c>
      <c r="V338" s="4">
        <f t="shared" si="20"/>
        <v>486</v>
      </c>
      <c r="W338" s="8">
        <f t="shared" si="21"/>
        <v>486</v>
      </c>
      <c r="X338" s="5" t="str">
        <f>Stat[[#This Row],[服装]]&amp;Stat[[#This Row],[名前]]&amp;Stat[[#This Row],[レアリティ]]</f>
        <v>Xmas昼神幸郎ICONIC</v>
      </c>
      <c r="Y338" s="5" t="s">
        <v>361</v>
      </c>
      <c r="Z338" s="1" t="s">
        <v>1047</v>
      </c>
    </row>
    <row r="339" spans="1:26" ht="15" x14ac:dyDescent="0.35">
      <c r="A339" s="1">
        <f>ROW()-1</f>
        <v>338</v>
      </c>
      <c r="B339" s="1" t="s">
        <v>963</v>
      </c>
      <c r="C339" s="1" t="s">
        <v>133</v>
      </c>
      <c r="D339" s="1" t="s">
        <v>90</v>
      </c>
      <c r="E339" s="1" t="s">
        <v>82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129</v>
      </c>
      <c r="M339" s="1">
        <v>121</v>
      </c>
      <c r="N339" s="1">
        <v>113</v>
      </c>
      <c r="O339" s="1">
        <v>120</v>
      </c>
      <c r="P339" s="1">
        <v>101</v>
      </c>
      <c r="Q339" s="1">
        <v>137</v>
      </c>
      <c r="R339" s="1">
        <v>115</v>
      </c>
      <c r="S339" s="1">
        <v>121</v>
      </c>
      <c r="T339" s="1">
        <v>118</v>
      </c>
      <c r="U339" s="1">
        <v>41</v>
      </c>
      <c r="V339" s="4">
        <f>SUM(L339:O339)</f>
        <v>483</v>
      </c>
      <c r="W339" s="8">
        <f>SUM(Q339:T339)</f>
        <v>491</v>
      </c>
      <c r="X339" s="5" t="str">
        <f>Stat[[#This Row],[服装]]&amp;Stat[[#This Row],[名前]]&amp;Stat[[#This Row],[レアリティ]]</f>
        <v>職業体験2昼神幸郎ICONIC</v>
      </c>
      <c r="Y339" s="5" t="s">
        <v>361</v>
      </c>
      <c r="Z339" s="1" t="s">
        <v>1049</v>
      </c>
    </row>
    <row r="340" spans="1:26" ht="15" x14ac:dyDescent="0.35">
      <c r="A340" s="1">
        <f t="shared" si="23"/>
        <v>339</v>
      </c>
      <c r="B340" s="1" t="s">
        <v>108</v>
      </c>
      <c r="C340" s="1" t="s">
        <v>131</v>
      </c>
      <c r="D340" s="1" t="s">
        <v>77</v>
      </c>
      <c r="E340" s="1" t="s">
        <v>78</v>
      </c>
      <c r="F340" s="1" t="s">
        <v>135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129</v>
      </c>
      <c r="M340" s="1">
        <v>126</v>
      </c>
      <c r="N340" s="1">
        <v>114</v>
      </c>
      <c r="O340" s="1">
        <v>121</v>
      </c>
      <c r="P340" s="1">
        <v>101</v>
      </c>
      <c r="Q340" s="1">
        <v>118</v>
      </c>
      <c r="R340" s="1">
        <v>123</v>
      </c>
      <c r="S340" s="1">
        <v>119</v>
      </c>
      <c r="T340" s="1">
        <v>120</v>
      </c>
      <c r="U340" s="1">
        <v>41</v>
      </c>
      <c r="V340" s="4">
        <f t="shared" si="20"/>
        <v>490</v>
      </c>
      <c r="W340" s="8">
        <f t="shared" si="21"/>
        <v>480</v>
      </c>
      <c r="X340" s="5" t="str">
        <f>Stat[[#This Row],[服装]]&amp;Stat[[#This Row],[名前]]&amp;Stat[[#This Row],[レアリティ]]</f>
        <v>ユニフォーム佐久早聖臣ICONIC</v>
      </c>
      <c r="Y340" s="5" t="s">
        <v>359</v>
      </c>
      <c r="Z340" s="1" t="s">
        <v>183</v>
      </c>
    </row>
    <row r="341" spans="1:26" ht="15" x14ac:dyDescent="0.35">
      <c r="A341" s="1">
        <f>ROW()-1</f>
        <v>340</v>
      </c>
      <c r="B341" s="1" t="s">
        <v>631</v>
      </c>
      <c r="C341" s="1" t="s">
        <v>131</v>
      </c>
      <c r="D341" s="1" t="s">
        <v>73</v>
      </c>
      <c r="E341" s="1" t="s">
        <v>78</v>
      </c>
      <c r="F341" s="1" t="s">
        <v>135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132</v>
      </c>
      <c r="M341" s="1">
        <v>129</v>
      </c>
      <c r="N341" s="1">
        <v>115</v>
      </c>
      <c r="O341" s="1">
        <v>122</v>
      </c>
      <c r="P341" s="1">
        <v>101</v>
      </c>
      <c r="Q341" s="1">
        <v>119</v>
      </c>
      <c r="R341" s="1">
        <v>124</v>
      </c>
      <c r="S341" s="1">
        <v>122</v>
      </c>
      <c r="T341" s="1">
        <v>121</v>
      </c>
      <c r="U341" s="1">
        <v>41</v>
      </c>
      <c r="V341" s="4">
        <f>SUM(L341:O341)</f>
        <v>498</v>
      </c>
      <c r="W341" s="8">
        <f>SUM(Q341:T341)</f>
        <v>486</v>
      </c>
      <c r="X341" s="5" t="str">
        <f>Stat[[#This Row],[服装]]&amp;Stat[[#This Row],[名前]]&amp;Stat[[#This Row],[レアリティ]]</f>
        <v>サバゲ佐久早聖臣ICONIC</v>
      </c>
      <c r="Y341" s="5" t="s">
        <v>359</v>
      </c>
      <c r="Z341" s="1" t="s">
        <v>1045</v>
      </c>
    </row>
    <row r="342" spans="1:26" ht="15" x14ac:dyDescent="0.35">
      <c r="A342" s="1">
        <f>ROW()-1</f>
        <v>341</v>
      </c>
      <c r="B342" s="1" t="s">
        <v>826</v>
      </c>
      <c r="C342" s="1" t="s">
        <v>131</v>
      </c>
      <c r="D342" s="1" t="s">
        <v>90</v>
      </c>
      <c r="E342" s="1" t="s">
        <v>78</v>
      </c>
      <c r="F342" s="1" t="s">
        <v>135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135</v>
      </c>
      <c r="M342" s="1">
        <v>127</v>
      </c>
      <c r="N342" s="1">
        <v>115</v>
      </c>
      <c r="O342" s="1">
        <v>120</v>
      </c>
      <c r="P342" s="1">
        <v>101</v>
      </c>
      <c r="Q342" s="1">
        <v>121</v>
      </c>
      <c r="R342" s="1">
        <v>123</v>
      </c>
      <c r="S342" s="1">
        <v>124</v>
      </c>
      <c r="T342" s="1">
        <v>120</v>
      </c>
      <c r="U342" s="1">
        <v>41</v>
      </c>
      <c r="V342" s="4">
        <f>SUM(L342:O342)</f>
        <v>497</v>
      </c>
      <c r="W342" s="8">
        <f>SUM(Q342:T342)</f>
        <v>488</v>
      </c>
      <c r="X342" s="5" t="str">
        <f>Stat[[#This Row],[服装]]&amp;Stat[[#This Row],[名前]]&amp;Stat[[#This Row],[レアリティ]]</f>
        <v>新年2佐久早聖臣ICONIC</v>
      </c>
      <c r="Y342" s="5" t="s">
        <v>359</v>
      </c>
      <c r="Z342" s="1" t="s">
        <v>1042</v>
      </c>
    </row>
    <row r="343" spans="1:26" ht="15" x14ac:dyDescent="0.35">
      <c r="A343" s="1">
        <f t="shared" si="23"/>
        <v>342</v>
      </c>
      <c r="B343" s="1" t="s">
        <v>108</v>
      </c>
      <c r="C343" s="1" t="s">
        <v>132</v>
      </c>
      <c r="D343" s="1" t="s">
        <v>77</v>
      </c>
      <c r="E343" s="1" t="s">
        <v>80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115</v>
      </c>
      <c r="M343" s="1">
        <v>111</v>
      </c>
      <c r="N343" s="1">
        <v>119</v>
      </c>
      <c r="O343" s="1">
        <v>124</v>
      </c>
      <c r="P343" s="1">
        <v>101</v>
      </c>
      <c r="Q343" s="1">
        <v>110</v>
      </c>
      <c r="R343" s="1">
        <v>131</v>
      </c>
      <c r="S343" s="1">
        <v>116</v>
      </c>
      <c r="T343" s="1">
        <v>121</v>
      </c>
      <c r="U343" s="1">
        <v>36</v>
      </c>
      <c r="V343" s="4">
        <f t="shared" si="20"/>
        <v>469</v>
      </c>
      <c r="W343" s="8">
        <f t="shared" si="21"/>
        <v>478</v>
      </c>
      <c r="X343" s="5" t="str">
        <f>Stat[[#This Row],[服装]]&amp;Stat[[#This Row],[名前]]&amp;Stat[[#This Row],[レアリティ]]</f>
        <v>ユニフォーム小森元也ICONIC</v>
      </c>
      <c r="Y343" s="5" t="s">
        <v>360</v>
      </c>
      <c r="Z343" s="1" t="s">
        <v>183</v>
      </c>
    </row>
    <row r="344" spans="1:26" ht="15" x14ac:dyDescent="0.35">
      <c r="A344" s="1">
        <f>ROW()-1</f>
        <v>343</v>
      </c>
      <c r="B344" s="1" t="s">
        <v>684</v>
      </c>
      <c r="C344" s="1" t="s">
        <v>132</v>
      </c>
      <c r="D344" s="1" t="s">
        <v>73</v>
      </c>
      <c r="E344" s="1" t="s">
        <v>80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87</v>
      </c>
      <c r="L344" s="1">
        <v>116</v>
      </c>
      <c r="M344" s="1">
        <v>112</v>
      </c>
      <c r="N344" s="1">
        <v>122</v>
      </c>
      <c r="O344" s="1">
        <v>125</v>
      </c>
      <c r="P344" s="1">
        <v>101</v>
      </c>
      <c r="Q344" s="1">
        <v>111</v>
      </c>
      <c r="R344" s="1">
        <v>134</v>
      </c>
      <c r="S344" s="1">
        <v>117</v>
      </c>
      <c r="T344" s="1">
        <v>124</v>
      </c>
      <c r="U344" s="1">
        <v>36</v>
      </c>
      <c r="V344" s="4">
        <f>SUM(L344:O344)</f>
        <v>475</v>
      </c>
      <c r="W344" s="8">
        <f>SUM(Q344:T344)</f>
        <v>486</v>
      </c>
      <c r="X344" s="5" t="str">
        <f>Stat[[#This Row],[服装]]&amp;Stat[[#This Row],[名前]]&amp;Stat[[#This Row],[レアリティ]]</f>
        <v>キャンプ小森元也ICONIC</v>
      </c>
      <c r="Y344" s="5" t="s">
        <v>360</v>
      </c>
      <c r="Z344" s="1" t="s">
        <v>1045</v>
      </c>
    </row>
    <row r="345" spans="1:26" ht="15" x14ac:dyDescent="0.35">
      <c r="A345" s="1">
        <f t="shared" si="23"/>
        <v>344</v>
      </c>
      <c r="B345" s="1" t="s">
        <v>108</v>
      </c>
      <c r="C345" s="1" t="s">
        <v>541</v>
      </c>
      <c r="D345" s="1" t="s">
        <v>90</v>
      </c>
      <c r="E345" s="1" t="s">
        <v>78</v>
      </c>
      <c r="F345" s="1" t="s">
        <v>543</v>
      </c>
      <c r="G345" s="1" t="s">
        <v>544</v>
      </c>
      <c r="H345" s="1">
        <v>99</v>
      </c>
      <c r="I345" s="6" t="s">
        <v>22</v>
      </c>
      <c r="J345" s="1">
        <v>5</v>
      </c>
      <c r="K345" s="1">
        <v>76</v>
      </c>
      <c r="L345" s="1">
        <v>123</v>
      </c>
      <c r="M345" s="1">
        <v>119</v>
      </c>
      <c r="N345" s="1">
        <v>118</v>
      </c>
      <c r="O345" s="1">
        <v>123</v>
      </c>
      <c r="P345" s="1">
        <v>101</v>
      </c>
      <c r="Q345" s="1">
        <v>116</v>
      </c>
      <c r="R345" s="1">
        <v>122</v>
      </c>
      <c r="S345" s="1">
        <v>123</v>
      </c>
      <c r="T345" s="1">
        <v>118</v>
      </c>
      <c r="U345" s="1">
        <v>36</v>
      </c>
      <c r="V345" s="4">
        <f t="shared" si="20"/>
        <v>483</v>
      </c>
      <c r="W345" s="8">
        <f t="shared" si="21"/>
        <v>479</v>
      </c>
      <c r="X345" s="5" t="str">
        <f>Stat[[#This Row],[服装]]&amp;Stat[[#This Row],[名前]]&amp;Stat[[#This Row],[レアリティ]]</f>
        <v>ユニフォーム大将優ICONIC</v>
      </c>
      <c r="Y345" s="5" t="s">
        <v>548</v>
      </c>
      <c r="Z345" s="1" t="s">
        <v>183</v>
      </c>
    </row>
    <row r="346" spans="1:26" ht="15" x14ac:dyDescent="0.35">
      <c r="A346" s="1">
        <f>ROW()-1</f>
        <v>345</v>
      </c>
      <c r="B346" s="1" t="s">
        <v>591</v>
      </c>
      <c r="C346" s="1" t="s">
        <v>541</v>
      </c>
      <c r="D346" s="1" t="s">
        <v>77</v>
      </c>
      <c r="E346" s="1" t="s">
        <v>78</v>
      </c>
      <c r="F346" s="1" t="s">
        <v>543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77</v>
      </c>
      <c r="L346" s="1">
        <v>126</v>
      </c>
      <c r="M346" s="1">
        <v>122</v>
      </c>
      <c r="N346" s="1">
        <v>119</v>
      </c>
      <c r="O346" s="1">
        <v>124</v>
      </c>
      <c r="P346" s="1">
        <v>101</v>
      </c>
      <c r="Q346" s="1">
        <v>117</v>
      </c>
      <c r="R346" s="1">
        <v>123</v>
      </c>
      <c r="S346" s="1">
        <v>126</v>
      </c>
      <c r="T346" s="1">
        <v>119</v>
      </c>
      <c r="U346" s="1">
        <v>36</v>
      </c>
      <c r="V346" s="4">
        <f t="shared" si="20"/>
        <v>491</v>
      </c>
      <c r="W346" s="8">
        <f t="shared" si="21"/>
        <v>485</v>
      </c>
      <c r="X346" s="5" t="str">
        <f>Stat[[#This Row],[服装]]&amp;Stat[[#This Row],[名前]]&amp;Stat[[#This Row],[レアリティ]]</f>
        <v>新年大将優ICONIC</v>
      </c>
      <c r="Y346" s="5" t="s">
        <v>548</v>
      </c>
      <c r="Z346" s="1" t="s">
        <v>1044</v>
      </c>
    </row>
    <row r="347" spans="1:26" ht="15" x14ac:dyDescent="0.35">
      <c r="A347" s="1">
        <f>ROW()-1</f>
        <v>346</v>
      </c>
      <c r="B347" s="1" t="s">
        <v>737</v>
      </c>
      <c r="C347" s="1" t="s">
        <v>541</v>
      </c>
      <c r="D347" s="1" t="s">
        <v>73</v>
      </c>
      <c r="E347" s="1" t="s">
        <v>78</v>
      </c>
      <c r="F347" s="1" t="s">
        <v>543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126</v>
      </c>
      <c r="M347" s="1">
        <v>125</v>
      </c>
      <c r="N347" s="1">
        <v>117</v>
      </c>
      <c r="O347" s="1">
        <v>126</v>
      </c>
      <c r="P347" s="1">
        <v>101</v>
      </c>
      <c r="Q347" s="1">
        <v>115</v>
      </c>
      <c r="R347" s="1">
        <v>125</v>
      </c>
      <c r="S347" s="1">
        <v>124</v>
      </c>
      <c r="T347" s="1">
        <v>119</v>
      </c>
      <c r="U347" s="1">
        <v>36</v>
      </c>
      <c r="V347" s="4">
        <f>SUM(L347:O347)</f>
        <v>494</v>
      </c>
      <c r="W347" s="8">
        <f>SUM(Q347:T347)</f>
        <v>483</v>
      </c>
      <c r="X347" s="5" t="str">
        <f>Stat[[#This Row],[服装]]&amp;Stat[[#This Row],[名前]]&amp;Stat[[#This Row],[レアリティ]]</f>
        <v>カンフー大将優ICONIC</v>
      </c>
      <c r="Y347" s="5" t="s">
        <v>548</v>
      </c>
      <c r="Z347" s="1" t="s">
        <v>1046</v>
      </c>
    </row>
    <row r="348" spans="1:26" ht="15" x14ac:dyDescent="0.35">
      <c r="A348" s="1">
        <f>ROW()-1</f>
        <v>347</v>
      </c>
      <c r="B348" s="1" t="s">
        <v>929</v>
      </c>
      <c r="C348" s="1" t="s">
        <v>541</v>
      </c>
      <c r="D348" s="1" t="s">
        <v>90</v>
      </c>
      <c r="E348" s="1" t="s">
        <v>78</v>
      </c>
      <c r="F348" s="1" t="s">
        <v>543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129</v>
      </c>
      <c r="M348" s="1">
        <v>119</v>
      </c>
      <c r="N348" s="1">
        <v>117</v>
      </c>
      <c r="O348" s="1">
        <v>122</v>
      </c>
      <c r="P348" s="1">
        <v>101</v>
      </c>
      <c r="Q348" s="1">
        <v>119</v>
      </c>
      <c r="R348" s="1">
        <v>125</v>
      </c>
      <c r="S348" s="1">
        <v>127</v>
      </c>
      <c r="T348" s="1">
        <v>120</v>
      </c>
      <c r="U348" s="1">
        <v>36</v>
      </c>
      <c r="V348" s="4">
        <f>SUM(L348:O348)</f>
        <v>487</v>
      </c>
      <c r="W348" s="8">
        <f>SUM(Q348:T348)</f>
        <v>491</v>
      </c>
      <c r="X348" s="5" t="str">
        <f>Stat[[#This Row],[服装]]&amp;Stat[[#This Row],[名前]]&amp;Stat[[#This Row],[レアリティ]]</f>
        <v>妖大将優ICONIC</v>
      </c>
      <c r="Y348" s="5" t="s">
        <v>548</v>
      </c>
      <c r="Z348" s="1" t="s">
        <v>1045</v>
      </c>
    </row>
    <row r="349" spans="1:26" ht="15" x14ac:dyDescent="0.35">
      <c r="A349" s="1">
        <f t="shared" si="23"/>
        <v>348</v>
      </c>
      <c r="B349" s="1" t="s">
        <v>108</v>
      </c>
      <c r="C349" s="1" t="s">
        <v>546</v>
      </c>
      <c r="D349" s="1" t="s">
        <v>90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75</v>
      </c>
      <c r="L349" s="1">
        <v>125</v>
      </c>
      <c r="M349" s="1">
        <v>119</v>
      </c>
      <c r="N349" s="1">
        <v>116</v>
      </c>
      <c r="O349" s="1">
        <v>119</v>
      </c>
      <c r="P349" s="1">
        <v>97</v>
      </c>
      <c r="Q349" s="1">
        <v>118</v>
      </c>
      <c r="R349" s="1">
        <v>119</v>
      </c>
      <c r="S349" s="1">
        <v>121</v>
      </c>
      <c r="T349" s="1">
        <v>119</v>
      </c>
      <c r="U349" s="1">
        <v>36</v>
      </c>
      <c r="V349" s="4">
        <f t="shared" si="20"/>
        <v>479</v>
      </c>
      <c r="W349" s="8">
        <f t="shared" si="21"/>
        <v>477</v>
      </c>
      <c r="X349" s="5" t="str">
        <f>Stat[[#This Row],[服装]]&amp;Stat[[#This Row],[名前]]&amp;Stat[[#This Row],[レアリティ]]</f>
        <v>ユニフォーム沼井和馬ICONIC</v>
      </c>
      <c r="Y349" s="5" t="s">
        <v>550</v>
      </c>
      <c r="Z349" s="1" t="s">
        <v>183</v>
      </c>
    </row>
    <row r="350" spans="1:26" ht="15" x14ac:dyDescent="0.35">
      <c r="A350" s="1">
        <f t="shared" si="23"/>
        <v>349</v>
      </c>
      <c r="B350" s="1" t="s">
        <v>108</v>
      </c>
      <c r="C350" s="1" t="s">
        <v>557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75</v>
      </c>
      <c r="L350" s="1">
        <v>123</v>
      </c>
      <c r="M350" s="1">
        <v>118</v>
      </c>
      <c r="N350" s="1">
        <v>114</v>
      </c>
      <c r="O350" s="1">
        <v>121</v>
      </c>
      <c r="P350" s="1">
        <v>97</v>
      </c>
      <c r="Q350" s="1">
        <v>117</v>
      </c>
      <c r="R350" s="1">
        <v>115</v>
      </c>
      <c r="S350" s="1">
        <v>120</v>
      </c>
      <c r="T350" s="1">
        <v>117</v>
      </c>
      <c r="U350" s="1">
        <v>31</v>
      </c>
      <c r="V350" s="4">
        <f t="shared" si="20"/>
        <v>476</v>
      </c>
      <c r="W350" s="8">
        <f t="shared" si="21"/>
        <v>469</v>
      </c>
      <c r="X350" s="5" t="str">
        <f>Stat[[#This Row],[服装]]&amp;Stat[[#This Row],[名前]]&amp;Stat[[#This Row],[レアリティ]]</f>
        <v>ユニフォーム潜尚保ICONIC</v>
      </c>
      <c r="Y350" s="5" t="s">
        <v>569</v>
      </c>
      <c r="Z350" s="1" t="s">
        <v>183</v>
      </c>
    </row>
    <row r="351" spans="1:26" ht="15" x14ac:dyDescent="0.35">
      <c r="A351" s="1">
        <f>ROW()-1</f>
        <v>350</v>
      </c>
      <c r="B351" s="1" t="s">
        <v>673</v>
      </c>
      <c r="C351" s="1" t="s">
        <v>557</v>
      </c>
      <c r="D351" s="1" t="s">
        <v>77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126</v>
      </c>
      <c r="M351" s="1">
        <v>121</v>
      </c>
      <c r="N351" s="1">
        <v>115</v>
      </c>
      <c r="O351" s="1">
        <v>122</v>
      </c>
      <c r="P351" s="1">
        <v>97</v>
      </c>
      <c r="Q351" s="1">
        <v>118</v>
      </c>
      <c r="R351" s="1">
        <v>116</v>
      </c>
      <c r="S351" s="1">
        <v>123</v>
      </c>
      <c r="T351" s="1">
        <v>118</v>
      </c>
      <c r="U351" s="1">
        <v>31</v>
      </c>
      <c r="V351" s="4">
        <f>SUM(L351:O351)</f>
        <v>484</v>
      </c>
      <c r="W351" s="8">
        <f>SUM(Q351:T351)</f>
        <v>475</v>
      </c>
      <c r="X351" s="5" t="str">
        <f>Stat[[#This Row],[服装]]&amp;Stat[[#This Row],[名前]]&amp;Stat[[#This Row],[レアリティ]]</f>
        <v>バーガー潜尚保ICONIC</v>
      </c>
      <c r="Y351" s="5" t="s">
        <v>569</v>
      </c>
      <c r="Z351" s="1" t="s">
        <v>1049</v>
      </c>
    </row>
    <row r="352" spans="1:26" ht="15" x14ac:dyDescent="0.35">
      <c r="A352" s="1">
        <f t="shared" si="23"/>
        <v>351</v>
      </c>
      <c r="B352" s="1" t="s">
        <v>108</v>
      </c>
      <c r="C352" s="1" t="s">
        <v>559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74</v>
      </c>
      <c r="L352" s="1">
        <v>121</v>
      </c>
      <c r="M352" s="1">
        <v>120</v>
      </c>
      <c r="N352" s="1">
        <v>114</v>
      </c>
      <c r="O352" s="1">
        <v>121</v>
      </c>
      <c r="P352" s="1">
        <v>101</v>
      </c>
      <c r="Q352" s="1">
        <v>116</v>
      </c>
      <c r="R352" s="1">
        <v>116</v>
      </c>
      <c r="S352" s="1">
        <v>118</v>
      </c>
      <c r="T352" s="1">
        <v>115</v>
      </c>
      <c r="U352" s="1">
        <v>36</v>
      </c>
      <c r="V352" s="4">
        <f t="shared" si="20"/>
        <v>476</v>
      </c>
      <c r="W352" s="8">
        <f t="shared" si="21"/>
        <v>465</v>
      </c>
      <c r="X352" s="5" t="str">
        <f>Stat[[#This Row],[服装]]&amp;Stat[[#This Row],[名前]]&amp;Stat[[#This Row],[レアリティ]]</f>
        <v>ユニフォーム高千穂恵也ICONIC</v>
      </c>
      <c r="Y352" s="5" t="s">
        <v>571</v>
      </c>
      <c r="Z352" s="1" t="s">
        <v>183</v>
      </c>
    </row>
    <row r="353" spans="1:26" ht="15" x14ac:dyDescent="0.35">
      <c r="A353" s="1">
        <f t="shared" si="23"/>
        <v>352</v>
      </c>
      <c r="B353" s="1" t="s">
        <v>108</v>
      </c>
      <c r="C353" s="1" t="s">
        <v>561</v>
      </c>
      <c r="D353" s="1" t="s">
        <v>90</v>
      </c>
      <c r="E353" s="1" t="s">
        <v>82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74</v>
      </c>
      <c r="L353" s="1">
        <v>116</v>
      </c>
      <c r="M353" s="1">
        <v>112</v>
      </c>
      <c r="N353" s="1">
        <v>112</v>
      </c>
      <c r="O353" s="1">
        <v>126</v>
      </c>
      <c r="P353" s="1">
        <v>97</v>
      </c>
      <c r="Q353" s="1">
        <v>121</v>
      </c>
      <c r="R353" s="1">
        <v>115</v>
      </c>
      <c r="S353" s="1">
        <v>116</v>
      </c>
      <c r="T353" s="1">
        <v>116</v>
      </c>
      <c r="U353" s="1">
        <v>31</v>
      </c>
      <c r="V353" s="4">
        <f t="shared" si="20"/>
        <v>466</v>
      </c>
      <c r="W353" s="8">
        <f t="shared" si="21"/>
        <v>468</v>
      </c>
      <c r="X353" s="5" t="str">
        <f>Stat[[#This Row],[服装]]&amp;Stat[[#This Row],[名前]]&amp;Stat[[#This Row],[レアリティ]]</f>
        <v>ユニフォーム広尾倖児ICONIC</v>
      </c>
      <c r="Y353" s="5" t="s">
        <v>573</v>
      </c>
      <c r="Z353" s="1" t="s">
        <v>183</v>
      </c>
    </row>
    <row r="354" spans="1:26" ht="15" x14ac:dyDescent="0.35">
      <c r="A354" s="1">
        <f>ROW()-1</f>
        <v>353</v>
      </c>
      <c r="B354" s="1" t="s">
        <v>737</v>
      </c>
      <c r="C354" s="1" t="s">
        <v>561</v>
      </c>
      <c r="D354" s="1" t="s">
        <v>77</v>
      </c>
      <c r="E354" s="1" t="s">
        <v>82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75</v>
      </c>
      <c r="L354" s="1">
        <v>119</v>
      </c>
      <c r="M354" s="1">
        <v>113</v>
      </c>
      <c r="N354" s="1">
        <v>113</v>
      </c>
      <c r="O354" s="1">
        <v>127</v>
      </c>
      <c r="P354" s="1">
        <v>97</v>
      </c>
      <c r="Q354" s="1">
        <v>124</v>
      </c>
      <c r="R354" s="1">
        <v>116</v>
      </c>
      <c r="S354" s="1">
        <v>119</v>
      </c>
      <c r="T354" s="1">
        <v>117</v>
      </c>
      <c r="U354" s="1">
        <v>31</v>
      </c>
      <c r="V354" s="4">
        <f>SUM(L354:O354)</f>
        <v>472</v>
      </c>
      <c r="W354" s="8">
        <f>SUM(Q354:T354)</f>
        <v>476</v>
      </c>
      <c r="X354" s="5" t="str">
        <f>Stat[[#This Row],[服装]]&amp;Stat[[#This Row],[名前]]&amp;Stat[[#This Row],[レアリティ]]</f>
        <v>カンフー広尾倖児ICONIC</v>
      </c>
      <c r="Y354" s="5" t="s">
        <v>573</v>
      </c>
      <c r="Z354" s="1" t="s">
        <v>1045</v>
      </c>
    </row>
    <row r="355" spans="1:26" ht="15" x14ac:dyDescent="0.35">
      <c r="A355" s="1">
        <f t="shared" si="23"/>
        <v>354</v>
      </c>
      <c r="B355" s="1" t="s">
        <v>108</v>
      </c>
      <c r="C355" s="1" t="s">
        <v>563</v>
      </c>
      <c r="D355" s="1" t="s">
        <v>90</v>
      </c>
      <c r="E355" s="1" t="s">
        <v>74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73</v>
      </c>
      <c r="L355" s="1">
        <v>115</v>
      </c>
      <c r="M355" s="1">
        <v>116</v>
      </c>
      <c r="N355" s="1">
        <v>120</v>
      </c>
      <c r="O355" s="1">
        <v>120</v>
      </c>
      <c r="P355" s="1">
        <v>97</v>
      </c>
      <c r="Q355" s="1">
        <v>115</v>
      </c>
      <c r="R355" s="1">
        <v>114</v>
      </c>
      <c r="S355" s="1">
        <v>116</v>
      </c>
      <c r="T355" s="1">
        <v>117</v>
      </c>
      <c r="U355" s="1">
        <v>41</v>
      </c>
      <c r="V355" s="4">
        <f t="shared" si="20"/>
        <v>471</v>
      </c>
      <c r="W355" s="8">
        <f t="shared" si="21"/>
        <v>462</v>
      </c>
      <c r="X355" s="5" t="str">
        <f>Stat[[#This Row],[服装]]&amp;Stat[[#This Row],[名前]]&amp;Stat[[#This Row],[レアリティ]]</f>
        <v>ユニフォーム先島伊澄ICONIC</v>
      </c>
      <c r="Y355" s="5" t="s">
        <v>575</v>
      </c>
      <c r="Z355" s="1" t="s">
        <v>183</v>
      </c>
    </row>
    <row r="356" spans="1:26" ht="15" x14ac:dyDescent="0.35">
      <c r="A356" s="1">
        <f t="shared" si="23"/>
        <v>355</v>
      </c>
      <c r="B356" s="1" t="s">
        <v>108</v>
      </c>
      <c r="C356" s="1" t="s">
        <v>565</v>
      </c>
      <c r="D356" s="1" t="s">
        <v>90</v>
      </c>
      <c r="E356" s="1" t="s">
        <v>82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72</v>
      </c>
      <c r="L356" s="1">
        <v>117</v>
      </c>
      <c r="M356" s="1">
        <v>113</v>
      </c>
      <c r="N356" s="1">
        <v>112</v>
      </c>
      <c r="O356" s="1">
        <v>116</v>
      </c>
      <c r="P356" s="1">
        <v>97</v>
      </c>
      <c r="Q356" s="1">
        <v>121</v>
      </c>
      <c r="R356" s="1">
        <v>115</v>
      </c>
      <c r="S356" s="1">
        <v>116</v>
      </c>
      <c r="T356" s="1">
        <v>115</v>
      </c>
      <c r="U356" s="1">
        <v>31</v>
      </c>
      <c r="V356" s="4">
        <f t="shared" si="20"/>
        <v>458</v>
      </c>
      <c r="W356" s="8">
        <f t="shared" si="21"/>
        <v>467</v>
      </c>
      <c r="X356" s="5" t="str">
        <f>Stat[[#This Row],[服装]]&amp;Stat[[#This Row],[名前]]&amp;Stat[[#This Row],[レアリティ]]</f>
        <v>ユニフォーム背黒晃彦ICONIC</v>
      </c>
      <c r="Y356" s="5" t="s">
        <v>577</v>
      </c>
      <c r="Z356" s="1" t="s">
        <v>183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567</v>
      </c>
      <c r="D357" s="1" t="s">
        <v>90</v>
      </c>
      <c r="E357" s="1" t="s">
        <v>80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86</v>
      </c>
      <c r="L357" s="1">
        <v>112</v>
      </c>
      <c r="M357" s="1">
        <v>110</v>
      </c>
      <c r="N357" s="1">
        <v>114</v>
      </c>
      <c r="O357" s="1">
        <v>120</v>
      </c>
      <c r="P357" s="1">
        <v>101</v>
      </c>
      <c r="Q357" s="1">
        <v>110</v>
      </c>
      <c r="R357" s="1">
        <v>121</v>
      </c>
      <c r="S357" s="1">
        <v>119</v>
      </c>
      <c r="T357" s="1">
        <v>120</v>
      </c>
      <c r="U357" s="1">
        <v>41</v>
      </c>
      <c r="V357" s="4">
        <f t="shared" si="20"/>
        <v>456</v>
      </c>
      <c r="W357" s="8">
        <f t="shared" si="21"/>
        <v>470</v>
      </c>
      <c r="X357" s="5" t="str">
        <f>Stat[[#This Row],[服装]]&amp;Stat[[#This Row],[名前]]&amp;Stat[[#This Row],[レアリティ]]</f>
        <v>ユニフォーム赤間颯ICONIC</v>
      </c>
      <c r="Y357" s="5" t="s">
        <v>579</v>
      </c>
      <c r="Z357" s="1" t="s">
        <v>183</v>
      </c>
    </row>
    <row r="358" spans="1:26" ht="16.2" customHeight="1" x14ac:dyDescent="0.35">
      <c r="A358" s="1">
        <f>ROW()-1</f>
        <v>357</v>
      </c>
      <c r="B358" s="1" t="s">
        <v>108</v>
      </c>
      <c r="C358" s="1" t="s">
        <v>1080</v>
      </c>
      <c r="D358" s="1" t="s">
        <v>77</v>
      </c>
      <c r="E358" s="1" t="s">
        <v>74</v>
      </c>
      <c r="F358" s="1" t="s">
        <v>1081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78</v>
      </c>
      <c r="L358" s="1">
        <v>117</v>
      </c>
      <c r="M358" s="1">
        <v>121</v>
      </c>
      <c r="N358" s="1">
        <v>123</v>
      </c>
      <c r="O358" s="1">
        <v>121</v>
      </c>
      <c r="P358" s="1">
        <v>101</v>
      </c>
      <c r="Q358" s="1">
        <v>119</v>
      </c>
      <c r="R358" s="1">
        <v>119</v>
      </c>
      <c r="S358" s="1">
        <v>118</v>
      </c>
      <c r="T358" s="1">
        <v>117</v>
      </c>
      <c r="U358" s="1">
        <v>41</v>
      </c>
      <c r="V358" s="4">
        <f>SUM(L358:O358)</f>
        <v>482</v>
      </c>
      <c r="W358" s="8">
        <f>SUM(Q358:T358)</f>
        <v>473</v>
      </c>
      <c r="X358" s="5" t="str">
        <f>Stat[[#This Row],[服装]]&amp;Stat[[#This Row],[名前]]&amp;Stat[[#This Row],[レアリティ]]</f>
        <v>ユニフォーム白峰周ICONIC</v>
      </c>
      <c r="Y358" s="5" t="s">
        <v>1082</v>
      </c>
      <c r="Z358" s="1" t="s">
        <v>183</v>
      </c>
    </row>
    <row r="359" spans="1:26" ht="16.2" customHeight="1" x14ac:dyDescent="0.35">
      <c r="A359" s="1">
        <f>ROW()-1</f>
        <v>358</v>
      </c>
      <c r="B359" s="1" t="s">
        <v>108</v>
      </c>
      <c r="C359" s="1" t="s">
        <v>1090</v>
      </c>
      <c r="D359" s="1" t="s">
        <v>77</v>
      </c>
      <c r="E359" s="1" t="s">
        <v>82</v>
      </c>
      <c r="F359" s="1" t="s">
        <v>1081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75</v>
      </c>
      <c r="L359" s="1">
        <v>115</v>
      </c>
      <c r="M359" s="1">
        <v>116</v>
      </c>
      <c r="N359" s="1">
        <v>112</v>
      </c>
      <c r="O359" s="1">
        <v>122</v>
      </c>
      <c r="P359" s="1">
        <v>97</v>
      </c>
      <c r="Q359" s="1">
        <v>121</v>
      </c>
      <c r="R359" s="1">
        <v>116</v>
      </c>
      <c r="S359" s="1">
        <v>116</v>
      </c>
      <c r="T359" s="1">
        <v>116</v>
      </c>
      <c r="U359" s="1">
        <v>36</v>
      </c>
      <c r="V359" s="4">
        <f>SUM(L359:O359)</f>
        <v>465</v>
      </c>
      <c r="W359" s="8">
        <f>SUM(Q359:T359)</f>
        <v>469</v>
      </c>
      <c r="X359" s="5" t="str">
        <f>Stat[[#This Row],[服装]]&amp;Stat[[#This Row],[名前]]&amp;Stat[[#This Row],[レアリティ]]</f>
        <v>ユニフォーム和倉久彦ICONIC</v>
      </c>
      <c r="Y359" s="5" t="s">
        <v>1091</v>
      </c>
      <c r="Z359" s="1" t="s">
        <v>183</v>
      </c>
    </row>
    <row r="360" spans="1:26" ht="16.2" customHeight="1" x14ac:dyDescent="0.35">
      <c r="A360" s="1">
        <f>ROW()-1</f>
        <v>359</v>
      </c>
      <c r="B360" s="1" t="s">
        <v>108</v>
      </c>
      <c r="C360" s="1" t="s">
        <v>1094</v>
      </c>
      <c r="D360" s="1" t="s">
        <v>77</v>
      </c>
      <c r="E360" s="1" t="s">
        <v>78</v>
      </c>
      <c r="F360" s="1" t="s">
        <v>1081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72</v>
      </c>
      <c r="L360" s="1">
        <v>121</v>
      </c>
      <c r="M360" s="1">
        <v>119</v>
      </c>
      <c r="N360" s="1">
        <v>112</v>
      </c>
      <c r="O360" s="1">
        <v>119</v>
      </c>
      <c r="P360" s="1">
        <v>99</v>
      </c>
      <c r="Q360" s="1">
        <v>121</v>
      </c>
      <c r="R360" s="1">
        <v>114</v>
      </c>
      <c r="S360" s="1">
        <v>119</v>
      </c>
      <c r="T360" s="1">
        <v>115</v>
      </c>
      <c r="U360" s="1">
        <v>41</v>
      </c>
      <c r="V360" s="4">
        <f>SUM(L360:O360)</f>
        <v>471</v>
      </c>
      <c r="W360" s="8">
        <f>SUM(Q360:T360)</f>
        <v>469</v>
      </c>
      <c r="X360" s="5" t="str">
        <f>Stat[[#This Row],[服装]]&amp;Stat[[#This Row],[名前]]&amp;Stat[[#This Row],[レアリティ]]</f>
        <v>ユニフォーム金沢伊織ICONIC</v>
      </c>
      <c r="Y360" s="5" t="s">
        <v>1095</v>
      </c>
      <c r="Z360" s="1" t="s">
        <v>183</v>
      </c>
    </row>
    <row r="361" spans="1:26" ht="16.2" customHeight="1" x14ac:dyDescent="0.35">
      <c r="A361" s="1">
        <f>ROW()-1</f>
        <v>360</v>
      </c>
      <c r="B361" s="1" t="s">
        <v>108</v>
      </c>
      <c r="C361" s="1" t="s">
        <v>1098</v>
      </c>
      <c r="D361" s="1" t="s">
        <v>77</v>
      </c>
      <c r="E361" s="1" t="s">
        <v>82</v>
      </c>
      <c r="F361" s="1" t="s">
        <v>1081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74</v>
      </c>
      <c r="L361" s="1">
        <v>118</v>
      </c>
      <c r="M361" s="1">
        <v>115</v>
      </c>
      <c r="N361" s="1">
        <v>112</v>
      </c>
      <c r="O361" s="1">
        <v>117</v>
      </c>
      <c r="P361" s="1">
        <v>97</v>
      </c>
      <c r="Q361" s="1">
        <v>119</v>
      </c>
      <c r="R361" s="1">
        <v>114</v>
      </c>
      <c r="S361" s="1">
        <v>115</v>
      </c>
      <c r="T361" s="1">
        <v>114</v>
      </c>
      <c r="U361" s="1">
        <v>36</v>
      </c>
      <c r="V361" s="4">
        <f>SUM(L361:O361)</f>
        <v>462</v>
      </c>
      <c r="W361" s="8">
        <f>SUM(Q361:T361)</f>
        <v>462</v>
      </c>
      <c r="X361" s="5" t="str">
        <f>Stat[[#This Row],[服装]]&amp;Stat[[#This Row],[名前]]&amp;Stat[[#This Row],[レアリティ]]</f>
        <v>ユニフォーム志賀智也ICONIC</v>
      </c>
      <c r="Y361" s="5" t="s">
        <v>1099</v>
      </c>
      <c r="Z361" s="1" t="s">
        <v>183</v>
      </c>
    </row>
    <row r="362" spans="1:26" ht="16.2" customHeight="1" x14ac:dyDescent="0.35">
      <c r="A362" s="1">
        <f>ROW()-1</f>
        <v>361</v>
      </c>
      <c r="B362" s="1" t="s">
        <v>108</v>
      </c>
      <c r="C362" s="1" t="s">
        <v>1111</v>
      </c>
      <c r="D362" s="1" t="s">
        <v>77</v>
      </c>
      <c r="E362" s="1" t="s">
        <v>80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86</v>
      </c>
      <c r="L362" s="1">
        <v>113</v>
      </c>
      <c r="M362" s="1">
        <v>110</v>
      </c>
      <c r="N362" s="1">
        <v>119</v>
      </c>
      <c r="O362" s="1">
        <v>122</v>
      </c>
      <c r="P362" s="1">
        <v>101</v>
      </c>
      <c r="Q362" s="1">
        <v>110</v>
      </c>
      <c r="R362" s="1">
        <v>123</v>
      </c>
      <c r="S362" s="1">
        <v>119</v>
      </c>
      <c r="T362" s="1">
        <v>122</v>
      </c>
      <c r="U362" s="1">
        <v>41</v>
      </c>
      <c r="V362" s="4">
        <f>SUM(L362:O362)</f>
        <v>464</v>
      </c>
      <c r="W362" s="8">
        <f>SUM(Q362:T362)</f>
        <v>474</v>
      </c>
      <c r="X362" s="5" t="str">
        <f>Stat[[#This Row],[服装]]&amp;Stat[[#This Row],[名前]]&amp;Stat[[#This Row],[レアリティ]]</f>
        <v>ユニフォーム輪島友和ICONIC</v>
      </c>
      <c r="Y362" s="5" t="s">
        <v>1112</v>
      </c>
      <c r="Z362" s="1" t="s">
        <v>183</v>
      </c>
    </row>
    <row r="363" spans="1:26" ht="16.2" customHeight="1" x14ac:dyDescent="0.35">
      <c r="A363" s="1">
        <f>ROW()-1</f>
        <v>362</v>
      </c>
      <c r="B363" s="1" t="s">
        <v>108</v>
      </c>
      <c r="C363" s="1" t="s">
        <v>1128</v>
      </c>
      <c r="D363" s="1" t="s">
        <v>77</v>
      </c>
      <c r="E363" s="1" t="s">
        <v>78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78</v>
      </c>
      <c r="L363" s="1">
        <v>123</v>
      </c>
      <c r="M363" s="1">
        <v>117</v>
      </c>
      <c r="N363" s="1">
        <v>113</v>
      </c>
      <c r="O363" s="1">
        <v>116</v>
      </c>
      <c r="P363" s="1">
        <v>99</v>
      </c>
      <c r="Q363" s="1">
        <v>119</v>
      </c>
      <c r="R363" s="1">
        <v>118</v>
      </c>
      <c r="S363" s="1">
        <v>120</v>
      </c>
      <c r="T363" s="1">
        <v>120</v>
      </c>
      <c r="U363" s="1">
        <v>41</v>
      </c>
      <c r="V363" s="4">
        <f>SUM(L363:O363)</f>
        <v>469</v>
      </c>
      <c r="W363" s="8">
        <f>SUM(Q363:T363)</f>
        <v>477</v>
      </c>
      <c r="X363" s="5" t="str">
        <f>Stat[[#This Row],[服装]]&amp;Stat[[#This Row],[名前]]&amp;Stat[[#This Row],[レアリティ]]</f>
        <v>ユニフォーム深谷謙朗ICONIC</v>
      </c>
      <c r="Y363" s="5" t="s">
        <v>1129</v>
      </c>
      <c r="Z36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10:W74 V76:W116 V118:W362 V2:W8 V9:W9 V363:W36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3"/>
  <sheetViews>
    <sheetView topLeftCell="A425" zoomScaleNormal="100" workbookViewId="0">
      <selection activeCell="W429" sqref="W429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t="s">
        <v>108</v>
      </c>
      <c r="D269" t="s">
        <v>110</v>
      </c>
      <c r="E269" t="s">
        <v>73</v>
      </c>
      <c r="F269" t="s">
        <v>82</v>
      </c>
      <c r="G269" t="s">
        <v>118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27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ユニフォーム天童覚ICONIC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t="s">
        <v>116</v>
      </c>
      <c r="D270" t="s">
        <v>110</v>
      </c>
      <c r="E270" t="s">
        <v>90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水着天童覚ICONIC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581</v>
      </c>
      <c r="D271" t="s">
        <v>110</v>
      </c>
      <c r="E271" s="1" t="s">
        <v>77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110</v>
      </c>
      <c r="E272" s="1" t="s">
        <v>73</v>
      </c>
      <c r="F272" s="1" t="s">
        <v>82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743</v>
      </c>
      <c r="D273" s="1" t="s">
        <v>110</v>
      </c>
      <c r="E273" s="1" t="s">
        <v>90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仮装天童覚ICONIC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918</v>
      </c>
      <c r="D274" s="1" t="s">
        <v>110</v>
      </c>
      <c r="E274" s="1" t="s">
        <v>77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遊園地天童覚ICONIC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t="s">
        <v>108</v>
      </c>
      <c r="D275" t="s">
        <v>111</v>
      </c>
      <c r="E275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39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ユニフォーム五色工ICONIC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553</v>
      </c>
      <c r="D276" t="s">
        <v>111</v>
      </c>
      <c r="E276" s="1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職業体験五色工ICONIC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111</v>
      </c>
      <c r="E277" s="1" t="s">
        <v>90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40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制服五色工ICONIC</v>
      </c>
    </row>
    <row r="278" spans="1:21" x14ac:dyDescent="0.3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49</v>
      </c>
      <c r="N278">
        <v>0</v>
      </c>
      <c r="O278">
        <v>59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713</v>
      </c>
      <c r="D279" s="1" t="s">
        <v>111</v>
      </c>
      <c r="E279" s="10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162</v>
      </c>
      <c r="M279">
        <v>33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バカンス五色工ICONIC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801</v>
      </c>
      <c r="D280" s="1" t="s">
        <v>111</v>
      </c>
      <c r="E280" s="10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Xmas2五色工ICONIC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987</v>
      </c>
      <c r="D281" s="1" t="s">
        <v>111</v>
      </c>
      <c r="E281" s="10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41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サバゲ2五色工ICONIC</v>
      </c>
    </row>
    <row r="282" spans="1:21" x14ac:dyDescent="0.35">
      <c r="A282">
        <f>VLOOKUP(Serve[[#This Row],[No用]],SetNo[[No.用]:[vlookup 用]],2,FALSE)</f>
        <v>240</v>
      </c>
      <c r="B282">
        <f>IF(ROW()=2,1,IF(A281&lt;&gt;Serve[[#This Row],[No]],1,B281+1))</f>
        <v>2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50</v>
      </c>
      <c r="N282">
        <v>0</v>
      </c>
      <c r="O282">
        <v>60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t="s">
        <v>108</v>
      </c>
      <c r="D283" t="s">
        <v>112</v>
      </c>
      <c r="E283" t="s">
        <v>73</v>
      </c>
      <c r="F283" t="s">
        <v>74</v>
      </c>
      <c r="G283" t="s">
        <v>118</v>
      </c>
      <c r="H283" t="s">
        <v>71</v>
      </c>
      <c r="I283">
        <v>1</v>
      </c>
      <c r="J283" t="s">
        <v>204</v>
      </c>
      <c r="K283" t="s">
        <v>368</v>
      </c>
      <c r="L283" t="s">
        <v>261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ユニフォーム白布賢二郎ICONIC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366</v>
      </c>
      <c r="D284" t="s">
        <v>367</v>
      </c>
      <c r="E284" t="s">
        <v>24</v>
      </c>
      <c r="F284" t="s">
        <v>31</v>
      </c>
      <c r="G284" t="s">
        <v>157</v>
      </c>
      <c r="H284" t="s">
        <v>71</v>
      </c>
      <c r="I284">
        <v>1</v>
      </c>
      <c r="J284" t="s">
        <v>10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探偵白布賢二郎ICONIC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149</v>
      </c>
      <c r="D285" s="1" t="s">
        <v>367</v>
      </c>
      <c r="E285" s="1" t="s">
        <v>77</v>
      </c>
      <c r="F285" s="1" t="s">
        <v>31</v>
      </c>
      <c r="G285" s="1" t="s">
        <v>157</v>
      </c>
      <c r="H285" s="1" t="s">
        <v>71</v>
      </c>
      <c r="I285">
        <v>1</v>
      </c>
      <c r="J285" t="s">
        <v>204</v>
      </c>
      <c r="K285" s="1" t="s">
        <v>365</v>
      </c>
      <c r="L285" s="1" t="s">
        <v>173</v>
      </c>
      <c r="M285">
        <v>37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制服白布賢二郎ICONIC</v>
      </c>
    </row>
    <row r="286" spans="1:21" x14ac:dyDescent="0.3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49</v>
      </c>
      <c r="N286">
        <v>0</v>
      </c>
      <c r="O286">
        <v>59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713</v>
      </c>
      <c r="D287" s="1" t="s">
        <v>367</v>
      </c>
      <c r="E287" s="1" t="s">
        <v>73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t="s">
        <v>368</v>
      </c>
      <c r="L287" s="1" t="s">
        <v>178</v>
      </c>
      <c r="M287">
        <v>33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バカンス白布賢二郎ICONIC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835</v>
      </c>
      <c r="D288" s="1" t="s">
        <v>367</v>
      </c>
      <c r="E288" s="1" t="s">
        <v>90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173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路地裏2白布賢二郎ICONIC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113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178</v>
      </c>
      <c r="M289">
        <v>34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ユニフォーム大平獅音ICONIC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114</v>
      </c>
      <c r="E290" t="s">
        <v>73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ユニフォーム川西太一ICONIC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650</v>
      </c>
      <c r="D291" s="1" t="s">
        <v>114</v>
      </c>
      <c r="E291" s="1" t="s">
        <v>90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路地裏川西太一ICONIC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s="1" t="s">
        <v>522</v>
      </c>
      <c r="E292" t="s">
        <v>73</v>
      </c>
      <c r="F292" t="s">
        <v>74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178</v>
      </c>
      <c r="M292">
        <v>29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ユニフォーム瀬見英太ICONIC</v>
      </c>
    </row>
    <row r="293" spans="1:21" x14ac:dyDescent="0.3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604</v>
      </c>
      <c r="D294" s="1" t="s">
        <v>522</v>
      </c>
      <c r="E294" s="1" t="s">
        <v>90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32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雪遊び瀬見英太ICONIC</v>
      </c>
    </row>
    <row r="295" spans="1:21" x14ac:dyDescent="0.3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s="1" t="s">
        <v>713</v>
      </c>
      <c r="D296" s="1" t="s">
        <v>522</v>
      </c>
      <c r="E296" s="10" t="s">
        <v>77</v>
      </c>
      <c r="F296" s="1" t="s">
        <v>74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バカンス瀬見英太ICONIC</v>
      </c>
    </row>
    <row r="297" spans="1:21" x14ac:dyDescent="0.35">
      <c r="A297">
        <f>VLOOKUP(Serve[[#This Row],[No用]],SetNo[[No.用]:[vlookup 用]],2,FALSE)</f>
        <v>251</v>
      </c>
      <c r="B297">
        <f>IF(ROW()=2,1,IF(A296&lt;&gt;Serve[[#This Row],[No]],1,B296+1))</f>
        <v>2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s="1" t="s">
        <v>980</v>
      </c>
      <c r="D298" s="1" t="s">
        <v>522</v>
      </c>
      <c r="E298" s="10" t="s">
        <v>73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178</v>
      </c>
      <c r="M298">
        <v>29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アート2瀬見英太ICONIC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t="s">
        <v>108</v>
      </c>
      <c r="D299" t="s">
        <v>115</v>
      </c>
      <c r="E299" t="s">
        <v>73</v>
      </c>
      <c r="F299" t="s">
        <v>80</v>
      </c>
      <c r="G299" t="s">
        <v>118</v>
      </c>
      <c r="H299" t="s">
        <v>71</v>
      </c>
      <c r="I299">
        <v>1</v>
      </c>
      <c r="J299" t="s">
        <v>204</v>
      </c>
      <c r="M299">
        <v>0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ユニフォーム山形隼人ICONIC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108</v>
      </c>
      <c r="D300" s="1" t="s">
        <v>715</v>
      </c>
      <c r="E300" s="1" t="s">
        <v>73</v>
      </c>
      <c r="F300" s="1" t="s">
        <v>78</v>
      </c>
      <c r="G300" s="1" t="s">
        <v>716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ユニフォーム強羅昌己ICONIC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108</v>
      </c>
      <c r="D301" s="1" t="s">
        <v>715</v>
      </c>
      <c r="E301" s="1" t="s">
        <v>73</v>
      </c>
      <c r="F301" s="1" t="s">
        <v>78</v>
      </c>
      <c r="G301" s="1" t="s">
        <v>716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U301" t="str">
        <f>Serve[[#This Row],[服装]]&amp;Serve[[#This Row],[名前]]&amp;Serve[[#This Row],[レアリティ]]</f>
        <v>ユニフォーム強羅昌己ICONIC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108</v>
      </c>
      <c r="D302" s="1" t="s">
        <v>727</v>
      </c>
      <c r="E302" s="1" t="s">
        <v>77</v>
      </c>
      <c r="F302" s="1" t="s">
        <v>78</v>
      </c>
      <c r="G302" s="1" t="s">
        <v>716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28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ユニフォーム芦谷洋平ICONIC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731</v>
      </c>
      <c r="E303" s="1" t="s">
        <v>73</v>
      </c>
      <c r="F303" s="1" t="s">
        <v>82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32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ユニフォーム仙石伸吾ICONIC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108</v>
      </c>
      <c r="D304" s="1" t="s">
        <v>731</v>
      </c>
      <c r="E304" s="1" t="s">
        <v>73</v>
      </c>
      <c r="F304" s="1" t="s">
        <v>82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45</v>
      </c>
      <c r="N304">
        <v>0</v>
      </c>
      <c r="O304">
        <v>55</v>
      </c>
      <c r="P304">
        <v>0</v>
      </c>
      <c r="U304" t="str">
        <f>Serve[[#This Row],[服装]]&amp;Serve[[#This Row],[名前]]&amp;Serve[[#This Row],[レアリティ]]</f>
        <v>ユニフォーム仙石伸吾ICONIC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108</v>
      </c>
      <c r="D305" s="1" t="s">
        <v>745</v>
      </c>
      <c r="E305" s="1" t="s">
        <v>73</v>
      </c>
      <c r="F305" s="1" t="s">
        <v>80</v>
      </c>
      <c r="G305" s="1" t="s">
        <v>716</v>
      </c>
      <c r="H305" s="1" t="s">
        <v>71</v>
      </c>
      <c r="I305">
        <v>1</v>
      </c>
      <c r="J305" t="s">
        <v>204</v>
      </c>
      <c r="K305" s="1"/>
      <c r="L305" s="1"/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ユニフォーム中川俊美ICONIC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749</v>
      </c>
      <c r="E306" s="1" t="s">
        <v>73</v>
      </c>
      <c r="F306" s="1" t="s">
        <v>74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178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ユニフォーム七沢健吾ICONIC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752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225</v>
      </c>
      <c r="L307" s="1" t="s">
        <v>162</v>
      </c>
      <c r="M307">
        <v>25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ユニフォーム伊勢原裕次ICONIC</v>
      </c>
    </row>
    <row r="308" spans="1:21" x14ac:dyDescent="0.3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108</v>
      </c>
      <c r="D308" s="1" t="s">
        <v>759</v>
      </c>
      <c r="E308" s="1" t="s">
        <v>73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ユニフォーム湯河浩二ICONIC</v>
      </c>
    </row>
    <row r="309" spans="1:21" x14ac:dyDescent="0.3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108</v>
      </c>
      <c r="D309" s="1" t="s">
        <v>784</v>
      </c>
      <c r="E309" s="1" t="s">
        <v>785</v>
      </c>
      <c r="F309" s="1" t="s">
        <v>82</v>
      </c>
      <c r="G309" s="1" t="s">
        <v>787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162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ユニフォーム千鹿谷栄吉ICONIC</v>
      </c>
    </row>
    <row r="310" spans="1:21" x14ac:dyDescent="0.3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108</v>
      </c>
      <c r="D310" s="1" t="s">
        <v>793</v>
      </c>
      <c r="E310" s="1" t="s">
        <v>90</v>
      </c>
      <c r="F310" s="1" t="s">
        <v>794</v>
      </c>
      <c r="G310" s="1" t="s">
        <v>787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ユニフォーム小鹿野大樹ICONIC</v>
      </c>
    </row>
    <row r="311" spans="1:21" x14ac:dyDescent="0.3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108</v>
      </c>
      <c r="D311" s="1" t="s">
        <v>806</v>
      </c>
      <c r="E311" s="1" t="s">
        <v>77</v>
      </c>
      <c r="F311" s="1" t="s">
        <v>80</v>
      </c>
      <c r="G311" s="1" t="s">
        <v>787</v>
      </c>
      <c r="H311" s="1" t="s">
        <v>71</v>
      </c>
      <c r="I311">
        <v>1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ユニフォーム赤谷勇ICONIC</v>
      </c>
    </row>
    <row r="312" spans="1:21" x14ac:dyDescent="0.3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108</v>
      </c>
      <c r="D312" s="1" t="s">
        <v>810</v>
      </c>
      <c r="E312" s="1" t="s">
        <v>77</v>
      </c>
      <c r="F312" s="1" t="s">
        <v>78</v>
      </c>
      <c r="G312" s="1" t="s">
        <v>787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31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ユニフォーム児玉勝ICONIC</v>
      </c>
    </row>
    <row r="313" spans="1:21" x14ac:dyDescent="0.3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108</v>
      </c>
      <c r="D313" s="1" t="s">
        <v>814</v>
      </c>
      <c r="E313" s="1" t="s">
        <v>77</v>
      </c>
      <c r="F313" s="1" t="s">
        <v>74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ユニフォーム名栗翔太ICONIC</v>
      </c>
    </row>
    <row r="314" spans="1:21" x14ac:dyDescent="0.3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108</v>
      </c>
      <c r="D314" s="1" t="s">
        <v>821</v>
      </c>
      <c r="E314" s="1" t="s">
        <v>77</v>
      </c>
      <c r="F314" s="1" t="s">
        <v>78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ユニフォーム島府典明ICONIC</v>
      </c>
    </row>
    <row r="315" spans="1:21" x14ac:dyDescent="0.3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108</v>
      </c>
      <c r="D315" s="1" t="s">
        <v>829</v>
      </c>
      <c r="E315" s="1" t="s">
        <v>77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ユニフォーム吉川和孝ICONIC</v>
      </c>
    </row>
    <row r="316" spans="1:21" x14ac:dyDescent="0.3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t="s">
        <v>108</v>
      </c>
      <c r="D316" t="s">
        <v>186</v>
      </c>
      <c r="E316" t="s">
        <v>77</v>
      </c>
      <c r="F316" t="s">
        <v>74</v>
      </c>
      <c r="G316" t="s">
        <v>185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ユニフォーム宮侑ICONIC</v>
      </c>
    </row>
    <row r="317" spans="1:21" x14ac:dyDescent="0.3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581</v>
      </c>
      <c r="D317" t="s">
        <v>186</v>
      </c>
      <c r="E317" s="1" t="s">
        <v>73</v>
      </c>
      <c r="F317" t="s">
        <v>74</v>
      </c>
      <c r="G317" t="s">
        <v>185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文化祭宮侑ICONIC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581</v>
      </c>
      <c r="D318" t="s">
        <v>186</v>
      </c>
      <c r="E318" s="1" t="s">
        <v>73</v>
      </c>
      <c r="F318" t="s">
        <v>74</v>
      </c>
      <c r="G318" t="s">
        <v>185</v>
      </c>
      <c r="H318" t="s">
        <v>71</v>
      </c>
      <c r="I318">
        <v>1</v>
      </c>
      <c r="J318" t="s">
        <v>204</v>
      </c>
      <c r="K318" s="1" t="s">
        <v>193</v>
      </c>
      <c r="L318" s="1" t="s">
        <v>224</v>
      </c>
      <c r="M318">
        <v>57</v>
      </c>
      <c r="N318">
        <v>0</v>
      </c>
      <c r="O318">
        <v>64</v>
      </c>
      <c r="P318">
        <v>0</v>
      </c>
      <c r="U318" t="str">
        <f>Serve[[#This Row],[服装]]&amp;Serve[[#This Row],[名前]]&amp;Serve[[#This Row],[レアリティ]]</f>
        <v>文化祭宮侑ICONIC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632</v>
      </c>
      <c r="D319" s="1" t="s">
        <v>186</v>
      </c>
      <c r="E319" s="1" t="s">
        <v>90</v>
      </c>
      <c r="F319" s="1" t="s">
        <v>74</v>
      </c>
      <c r="G319" s="1" t="s">
        <v>185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39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RPG宮侑ICONIC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632</v>
      </c>
      <c r="D320" s="1" t="s">
        <v>186</v>
      </c>
      <c r="E320" s="1" t="s">
        <v>90</v>
      </c>
      <c r="F320" s="1" t="s">
        <v>74</v>
      </c>
      <c r="G320" s="1" t="s">
        <v>185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U320" t="str">
        <f>Serve[[#This Row],[服装]]&amp;Serve[[#This Row],[名前]]&amp;Serve[[#This Row],[レアリティ]]</f>
        <v>RPG宮侑ICONIC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737</v>
      </c>
      <c r="D321" s="1" t="s">
        <v>186</v>
      </c>
      <c r="E321" s="1" t="s">
        <v>77</v>
      </c>
      <c r="F321" s="1" t="s">
        <v>74</v>
      </c>
      <c r="G321" s="1" t="s">
        <v>185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162</v>
      </c>
      <c r="M321">
        <v>36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カンフー宮侑ICONIC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826</v>
      </c>
      <c r="D322" s="1" t="s">
        <v>186</v>
      </c>
      <c r="E322" s="1" t="s">
        <v>73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新年2宮侑ICONIC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987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サバゲ2宮侑ICONIC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987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55</v>
      </c>
      <c r="N324">
        <v>0</v>
      </c>
      <c r="O324">
        <v>65</v>
      </c>
      <c r="P324">
        <v>0</v>
      </c>
      <c r="U324" t="str">
        <f>Serve[[#This Row],[服装]]&amp;Serve[[#This Row],[名前]]&amp;Serve[[#This Row],[レアリティ]]</f>
        <v>サバゲ2宮侑ICONIC</v>
      </c>
    </row>
    <row r="325" spans="1:21" x14ac:dyDescent="0.35">
      <c r="A325">
        <f>VLOOKUP(Serve[[#This Row],[No用]],SetNo[[No.用]:[vlookup 用]],2,FALSE)</f>
        <v>273</v>
      </c>
      <c r="B325">
        <f>IF(ROW()=2,1,IF(A324&lt;&gt;Serve[[#This Row],[No]],1,B324+1))</f>
        <v>3</v>
      </c>
      <c r="C325" s="1" t="s">
        <v>987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55</v>
      </c>
      <c r="N325">
        <v>0</v>
      </c>
      <c r="O325">
        <v>65</v>
      </c>
      <c r="P325">
        <v>0</v>
      </c>
      <c r="U325" t="str">
        <f>Serve[[#This Row],[服装]]&amp;Serve[[#This Row],[名前]]&amp;Serve[[#This Row],[レアリティ]]</f>
        <v>サバゲ2宮侑ICONIC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t="s">
        <v>108</v>
      </c>
      <c r="D326" t="s">
        <v>187</v>
      </c>
      <c r="E326" t="s">
        <v>90</v>
      </c>
      <c r="F326" t="s">
        <v>78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ユニフォーム宮治ICONIC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632</v>
      </c>
      <c r="D327" s="1" t="s">
        <v>187</v>
      </c>
      <c r="E327" s="1" t="s">
        <v>90</v>
      </c>
      <c r="F327" s="1" t="s">
        <v>78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RPG宮治ICONIC</v>
      </c>
    </row>
    <row r="328" spans="1:21" x14ac:dyDescent="0.3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632</v>
      </c>
      <c r="D328" s="1" t="s">
        <v>187</v>
      </c>
      <c r="E328" s="1" t="s">
        <v>90</v>
      </c>
      <c r="F328" s="1" t="s">
        <v>78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U328" t="str">
        <f>Serve[[#This Row],[服装]]&amp;Serve[[#This Row],[名前]]&amp;Serve[[#This Row],[レアリティ]]</f>
        <v>RPG宮治ICONIC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737</v>
      </c>
      <c r="D329" s="1" t="s">
        <v>187</v>
      </c>
      <c r="E329" s="1" t="s">
        <v>73</v>
      </c>
      <c r="F329" s="1" t="s">
        <v>78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カンフー宮治ICONIC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918</v>
      </c>
      <c r="D330" s="1" t="s">
        <v>187</v>
      </c>
      <c r="E330" s="1" t="s">
        <v>90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遊園地宮治ICONIC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999</v>
      </c>
      <c r="D331" s="1" t="s">
        <v>187</v>
      </c>
      <c r="E331" s="1" t="s">
        <v>77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夏祭り2宮治ICONIC</v>
      </c>
    </row>
    <row r="332" spans="1:21" x14ac:dyDescent="0.3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t="s">
        <v>108</v>
      </c>
      <c r="D332" t="s">
        <v>188</v>
      </c>
      <c r="E332" t="s">
        <v>77</v>
      </c>
      <c r="F332" t="s">
        <v>82</v>
      </c>
      <c r="G332" t="s">
        <v>185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32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ユニフォーム角名倫太郎ICONIC</v>
      </c>
    </row>
    <row r="333" spans="1:21" x14ac:dyDescent="0.3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631</v>
      </c>
      <c r="D333" s="1" t="s">
        <v>188</v>
      </c>
      <c r="E333" s="1" t="s">
        <v>73</v>
      </c>
      <c r="F333" s="1" t="s">
        <v>82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サバゲ角名倫太郎ICONIC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631</v>
      </c>
      <c r="D334" s="1" t="s">
        <v>188</v>
      </c>
      <c r="E334" s="1" t="s">
        <v>73</v>
      </c>
      <c r="F334" s="1" t="s">
        <v>82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47</v>
      </c>
      <c r="N334">
        <v>0</v>
      </c>
      <c r="O334">
        <v>57</v>
      </c>
      <c r="P334">
        <v>0</v>
      </c>
      <c r="U334" t="str">
        <f>Serve[[#This Row],[服装]]&amp;Serve[[#This Row],[名前]]&amp;Serve[[#This Row],[レアリティ]]</f>
        <v>サバゲ角名倫太郎ICONIC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708</v>
      </c>
      <c r="D335" s="1" t="s">
        <v>188</v>
      </c>
      <c r="E335" s="1" t="s">
        <v>90</v>
      </c>
      <c r="F335" s="1" t="s">
        <v>82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花火角名倫太郎ICONIC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835</v>
      </c>
      <c r="D336" s="1" t="s">
        <v>188</v>
      </c>
      <c r="E336" s="1" t="s">
        <v>77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173</v>
      </c>
      <c r="M336">
        <v>39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路地裏2角名倫太郎ICONIC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835</v>
      </c>
      <c r="D337" s="1" t="s">
        <v>188</v>
      </c>
      <c r="E337" s="1" t="s">
        <v>77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48</v>
      </c>
      <c r="N337">
        <v>0</v>
      </c>
      <c r="O337">
        <v>58</v>
      </c>
      <c r="P337">
        <v>0</v>
      </c>
      <c r="U337" t="str">
        <f>Serve[[#This Row],[服装]]&amp;Serve[[#This Row],[名前]]&amp;Serve[[#This Row],[レアリティ]]</f>
        <v>路地裏2角名倫太郎ICONIC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990</v>
      </c>
      <c r="D338" s="1" t="s">
        <v>188</v>
      </c>
      <c r="E338" s="1" t="s">
        <v>73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水着2角名倫太郎ICONIC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t="s">
        <v>108</v>
      </c>
      <c r="D339" t="s">
        <v>189</v>
      </c>
      <c r="E339" t="s">
        <v>77</v>
      </c>
      <c r="F339" t="s">
        <v>78</v>
      </c>
      <c r="G339" t="s">
        <v>185</v>
      </c>
      <c r="H339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ユニフォーム北信介ICONIC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587</v>
      </c>
      <c r="D340" t="s">
        <v>189</v>
      </c>
      <c r="E340" s="1" t="s">
        <v>73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222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Xmas北信介ICONIC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587</v>
      </c>
      <c r="D341" t="s">
        <v>189</v>
      </c>
      <c r="E341" s="1" t="s">
        <v>73</v>
      </c>
      <c r="F341" t="s">
        <v>78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47</v>
      </c>
      <c r="N341">
        <v>0</v>
      </c>
      <c r="O341">
        <v>57</v>
      </c>
      <c r="P341">
        <v>0</v>
      </c>
      <c r="U341" t="str">
        <f>Serve[[#This Row],[服装]]&amp;Serve[[#This Row],[名前]]&amp;Serve[[#This Row],[レアリティ]]</f>
        <v>Xmas北信介ICONIC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735</v>
      </c>
      <c r="D342" s="1" t="s">
        <v>189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34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スパイ北信介ICONIC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735</v>
      </c>
      <c r="D343" s="1" t="s">
        <v>189</v>
      </c>
      <c r="E343" s="1" t="s">
        <v>90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スパイ北信介ICONIC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826</v>
      </c>
      <c r="D344" s="1" t="s">
        <v>189</v>
      </c>
      <c r="E344" s="1" t="s">
        <v>77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28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963</v>
      </c>
      <c r="D345" s="1" t="s">
        <v>189</v>
      </c>
      <c r="E345" s="1" t="s">
        <v>73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職業体験2北信介ICONIC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s="1" t="s">
        <v>523</v>
      </c>
      <c r="E346" t="s">
        <v>77</v>
      </c>
      <c r="F346" s="1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ユニフォーム尾白アランICONIC</v>
      </c>
    </row>
    <row r="347" spans="1:21" x14ac:dyDescent="0.3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597</v>
      </c>
      <c r="D347" s="1" t="s">
        <v>523</v>
      </c>
      <c r="E347" s="1" t="s">
        <v>602</v>
      </c>
      <c r="F347" s="1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雪遊び尾白アランICONIC</v>
      </c>
    </row>
    <row r="348" spans="1:21" x14ac:dyDescent="0.3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999</v>
      </c>
      <c r="D348" s="1" t="s">
        <v>523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夏祭り2尾白アランICONIC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999</v>
      </c>
      <c r="D349" s="1" t="s">
        <v>523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45</v>
      </c>
      <c r="N349">
        <v>0</v>
      </c>
      <c r="O349">
        <v>55</v>
      </c>
      <c r="P349">
        <v>0</v>
      </c>
      <c r="U349" t="str">
        <f>Serve[[#This Row],[服装]]&amp;Serve[[#This Row],[名前]]&amp;Serve[[#This Row],[レアリティ]]</f>
        <v>夏祭り2尾白アランICONIC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t="s">
        <v>108</v>
      </c>
      <c r="D350" s="1" t="s">
        <v>525</v>
      </c>
      <c r="E350" t="s">
        <v>77</v>
      </c>
      <c r="F350" s="1" t="s">
        <v>80</v>
      </c>
      <c r="G350" t="s">
        <v>185</v>
      </c>
      <c r="H350" t="s">
        <v>71</v>
      </c>
      <c r="I350">
        <v>1</v>
      </c>
      <c r="J350" t="s">
        <v>204</v>
      </c>
      <c r="M350">
        <v>0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ユニフォーム赤木路成ICONIC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801</v>
      </c>
      <c r="D351" s="1" t="s">
        <v>525</v>
      </c>
      <c r="E351" s="1" t="s">
        <v>73</v>
      </c>
      <c r="F351" s="1" t="s">
        <v>80</v>
      </c>
      <c r="G351" s="1" t="s">
        <v>185</v>
      </c>
      <c r="H351" s="1" t="s">
        <v>71</v>
      </c>
      <c r="I351">
        <v>1</v>
      </c>
      <c r="J351" t="s">
        <v>204</v>
      </c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Xmas2赤木路成ICONIC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t="s">
        <v>108</v>
      </c>
      <c r="D352" s="1" t="s">
        <v>527</v>
      </c>
      <c r="E352" t="s">
        <v>77</v>
      </c>
      <c r="F352" s="1" t="s">
        <v>82</v>
      </c>
      <c r="G352" t="s">
        <v>185</v>
      </c>
      <c r="H352" t="s">
        <v>71</v>
      </c>
      <c r="I352">
        <v>1</v>
      </c>
      <c r="J352" t="s">
        <v>204</v>
      </c>
      <c r="K352" s="1" t="s">
        <v>225</v>
      </c>
      <c r="L352" s="1" t="s">
        <v>162</v>
      </c>
      <c r="M352">
        <v>26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ユニフォーム大耳練ICONIC</v>
      </c>
    </row>
    <row r="353" spans="1:21" x14ac:dyDescent="0.3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t="s">
        <v>108</v>
      </c>
      <c r="D353" s="1" t="s">
        <v>529</v>
      </c>
      <c r="E353" t="s">
        <v>77</v>
      </c>
      <c r="F353" s="1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ユニフォーム理石平介ICONIC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2</v>
      </c>
      <c r="C354" t="s">
        <v>108</v>
      </c>
      <c r="D354" s="1" t="s">
        <v>529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44</v>
      </c>
      <c r="N354">
        <v>0</v>
      </c>
      <c r="O354">
        <v>54</v>
      </c>
      <c r="P354">
        <v>0</v>
      </c>
      <c r="U354" t="str">
        <f>Serve[[#This Row],[服装]]&amp;Serve[[#This Row],[名前]]&amp;Serve[[#This Row],[レアリティ]]</f>
        <v>ユニフォーム理石平介ICONIC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675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ユニフォーム銀島結ICONIC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801</v>
      </c>
      <c r="D356" s="1" t="s">
        <v>675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Xmas2銀島結ICONIC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122</v>
      </c>
      <c r="E357" t="s">
        <v>90</v>
      </c>
      <c r="F357" t="s">
        <v>78</v>
      </c>
      <c r="G357" t="s">
        <v>128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ユニフォーム木兎光太郎ICONIC</v>
      </c>
    </row>
    <row r="358" spans="1:21" x14ac:dyDescent="0.3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150</v>
      </c>
      <c r="D358" t="s">
        <v>122</v>
      </c>
      <c r="E358" t="s">
        <v>77</v>
      </c>
      <c r="F358" t="s">
        <v>78</v>
      </c>
      <c r="G358" t="s">
        <v>128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夏祭り木兎光太郎ICONIC</v>
      </c>
    </row>
    <row r="359" spans="1:21" x14ac:dyDescent="0.3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587</v>
      </c>
      <c r="D359" t="s">
        <v>122</v>
      </c>
      <c r="E359" s="1" t="s">
        <v>73</v>
      </c>
      <c r="F359" t="s">
        <v>78</v>
      </c>
      <c r="G359" t="s">
        <v>128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Xmas木兎光太郎ICONIC</v>
      </c>
    </row>
    <row r="360" spans="1:21" x14ac:dyDescent="0.3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149</v>
      </c>
      <c r="D360" t="s">
        <v>122</v>
      </c>
      <c r="E360" s="1" t="s">
        <v>90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制服木兎光太郎ICONIC</v>
      </c>
    </row>
    <row r="361" spans="1:21" x14ac:dyDescent="0.3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684</v>
      </c>
      <c r="D361" s="1" t="s">
        <v>122</v>
      </c>
      <c r="E361" s="1" t="s">
        <v>77</v>
      </c>
      <c r="F361" s="1" t="s">
        <v>78</v>
      </c>
      <c r="G361" s="1" t="s">
        <v>128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キャンプ木兎光太郎ICONIC</v>
      </c>
    </row>
    <row r="362" spans="1:21" x14ac:dyDescent="0.3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889</v>
      </c>
      <c r="D362" s="1" t="s">
        <v>122</v>
      </c>
      <c r="E362" s="1" t="s">
        <v>73</v>
      </c>
      <c r="F362" s="1" t="s">
        <v>78</v>
      </c>
      <c r="G362" s="1" t="s">
        <v>128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2周年木兎光太郎ICONIC</v>
      </c>
    </row>
    <row r="363" spans="1:21" x14ac:dyDescent="0.3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1061</v>
      </c>
      <c r="D363" s="1" t="s">
        <v>122</v>
      </c>
      <c r="E363" s="1" t="s">
        <v>90</v>
      </c>
      <c r="F363" s="1" t="s">
        <v>78</v>
      </c>
      <c r="G363" s="1" t="s">
        <v>128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焼き芋木兎光太郎ICONIC</v>
      </c>
    </row>
    <row r="364" spans="1:21" x14ac:dyDescent="0.35">
      <c r="A364">
        <f>VLOOKUP(Serve[[#This Row],[No用]],SetNo[[No.用]:[vlookup 用]],2,FALSE)</f>
        <v>305</v>
      </c>
      <c r="B364">
        <f>IF(ROW()=2,1,IF(A363&lt;&gt;Serve[[#This Row],[No]],1,B363+1))</f>
        <v>1</v>
      </c>
      <c r="C364" t="s">
        <v>108</v>
      </c>
      <c r="D364" t="s">
        <v>123</v>
      </c>
      <c r="E364" t="s">
        <v>90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ユニフォーム木葉秋紀ICONIC</v>
      </c>
    </row>
    <row r="365" spans="1:21" x14ac:dyDescent="0.35">
      <c r="A365">
        <f>VLOOKUP(Serve[[#This Row],[No用]],SetNo[[No.用]:[vlookup 用]],2,FALSE)</f>
        <v>306</v>
      </c>
      <c r="B365">
        <f>IF(ROW()=2,1,IF(A364&lt;&gt;Serve[[#This Row],[No]],1,B364+1))</f>
        <v>1</v>
      </c>
      <c r="C365" s="1" t="s">
        <v>364</v>
      </c>
      <c r="D365" t="s">
        <v>123</v>
      </c>
      <c r="E365" s="1" t="s">
        <v>77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探偵木葉秋紀ICONIC</v>
      </c>
    </row>
    <row r="366" spans="1:21" x14ac:dyDescent="0.35">
      <c r="A366">
        <f>VLOOKUP(Serve[[#This Row],[No用]],SetNo[[No.用]:[vlookup 用]],2,FALSE)</f>
        <v>307</v>
      </c>
      <c r="B366">
        <f>IF(ROW()=2,1,IF(A365&lt;&gt;Serve[[#This Row],[No]],1,B365+1))</f>
        <v>1</v>
      </c>
      <c r="C366" s="1" t="s">
        <v>679</v>
      </c>
      <c r="D366" s="1" t="s">
        <v>123</v>
      </c>
      <c r="E366" s="1" t="s">
        <v>73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梅雨木葉秋紀ICONIC</v>
      </c>
    </row>
    <row r="367" spans="1:21" x14ac:dyDescent="0.35">
      <c r="A367">
        <f>VLOOKUP(Serve[[#This Row],[No用]],SetNo[[No.用]:[vlookup 用]],2,FALSE)</f>
        <v>308</v>
      </c>
      <c r="B367">
        <f>IF(ROW()=2,1,IF(A366&lt;&gt;Serve[[#This Row],[No]],1,B366+1))</f>
        <v>1</v>
      </c>
      <c r="C367" s="1" t="s">
        <v>834</v>
      </c>
      <c r="D367" s="1" t="s">
        <v>123</v>
      </c>
      <c r="E367" s="1" t="s">
        <v>90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路地裏2木葉秋紀ICONIC</v>
      </c>
    </row>
    <row r="368" spans="1:21" x14ac:dyDescent="0.35">
      <c r="A368">
        <f>VLOOKUP(Serve[[#This Row],[No用]],SetNo[[No.用]:[vlookup 用]],2,FALSE)</f>
        <v>309</v>
      </c>
      <c r="B368">
        <f>IF(ROW()=2,1,IF(A367&lt;&gt;Serve[[#This Row],[No]],1,B367+1))</f>
        <v>1</v>
      </c>
      <c r="C368" s="1" t="s">
        <v>990</v>
      </c>
      <c r="D368" s="1" t="s">
        <v>123</v>
      </c>
      <c r="E368" s="1" t="s">
        <v>77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水着2木葉秋紀ICONIC</v>
      </c>
    </row>
    <row r="369" spans="1:21" x14ac:dyDescent="0.35">
      <c r="A369">
        <f>VLOOKUP(Serve[[#This Row],[No用]],SetNo[[No.用]:[vlookup 用]],2,FALSE)</f>
        <v>310</v>
      </c>
      <c r="B369">
        <f>IF(ROW()=2,1,IF(A368&lt;&gt;Serve[[#This Row],[No]],1,B368+1))</f>
        <v>1</v>
      </c>
      <c r="C369" t="s">
        <v>108</v>
      </c>
      <c r="D369" t="s">
        <v>124</v>
      </c>
      <c r="E369" t="s">
        <v>90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ユニフォーム猿杙大和ICONIC</v>
      </c>
    </row>
    <row r="370" spans="1:21" x14ac:dyDescent="0.35">
      <c r="A370">
        <f>VLOOKUP(Serve[[#This Row],[No用]],SetNo[[No.用]:[vlookup 用]],2,FALSE)</f>
        <v>311</v>
      </c>
      <c r="B370">
        <f>IF(ROW()=2,1,IF(A369&lt;&gt;Serve[[#This Row],[No]],1,B369+1))</f>
        <v>1</v>
      </c>
      <c r="C370" s="1" t="s">
        <v>1079</v>
      </c>
      <c r="D370" s="1" t="s">
        <v>124</v>
      </c>
      <c r="E370" s="1" t="s">
        <v>77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ハロウィン猿杙大和ICONIC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2</v>
      </c>
      <c r="C371" s="1" t="s">
        <v>1079</v>
      </c>
      <c r="D371" s="1" t="s">
        <v>124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ハロウィン猿杙大和ICONIC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t="s">
        <v>108</v>
      </c>
      <c r="D372" t="s">
        <v>125</v>
      </c>
      <c r="E372" t="s">
        <v>90</v>
      </c>
      <c r="F372" t="s">
        <v>80</v>
      </c>
      <c r="G372" t="s">
        <v>128</v>
      </c>
      <c r="H372" t="s">
        <v>71</v>
      </c>
      <c r="I372">
        <v>1</v>
      </c>
      <c r="J372" t="s">
        <v>204</v>
      </c>
      <c r="K372" s="1"/>
      <c r="L372" s="1"/>
      <c r="M372">
        <v>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ユニフォーム小見春樹ICONIC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s="1" t="s">
        <v>835</v>
      </c>
      <c r="D373" s="1" t="s">
        <v>125</v>
      </c>
      <c r="E373" s="1" t="s">
        <v>77</v>
      </c>
      <c r="F373" s="1" t="s">
        <v>80</v>
      </c>
      <c r="G373" s="1" t="s">
        <v>128</v>
      </c>
      <c r="H373" s="1" t="s">
        <v>71</v>
      </c>
      <c r="I373">
        <v>1</v>
      </c>
      <c r="J373" t="s">
        <v>204</v>
      </c>
      <c r="K373" s="1"/>
      <c r="L373" s="1"/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路地裏2小見春樹ICONIC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t="s">
        <v>108</v>
      </c>
      <c r="D374" t="s">
        <v>126</v>
      </c>
      <c r="E374" t="s">
        <v>90</v>
      </c>
      <c r="F374" t="s">
        <v>82</v>
      </c>
      <c r="G374" t="s">
        <v>128</v>
      </c>
      <c r="H374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ユニフォーム尾長渉ICONIC</v>
      </c>
    </row>
    <row r="375" spans="1:21" x14ac:dyDescent="0.35">
      <c r="A375">
        <f>VLOOKUP(Serve[[#This Row],[No用]],SetNo[[No.用]:[vlookup 用]],2,FALSE)</f>
        <v>315</v>
      </c>
      <c r="B375">
        <f>IF(ROW()=2,1,IF(A374&lt;&gt;Serve[[#This Row],[No]],1,B374+1))</f>
        <v>1</v>
      </c>
      <c r="C375" t="s">
        <v>108</v>
      </c>
      <c r="D375" t="s">
        <v>127</v>
      </c>
      <c r="E375" t="s">
        <v>90</v>
      </c>
      <c r="F375" t="s">
        <v>82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ユニフォーム鷲尾辰生ICONIC</v>
      </c>
    </row>
    <row r="376" spans="1:21" x14ac:dyDescent="0.35">
      <c r="A376">
        <f>VLOOKUP(Serve[[#This Row],[No用]],SetNo[[No.用]:[vlookup 用]],2,FALSE)</f>
        <v>316</v>
      </c>
      <c r="B376">
        <f>IF(ROW()=2,1,IF(A375&lt;&gt;Serve[[#This Row],[No]],1,B375+1))</f>
        <v>1</v>
      </c>
      <c r="C376" t="s">
        <v>108</v>
      </c>
      <c r="D376" t="s">
        <v>129</v>
      </c>
      <c r="E376" t="s">
        <v>73</v>
      </c>
      <c r="F376" t="s">
        <v>74</v>
      </c>
      <c r="G376" t="s">
        <v>128</v>
      </c>
      <c r="H376" t="s">
        <v>71</v>
      </c>
      <c r="I376">
        <v>1</v>
      </c>
      <c r="J376" t="s">
        <v>204</v>
      </c>
      <c r="K376" s="1" t="s">
        <v>225</v>
      </c>
      <c r="L376" s="1" t="s">
        <v>173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ユニフォーム赤葦京治ICONIC</v>
      </c>
    </row>
    <row r="377" spans="1:21" x14ac:dyDescent="0.35">
      <c r="A377">
        <f>VLOOKUP(Serve[[#This Row],[No用]],SetNo[[No.用]:[vlookup 用]],2,FALSE)</f>
        <v>317</v>
      </c>
      <c r="B377">
        <f>IF(ROW()=2,1,IF(A376&lt;&gt;Serve[[#This Row],[No]],1,B376+1))</f>
        <v>1</v>
      </c>
      <c r="C377" t="s">
        <v>150</v>
      </c>
      <c r="D377" t="s">
        <v>129</v>
      </c>
      <c r="E377" t="s">
        <v>90</v>
      </c>
      <c r="F377" t="s">
        <v>74</v>
      </c>
      <c r="G377" t="s">
        <v>128</v>
      </c>
      <c r="H377" t="s">
        <v>71</v>
      </c>
      <c r="I377">
        <v>1</v>
      </c>
      <c r="J377" t="s">
        <v>204</v>
      </c>
      <c r="K377" s="1" t="s">
        <v>225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夏祭り赤葦京治ICONIC</v>
      </c>
    </row>
    <row r="378" spans="1:21" x14ac:dyDescent="0.35">
      <c r="A378">
        <f>VLOOKUP(Serve[[#This Row],[No用]],SetNo[[No.用]:[vlookup 用]],2,FALSE)</f>
        <v>318</v>
      </c>
      <c r="B378">
        <f>IF(ROW()=2,1,IF(A377&lt;&gt;Serve[[#This Row],[No]],1,B377+1))</f>
        <v>1</v>
      </c>
      <c r="C378" s="1" t="s">
        <v>149</v>
      </c>
      <c r="D378" s="1" t="s">
        <v>129</v>
      </c>
      <c r="E378" s="1" t="s">
        <v>77</v>
      </c>
      <c r="F378" s="1" t="s">
        <v>74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225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制服赤葦京治ICONIC</v>
      </c>
    </row>
    <row r="379" spans="1:21" x14ac:dyDescent="0.35">
      <c r="A379">
        <f>VLOOKUP(Serve[[#This Row],[No用]],SetNo[[No.用]:[vlookup 用]],2,FALSE)</f>
        <v>319</v>
      </c>
      <c r="B379">
        <f>IF(ROW()=2,1,IF(A378&lt;&gt;Serve[[#This Row],[No]],1,B378+1))</f>
        <v>1</v>
      </c>
      <c r="C379" s="1" t="s">
        <v>673</v>
      </c>
      <c r="D379" s="1" t="s">
        <v>129</v>
      </c>
      <c r="E379" s="1" t="s">
        <v>73</v>
      </c>
      <c r="F379" s="1" t="s">
        <v>74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225</v>
      </c>
      <c r="L379" s="1" t="s">
        <v>173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バーガー赤葦京治ICONIC</v>
      </c>
    </row>
    <row r="380" spans="1:21" x14ac:dyDescent="0.35">
      <c r="A380">
        <f>VLOOKUP(Serve[[#This Row],[No用]],SetNo[[No.用]:[vlookup 用]],2,FALSE)</f>
        <v>320</v>
      </c>
      <c r="B380">
        <f>IF(ROW()=2,1,IF(A379&lt;&gt;Serve[[#This Row],[No]],1,B379+1))</f>
        <v>1</v>
      </c>
      <c r="C380" s="1" t="s">
        <v>743</v>
      </c>
      <c r="D380" s="1" t="s">
        <v>129</v>
      </c>
      <c r="E380" s="1" t="s">
        <v>90</v>
      </c>
      <c r="F380" s="1" t="s">
        <v>74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37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仮装赤葦京治ICONIC</v>
      </c>
    </row>
    <row r="381" spans="1:21" x14ac:dyDescent="0.35">
      <c r="A381">
        <f>VLOOKUP(Serve[[#This Row],[No用]],SetNo[[No.用]:[vlookup 用]],2,FALSE)</f>
        <v>321</v>
      </c>
      <c r="B381">
        <f>IF(ROW()=2,1,IF(A380&lt;&gt;Serve[[#This Row],[No]],1,B380+1))</f>
        <v>1</v>
      </c>
      <c r="C381" s="1" t="s">
        <v>929</v>
      </c>
      <c r="D381" s="1" t="s">
        <v>129</v>
      </c>
      <c r="E381" s="1" t="s">
        <v>77</v>
      </c>
      <c r="F381" s="1" t="s">
        <v>74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妖赤葦京治ICONIC</v>
      </c>
    </row>
    <row r="382" spans="1:21" x14ac:dyDescent="0.35">
      <c r="A382">
        <f>VLOOKUP(Serve[[#This Row],[No用]],SetNo[[No.用]:[vlookup 用]],2,FALSE)</f>
        <v>321</v>
      </c>
      <c r="B382">
        <f>IF(ROW()=2,1,IF(A381&lt;&gt;Serve[[#This Row],[No]],1,B381+1))</f>
        <v>2</v>
      </c>
      <c r="C382" s="1" t="s">
        <v>929</v>
      </c>
      <c r="D382" s="1" t="s">
        <v>129</v>
      </c>
      <c r="E382" s="1" t="s">
        <v>77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50</v>
      </c>
      <c r="N382">
        <v>0</v>
      </c>
      <c r="O382">
        <v>60</v>
      </c>
      <c r="P382">
        <v>0</v>
      </c>
      <c r="U382" t="str">
        <f>Serve[[#This Row],[服装]]&amp;Serve[[#This Row],[名前]]&amp;Serve[[#This Row],[レアリティ]]</f>
        <v>妖赤葦京治ICONIC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1</v>
      </c>
      <c r="C383" s="1" t="s">
        <v>1061</v>
      </c>
      <c r="D383" s="1" t="s">
        <v>129</v>
      </c>
      <c r="E383" s="1" t="s">
        <v>73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225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焼き芋赤葦京治ICONIC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108</v>
      </c>
      <c r="D384" s="1" t="s">
        <v>646</v>
      </c>
      <c r="E384" s="1" t="s">
        <v>90</v>
      </c>
      <c r="F384" s="1" t="s">
        <v>78</v>
      </c>
      <c r="G384" s="1" t="s">
        <v>637</v>
      </c>
      <c r="H384" s="1" t="s">
        <v>544</v>
      </c>
      <c r="I384">
        <v>1</v>
      </c>
      <c r="J384" t="s">
        <v>204</v>
      </c>
      <c r="K384" s="1" t="s">
        <v>225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ユニフォーム姫川葵ICONIC</v>
      </c>
    </row>
    <row r="385" spans="1:21" x14ac:dyDescent="0.35">
      <c r="A385">
        <f>VLOOKUP(Serve[[#This Row],[No用]],SetNo[[No.用]:[vlookup 用]],2,FALSE)</f>
        <v>323</v>
      </c>
      <c r="B385">
        <f>IF(ROW()=2,1,IF(A384&lt;&gt;Serve[[#This Row],[No]],1,B384+1))</f>
        <v>2</v>
      </c>
      <c r="C385" s="1" t="s">
        <v>108</v>
      </c>
      <c r="D385" s="1" t="s">
        <v>646</v>
      </c>
      <c r="E385" s="1" t="s">
        <v>90</v>
      </c>
      <c r="F385" s="1" t="s">
        <v>78</v>
      </c>
      <c r="G385" s="1" t="s">
        <v>637</v>
      </c>
      <c r="H385" s="1" t="s">
        <v>544</v>
      </c>
      <c r="I385">
        <v>1</v>
      </c>
      <c r="J385" t="s">
        <v>204</v>
      </c>
      <c r="K385" s="1" t="s">
        <v>225</v>
      </c>
      <c r="L385" s="1" t="s">
        <v>224</v>
      </c>
      <c r="M385">
        <v>47</v>
      </c>
      <c r="N385">
        <v>0</v>
      </c>
      <c r="O385">
        <v>57</v>
      </c>
      <c r="P385">
        <v>0</v>
      </c>
      <c r="U385" t="str">
        <f>Serve[[#This Row],[服装]]&amp;Serve[[#This Row],[名前]]&amp;Serve[[#This Row],[レアリティ]]</f>
        <v>ユニフォーム姫川葵ICONIC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1</v>
      </c>
      <c r="C386" s="1" t="s">
        <v>708</v>
      </c>
      <c r="D386" s="1" t="s">
        <v>646</v>
      </c>
      <c r="E386" s="10" t="s">
        <v>77</v>
      </c>
      <c r="F386" s="1" t="s">
        <v>78</v>
      </c>
      <c r="G386" s="1" t="s">
        <v>637</v>
      </c>
      <c r="H386" s="1" t="s">
        <v>544</v>
      </c>
      <c r="I386">
        <v>1</v>
      </c>
      <c r="J386" t="s">
        <v>204</v>
      </c>
      <c r="K386" s="1" t="s">
        <v>225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花火姫川葵ICONIC</v>
      </c>
    </row>
    <row r="387" spans="1:21" x14ac:dyDescent="0.35">
      <c r="A387">
        <f>VLOOKUP(Serve[[#This Row],[No用]],SetNo[[No.用]:[vlookup 用]],2,FALSE)</f>
        <v>324</v>
      </c>
      <c r="B387">
        <f>IF(ROW()=2,1,IF(A386&lt;&gt;Serve[[#This Row],[No]],1,B386+1))</f>
        <v>2</v>
      </c>
      <c r="C387" s="1" t="s">
        <v>708</v>
      </c>
      <c r="D387" s="1" t="s">
        <v>646</v>
      </c>
      <c r="E387" s="10" t="s">
        <v>77</v>
      </c>
      <c r="F387" s="1" t="s">
        <v>78</v>
      </c>
      <c r="G387" s="1" t="s">
        <v>637</v>
      </c>
      <c r="H387" s="1" t="s">
        <v>544</v>
      </c>
      <c r="I387">
        <v>1</v>
      </c>
      <c r="J387" t="s">
        <v>204</v>
      </c>
      <c r="K387" s="1" t="s">
        <v>225</v>
      </c>
      <c r="L387" s="1" t="s">
        <v>224</v>
      </c>
      <c r="M387">
        <v>48</v>
      </c>
      <c r="N387">
        <v>0</v>
      </c>
      <c r="O387">
        <v>58</v>
      </c>
      <c r="P387">
        <v>0</v>
      </c>
      <c r="U387" t="str">
        <f>Serve[[#This Row],[服装]]&amp;Serve[[#This Row],[名前]]&amp;Serve[[#This Row],[レアリティ]]</f>
        <v>花火姫川葵ICONIC</v>
      </c>
    </row>
    <row r="388" spans="1:21" x14ac:dyDescent="0.35">
      <c r="A388">
        <f>VLOOKUP(Serve[[#This Row],[No用]],SetNo[[No.用]:[vlookup 用]],2,FALSE)</f>
        <v>325</v>
      </c>
      <c r="B388">
        <f>IF(ROW()=2,1,IF(A387&lt;&gt;Serve[[#This Row],[No]],1,B387+1))</f>
        <v>1</v>
      </c>
      <c r="C388" s="1" t="s">
        <v>108</v>
      </c>
      <c r="D388" s="1" t="s">
        <v>652</v>
      </c>
      <c r="E388" s="1" t="s">
        <v>90</v>
      </c>
      <c r="F388" s="1" t="s">
        <v>82</v>
      </c>
      <c r="G388" s="1" t="s">
        <v>637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26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ユニフォーム当間義友ICONIC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1</v>
      </c>
      <c r="C389" s="1" t="s">
        <v>108</v>
      </c>
      <c r="D389" s="1" t="s">
        <v>635</v>
      </c>
      <c r="E389" s="1" t="s">
        <v>90</v>
      </c>
      <c r="F389" s="1" t="s">
        <v>74</v>
      </c>
      <c r="G389" s="1" t="s">
        <v>637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ユニフォーム越後栄ICONIC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108</v>
      </c>
      <c r="D390" s="1" t="s">
        <v>656</v>
      </c>
      <c r="E390" s="1" t="s">
        <v>90</v>
      </c>
      <c r="F390" s="1" t="s">
        <v>80</v>
      </c>
      <c r="G390" s="1" t="s">
        <v>637</v>
      </c>
      <c r="H390" s="1" t="s">
        <v>71</v>
      </c>
      <c r="I390">
        <v>1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ユニフォーム貝掛亮文ICONIC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661</v>
      </c>
      <c r="E391" s="1" t="s">
        <v>73</v>
      </c>
      <c r="F391" s="1" t="s">
        <v>78</v>
      </c>
      <c r="G391" s="1" t="s">
        <v>637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26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ユニフォーム丸山一喜ICONIC</v>
      </c>
    </row>
    <row r="392" spans="1:21" x14ac:dyDescent="0.35">
      <c r="A392">
        <f>VLOOKUP(Serve[[#This Row],[No用]],SetNo[[No.用]:[vlookup 用]],2,FALSE)</f>
        <v>329</v>
      </c>
      <c r="B392">
        <f>IF(ROW()=2,1,IF(A391&lt;&gt;Serve[[#This Row],[No]],1,B391+1))</f>
        <v>1</v>
      </c>
      <c r="C392" s="1" t="s">
        <v>108</v>
      </c>
      <c r="D392" s="1" t="s">
        <v>664</v>
      </c>
      <c r="E392" s="1" t="s">
        <v>90</v>
      </c>
      <c r="F392" s="1" t="s">
        <v>78</v>
      </c>
      <c r="G392" s="1" t="s">
        <v>637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21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ユニフォーム舞子侑志ICONIC</v>
      </c>
    </row>
    <row r="393" spans="1:21" x14ac:dyDescent="0.35">
      <c r="A393">
        <f>VLOOKUP(Serve[[#This Row],[No用]],SetNo[[No.用]:[vlookup 用]],2,FALSE)</f>
        <v>330</v>
      </c>
      <c r="B393">
        <f>IF(ROW()=2,1,IF(A392&lt;&gt;Serve[[#This Row],[No]],1,B392+1))</f>
        <v>1</v>
      </c>
      <c r="C393" s="1" t="s">
        <v>108</v>
      </c>
      <c r="D393" s="1" t="s">
        <v>642</v>
      </c>
      <c r="E393" s="1" t="s">
        <v>90</v>
      </c>
      <c r="F393" s="1" t="s">
        <v>78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ユニフォーム寺泊基希ICONIC</v>
      </c>
    </row>
    <row r="394" spans="1:21" x14ac:dyDescent="0.35">
      <c r="A394">
        <f>VLOOKUP(Serve[[#This Row],[No用]],SetNo[[No.用]:[vlookup 用]],2,FALSE)</f>
        <v>331</v>
      </c>
      <c r="B394">
        <f>IF(ROW()=2,1,IF(A393&lt;&gt;Serve[[#This Row],[No]],1,B393+1))</f>
        <v>1</v>
      </c>
      <c r="C394" t="s">
        <v>108</v>
      </c>
      <c r="D394" t="s">
        <v>264</v>
      </c>
      <c r="E394" t="s">
        <v>77</v>
      </c>
      <c r="F394" t="s">
        <v>78</v>
      </c>
      <c r="G394" t="s">
        <v>134</v>
      </c>
      <c r="H394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ユニフォーム星海光来ICONIC</v>
      </c>
    </row>
    <row r="395" spans="1:21" x14ac:dyDescent="0.35">
      <c r="A395">
        <f>VLOOKUP(Serve[[#This Row],[No用]],SetNo[[No.用]:[vlookup 用]],2,FALSE)</f>
        <v>332</v>
      </c>
      <c r="B395">
        <f>IF(ROW()=2,1,IF(A394&lt;&gt;Serve[[#This Row],[No]],1,B394+1))</f>
        <v>1</v>
      </c>
      <c r="C395" s="1" t="s">
        <v>581</v>
      </c>
      <c r="D395" t="s">
        <v>264</v>
      </c>
      <c r="E395" s="1" t="s">
        <v>73</v>
      </c>
      <c r="F395" t="s">
        <v>78</v>
      </c>
      <c r="G395" t="s">
        <v>134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文化祭星海光来ICONIC</v>
      </c>
    </row>
    <row r="396" spans="1:21" x14ac:dyDescent="0.35">
      <c r="A396">
        <f>VLOOKUP(Serve[[#This Row],[No用]],SetNo[[No.用]:[vlookup 用]],2,FALSE)</f>
        <v>332</v>
      </c>
      <c r="B396">
        <f>IF(ROW()=2,1,IF(A395&lt;&gt;Serve[[#This Row],[No]],1,B395+1))</f>
        <v>2</v>
      </c>
      <c r="C396" s="1" t="s">
        <v>581</v>
      </c>
      <c r="D396" t="s">
        <v>264</v>
      </c>
      <c r="E396" s="1" t="s">
        <v>73</v>
      </c>
      <c r="F396" t="s">
        <v>78</v>
      </c>
      <c r="G396" t="s">
        <v>134</v>
      </c>
      <c r="H396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51</v>
      </c>
      <c r="N396">
        <v>0</v>
      </c>
      <c r="O396">
        <v>61</v>
      </c>
      <c r="P396">
        <v>0</v>
      </c>
      <c r="U396" t="str">
        <f>Serve[[#This Row],[服装]]&amp;Serve[[#This Row],[名前]]&amp;Serve[[#This Row],[レアリティ]]</f>
        <v>文化祭星海光来ICONIC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1</v>
      </c>
      <c r="C397" s="1" t="s">
        <v>631</v>
      </c>
      <c r="D397" s="1" t="s">
        <v>264</v>
      </c>
      <c r="E397" s="1" t="s">
        <v>90</v>
      </c>
      <c r="F397" s="1" t="s">
        <v>78</v>
      </c>
      <c r="G397" s="1" t="s">
        <v>134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サバゲ星海光来ICONIC</v>
      </c>
    </row>
    <row r="398" spans="1:21" x14ac:dyDescent="0.35">
      <c r="A398">
        <f>VLOOKUP(Serve[[#This Row],[No用]],SetNo[[No.用]:[vlookup 用]],2,FALSE)</f>
        <v>333</v>
      </c>
      <c r="B398">
        <f>IF(ROW()=2,1,IF(A397&lt;&gt;Serve[[#This Row],[No]],1,B397+1))</f>
        <v>2</v>
      </c>
      <c r="C398" s="1" t="s">
        <v>631</v>
      </c>
      <c r="D398" s="1" t="s">
        <v>264</v>
      </c>
      <c r="E398" s="1" t="s">
        <v>90</v>
      </c>
      <c r="F398" s="1" t="s">
        <v>78</v>
      </c>
      <c r="G398" s="1" t="s">
        <v>134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51</v>
      </c>
      <c r="N398">
        <v>0</v>
      </c>
      <c r="O398">
        <v>61</v>
      </c>
      <c r="P398">
        <v>0</v>
      </c>
      <c r="U398" t="str">
        <f>Serve[[#This Row],[服装]]&amp;Serve[[#This Row],[名前]]&amp;Serve[[#This Row],[レアリティ]]</f>
        <v>サバゲ星海光来ICONIC</v>
      </c>
    </row>
    <row r="399" spans="1:21" x14ac:dyDescent="0.35">
      <c r="A399">
        <f>VLOOKUP(Serve[[#This Row],[No用]],SetNo[[No.用]:[vlookup 用]],2,FALSE)</f>
        <v>334</v>
      </c>
      <c r="B399">
        <f>IF(ROW()=2,1,IF(A398&lt;&gt;Serve[[#This Row],[No]],1,B398+1))</f>
        <v>1</v>
      </c>
      <c r="C399" s="1" t="s">
        <v>708</v>
      </c>
      <c r="D399" s="1" t="s">
        <v>264</v>
      </c>
      <c r="E399" s="1" t="s">
        <v>77</v>
      </c>
      <c r="F399" s="1" t="s">
        <v>78</v>
      </c>
      <c r="G399" s="1" t="s">
        <v>134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178</v>
      </c>
      <c r="M399">
        <v>35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花火星海光来ICONIC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1</v>
      </c>
      <c r="C400" s="1" t="s">
        <v>826</v>
      </c>
      <c r="D400" s="1" t="s">
        <v>264</v>
      </c>
      <c r="E400" s="1" t="s">
        <v>73</v>
      </c>
      <c r="F400" s="1" t="s">
        <v>78</v>
      </c>
      <c r="G400" s="1" t="s">
        <v>134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新年2星海光来ICONIC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t="s">
        <v>108</v>
      </c>
      <c r="D401" t="s">
        <v>133</v>
      </c>
      <c r="E401" t="s">
        <v>77</v>
      </c>
      <c r="F401" t="s">
        <v>82</v>
      </c>
      <c r="G401" t="s">
        <v>134</v>
      </c>
      <c r="H40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33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ユニフォーム昼神幸郎ICONIC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587</v>
      </c>
      <c r="D402" t="s">
        <v>133</v>
      </c>
      <c r="E402" s="1" t="s">
        <v>73</v>
      </c>
      <c r="F402" t="s">
        <v>82</v>
      </c>
      <c r="G402" t="s">
        <v>134</v>
      </c>
      <c r="H402" t="s">
        <v>71</v>
      </c>
      <c r="I402">
        <v>1</v>
      </c>
      <c r="J402" t="s">
        <v>204</v>
      </c>
      <c r="K402" s="1" t="s">
        <v>184</v>
      </c>
      <c r="L402" s="1" t="s">
        <v>178</v>
      </c>
      <c r="M402">
        <v>36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Xmas昼神幸郎ICONIC</v>
      </c>
    </row>
    <row r="403" spans="1:21" x14ac:dyDescent="0.35">
      <c r="A403">
        <f>VLOOKUP(Serve[[#This Row],[No用]],SetNo[[No.用]:[vlookup 用]],2,FALSE)</f>
        <v>338</v>
      </c>
      <c r="B403">
        <f>IF(ROW()=2,1,IF(A402&lt;&gt;Serve[[#This Row],[No]],1,B402+1))</f>
        <v>1</v>
      </c>
      <c r="C403" s="1" t="s">
        <v>963</v>
      </c>
      <c r="D403" s="1" t="s">
        <v>133</v>
      </c>
      <c r="E403" s="1" t="s">
        <v>90</v>
      </c>
      <c r="F403" s="1" t="s">
        <v>82</v>
      </c>
      <c r="G403" s="1" t="s">
        <v>134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職業体験2昼神幸郎ICONIC</v>
      </c>
    </row>
    <row r="404" spans="1:21" x14ac:dyDescent="0.35">
      <c r="A404">
        <f>VLOOKUP(Serve[[#This Row],[No用]],SetNo[[No.用]:[vlookup 用]],2,FALSE)</f>
        <v>339</v>
      </c>
      <c r="B404">
        <f>IF(ROW()=2,1,IF(A403&lt;&gt;Serve[[#This Row],[No]],1,B403+1))</f>
        <v>1</v>
      </c>
      <c r="C404" t="s">
        <v>108</v>
      </c>
      <c r="D404" t="s">
        <v>131</v>
      </c>
      <c r="E404" t="s">
        <v>77</v>
      </c>
      <c r="F404" t="s">
        <v>78</v>
      </c>
      <c r="G404" t="s">
        <v>135</v>
      </c>
      <c r="H404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ユニフォーム佐久早聖臣ICONIC</v>
      </c>
    </row>
    <row r="405" spans="1:21" x14ac:dyDescent="0.35">
      <c r="A405">
        <f>VLOOKUP(Serve[[#This Row],[No用]],SetNo[[No.用]:[vlookup 用]],2,FALSE)</f>
        <v>340</v>
      </c>
      <c r="B405">
        <f>IF(ROW()=2,1,IF(A404&lt;&gt;Serve[[#This Row],[No]],1,B404+1))</f>
        <v>1</v>
      </c>
      <c r="C405" s="1" t="s">
        <v>631</v>
      </c>
      <c r="D405" s="1" t="s">
        <v>131</v>
      </c>
      <c r="E405" s="1" t="s">
        <v>73</v>
      </c>
      <c r="F405" s="1" t="s">
        <v>78</v>
      </c>
      <c r="G405" s="1" t="s">
        <v>135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サバゲ佐久早聖臣ICONIC</v>
      </c>
    </row>
    <row r="406" spans="1:21" x14ac:dyDescent="0.35">
      <c r="A406">
        <f>VLOOKUP(Serve[[#This Row],[No用]],SetNo[[No.用]:[vlookup 用]],2,FALSE)</f>
        <v>341</v>
      </c>
      <c r="B406">
        <f>IF(ROW()=2,1,IF(A405&lt;&gt;Serve[[#This Row],[No]],1,B405+1))</f>
        <v>1</v>
      </c>
      <c r="C406" s="1" t="s">
        <v>826</v>
      </c>
      <c r="D406" s="1" t="s">
        <v>131</v>
      </c>
      <c r="E406" s="1" t="s">
        <v>90</v>
      </c>
      <c r="F406" s="1" t="s">
        <v>78</v>
      </c>
      <c r="G406" s="1" t="s">
        <v>135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新年2佐久早聖臣ICONIC</v>
      </c>
    </row>
    <row r="407" spans="1:21" x14ac:dyDescent="0.35">
      <c r="A407">
        <f>VLOOKUP(Serve[[#This Row],[No用]],SetNo[[No.用]:[vlookup 用]],2,FALSE)</f>
        <v>342</v>
      </c>
      <c r="B407">
        <f>IF(ROW()=2,1,IF(A406&lt;&gt;Serve[[#This Row],[No]],1,B406+1))</f>
        <v>1</v>
      </c>
      <c r="C407" t="s">
        <v>108</v>
      </c>
      <c r="D407" t="s">
        <v>132</v>
      </c>
      <c r="E407" t="s">
        <v>77</v>
      </c>
      <c r="F407" t="s">
        <v>80</v>
      </c>
      <c r="G407" t="s">
        <v>135</v>
      </c>
      <c r="H407" t="s">
        <v>71</v>
      </c>
      <c r="I407">
        <v>1</v>
      </c>
      <c r="J407" t="s">
        <v>204</v>
      </c>
      <c r="M407">
        <v>0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ユニフォーム小森元也ICONIC</v>
      </c>
    </row>
    <row r="408" spans="1:21" x14ac:dyDescent="0.35">
      <c r="A408">
        <f>VLOOKUP(Serve[[#This Row],[No用]],SetNo[[No.用]:[vlookup 用]],2,FALSE)</f>
        <v>343</v>
      </c>
      <c r="B408">
        <f>IF(ROW()=2,1,IF(A407&lt;&gt;Serve[[#This Row],[No]],1,B407+1))</f>
        <v>1</v>
      </c>
      <c r="C408" s="1" t="s">
        <v>684</v>
      </c>
      <c r="D408" s="1" t="s">
        <v>132</v>
      </c>
      <c r="E408" s="1" t="s">
        <v>73</v>
      </c>
      <c r="F408" s="1" t="s">
        <v>80</v>
      </c>
      <c r="G408" s="1" t="s">
        <v>135</v>
      </c>
      <c r="H408" s="1" t="s">
        <v>71</v>
      </c>
      <c r="I408">
        <v>1</v>
      </c>
      <c r="J408" t="s">
        <v>204</v>
      </c>
      <c r="M408">
        <v>0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キャンプ小森元也ICONIC</v>
      </c>
    </row>
    <row r="409" spans="1:21" x14ac:dyDescent="0.35">
      <c r="A409">
        <f>VLOOKUP(Serve[[#This Row],[No用]],SetNo[[No.用]:[vlookup 用]],2,FALSE)</f>
        <v>344</v>
      </c>
      <c r="B409">
        <f>IF(ROW()=2,1,IF(A408&lt;&gt;Serve[[#This Row],[No]],1,B408+1))</f>
        <v>1</v>
      </c>
      <c r="C409" t="s">
        <v>108</v>
      </c>
      <c r="D409" s="1" t="s">
        <v>541</v>
      </c>
      <c r="E409" s="1" t="s">
        <v>90</v>
      </c>
      <c r="F409" s="1" t="s">
        <v>78</v>
      </c>
      <c r="G409" s="1" t="s">
        <v>543</v>
      </c>
      <c r="H409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ユニフォーム大将優ICONIC</v>
      </c>
    </row>
    <row r="410" spans="1:21" x14ac:dyDescent="0.35">
      <c r="A410">
        <f>VLOOKUP(Serve[[#This Row],[No用]],SetNo[[No.用]:[vlookup 用]],2,FALSE)</f>
        <v>345</v>
      </c>
      <c r="B410">
        <f>IF(ROW()=2,1,IF(A409&lt;&gt;Serve[[#This Row],[No]],1,B409+1))</f>
        <v>1</v>
      </c>
      <c r="C410" s="1" t="s">
        <v>591</v>
      </c>
      <c r="D410" s="1" t="s">
        <v>541</v>
      </c>
      <c r="E410" s="1" t="s">
        <v>77</v>
      </c>
      <c r="F410" s="1" t="s">
        <v>78</v>
      </c>
      <c r="G410" s="1" t="s">
        <v>543</v>
      </c>
      <c r="H410" s="1" t="s">
        <v>544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新年大将優ICONIC</v>
      </c>
    </row>
    <row r="411" spans="1:21" x14ac:dyDescent="0.35">
      <c r="A411">
        <f>VLOOKUP(Serve[[#This Row],[No用]],SetNo[[No.用]:[vlookup 用]],2,FALSE)</f>
        <v>346</v>
      </c>
      <c r="B411">
        <f>IF(ROW()=2,1,IF(A410&lt;&gt;Serve[[#This Row],[No]],1,B410+1))</f>
        <v>1</v>
      </c>
      <c r="C411" s="1" t="s">
        <v>737</v>
      </c>
      <c r="D411" s="1" t="s">
        <v>541</v>
      </c>
      <c r="E411" s="1" t="s">
        <v>73</v>
      </c>
      <c r="F411" s="1" t="s">
        <v>78</v>
      </c>
      <c r="G411" s="1" t="s">
        <v>543</v>
      </c>
      <c r="H411" s="1" t="s">
        <v>544</v>
      </c>
      <c r="I411">
        <v>1</v>
      </c>
      <c r="J411" t="s">
        <v>204</v>
      </c>
      <c r="K411" s="1" t="s">
        <v>184</v>
      </c>
      <c r="L411" s="1" t="s">
        <v>173</v>
      </c>
      <c r="M411">
        <v>41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カンフー大将優ICONIC</v>
      </c>
    </row>
    <row r="412" spans="1:21" x14ac:dyDescent="0.35">
      <c r="A412">
        <f>VLOOKUP(Serve[[#This Row],[No用]],SetNo[[No.用]:[vlookup 用]],2,FALSE)</f>
        <v>346</v>
      </c>
      <c r="B412">
        <f>IF(ROW()=2,1,IF(A411&lt;&gt;Serve[[#This Row],[No]],1,B411+1))</f>
        <v>2</v>
      </c>
      <c r="C412" s="1" t="s">
        <v>737</v>
      </c>
      <c r="D412" s="1" t="s">
        <v>541</v>
      </c>
      <c r="E412" s="1" t="s">
        <v>73</v>
      </c>
      <c r="F412" s="1" t="s">
        <v>78</v>
      </c>
      <c r="G412" s="1" t="s">
        <v>543</v>
      </c>
      <c r="H412" s="1" t="s">
        <v>544</v>
      </c>
      <c r="I412">
        <v>1</v>
      </c>
      <c r="J412" t="s">
        <v>204</v>
      </c>
      <c r="K412" s="1" t="s">
        <v>184</v>
      </c>
      <c r="L412" s="1" t="s">
        <v>224</v>
      </c>
      <c r="M412">
        <v>49</v>
      </c>
      <c r="N412">
        <v>0</v>
      </c>
      <c r="O412">
        <v>59</v>
      </c>
      <c r="P412">
        <v>0</v>
      </c>
      <c r="U412" t="str">
        <f>Serve[[#This Row],[服装]]&amp;Serve[[#This Row],[名前]]&amp;Serve[[#This Row],[レアリティ]]</f>
        <v>カンフー大将優ICONIC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1</v>
      </c>
      <c r="C413" s="1" t="s">
        <v>929</v>
      </c>
      <c r="D413" s="1" t="s">
        <v>541</v>
      </c>
      <c r="E413" s="1" t="s">
        <v>90</v>
      </c>
      <c r="F413" s="1" t="s">
        <v>78</v>
      </c>
      <c r="G413" s="1" t="s">
        <v>543</v>
      </c>
      <c r="H413" s="1" t="s">
        <v>544</v>
      </c>
      <c r="I413">
        <v>1</v>
      </c>
      <c r="J413" t="s">
        <v>204</v>
      </c>
      <c r="K413" s="1" t="s">
        <v>184</v>
      </c>
      <c r="L413" s="1" t="s">
        <v>162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妖大将優ICONIC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1</v>
      </c>
      <c r="C414" t="s">
        <v>108</v>
      </c>
      <c r="D414" s="1" t="s">
        <v>546</v>
      </c>
      <c r="E414" s="1" t="s">
        <v>90</v>
      </c>
      <c r="F414" s="1" t="s">
        <v>78</v>
      </c>
      <c r="G414" s="1" t="s">
        <v>543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36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ユニフォーム沼井和馬ICONIC</v>
      </c>
    </row>
    <row r="415" spans="1:21" x14ac:dyDescent="0.35">
      <c r="A415">
        <f>VLOOKUP(Serve[[#This Row],[No用]],SetNo[[No.用]:[vlookup 用]],2,FALSE)</f>
        <v>348</v>
      </c>
      <c r="B415">
        <f>IF(ROW()=2,1,IF(A414&lt;&gt;Serve[[#This Row],[No]],1,B414+1))</f>
        <v>2</v>
      </c>
      <c r="C415" t="s">
        <v>108</v>
      </c>
      <c r="D415" s="1" t="s">
        <v>546</v>
      </c>
      <c r="E415" s="1" t="s">
        <v>90</v>
      </c>
      <c r="F415" s="1" t="s">
        <v>78</v>
      </c>
      <c r="G415" s="1" t="s">
        <v>543</v>
      </c>
      <c r="H415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47</v>
      </c>
      <c r="N415">
        <v>0</v>
      </c>
      <c r="O415">
        <v>57</v>
      </c>
      <c r="P415">
        <v>0</v>
      </c>
      <c r="U415" t="str">
        <f>Serve[[#This Row],[服装]]&amp;Serve[[#This Row],[名前]]&amp;Serve[[#This Row],[レアリティ]]</f>
        <v>ユニフォーム沼井和馬ICONIC</v>
      </c>
    </row>
    <row r="416" spans="1:21" x14ac:dyDescent="0.35">
      <c r="A416">
        <f>VLOOKUP(Serve[[#This Row],[No用]],SetNo[[No.用]:[vlookup 用]],2,FALSE)</f>
        <v>349</v>
      </c>
      <c r="B416">
        <f>IF(ROW()=2,1,IF(A415&lt;&gt;Serve[[#This Row],[No]],1,B415+1))</f>
        <v>1</v>
      </c>
      <c r="C416" t="s">
        <v>108</v>
      </c>
      <c r="D416" s="1" t="s">
        <v>557</v>
      </c>
      <c r="E416" s="1" t="s">
        <v>90</v>
      </c>
      <c r="F416" s="1" t="s">
        <v>78</v>
      </c>
      <c r="G416" s="1" t="s">
        <v>543</v>
      </c>
      <c r="H416" t="s">
        <v>71</v>
      </c>
      <c r="I416">
        <v>1</v>
      </c>
      <c r="J416" t="s">
        <v>204</v>
      </c>
      <c r="K416" s="1" t="s">
        <v>225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ユニフォーム潜尚保ICONIC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1</v>
      </c>
      <c r="C417" s="1" t="s">
        <v>673</v>
      </c>
      <c r="D417" s="1" t="s">
        <v>557</v>
      </c>
      <c r="E417" s="1" t="s">
        <v>77</v>
      </c>
      <c r="F417" s="1" t="s">
        <v>78</v>
      </c>
      <c r="G417" s="1" t="s">
        <v>543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バーガー潜尚保ICONIC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t="s">
        <v>108</v>
      </c>
      <c r="D418" s="1" t="s">
        <v>559</v>
      </c>
      <c r="E418" s="1" t="s">
        <v>90</v>
      </c>
      <c r="F418" s="1" t="s">
        <v>78</v>
      </c>
      <c r="G418" s="1" t="s">
        <v>543</v>
      </c>
      <c r="H418" t="s">
        <v>71</v>
      </c>
      <c r="I418">
        <v>1</v>
      </c>
      <c r="J418" t="s">
        <v>204</v>
      </c>
      <c r="K418" s="1" t="s">
        <v>222</v>
      </c>
      <c r="L418" s="1" t="s">
        <v>173</v>
      </c>
      <c r="M418">
        <v>39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ユニフォーム高千穂恵也ICONIC</v>
      </c>
    </row>
    <row r="419" spans="1:21" x14ac:dyDescent="0.35">
      <c r="A419">
        <f>VLOOKUP(Serve[[#This Row],[No用]],SetNo[[No.用]:[vlookup 用]],2,FALSE)</f>
        <v>351</v>
      </c>
      <c r="B419">
        <f>IF(ROW()=2,1,IF(A418&lt;&gt;Serve[[#This Row],[No]],1,B418+1))</f>
        <v>2</v>
      </c>
      <c r="C419" t="s">
        <v>108</v>
      </c>
      <c r="D419" s="1" t="s">
        <v>559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222</v>
      </c>
      <c r="L419" s="1" t="s">
        <v>224</v>
      </c>
      <c r="M419">
        <v>44</v>
      </c>
      <c r="N419">
        <v>0</v>
      </c>
      <c r="O419">
        <v>54</v>
      </c>
      <c r="P419">
        <v>0</v>
      </c>
      <c r="U419" t="str">
        <f>Serve[[#This Row],[服装]]&amp;Serve[[#This Row],[名前]]&amp;Serve[[#This Row],[レアリティ]]</f>
        <v>ユニフォーム高千穂恵也ICONIC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1</v>
      </c>
      <c r="C420" t="s">
        <v>108</v>
      </c>
      <c r="D420" s="1" t="s">
        <v>561</v>
      </c>
      <c r="E420" s="1" t="s">
        <v>90</v>
      </c>
      <c r="F420" s="1" t="s">
        <v>82</v>
      </c>
      <c r="G420" s="1" t="s">
        <v>543</v>
      </c>
      <c r="H420" t="s">
        <v>71</v>
      </c>
      <c r="I420">
        <v>1</v>
      </c>
      <c r="J420" t="s">
        <v>204</v>
      </c>
      <c r="K420" s="1" t="s">
        <v>193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ユニフォーム広尾倖児ICONIC</v>
      </c>
    </row>
    <row r="421" spans="1:21" x14ac:dyDescent="0.35">
      <c r="A421">
        <f>VLOOKUP(Serve[[#This Row],[No用]],SetNo[[No.用]:[vlookup 用]],2,FALSE)</f>
        <v>352</v>
      </c>
      <c r="B421">
        <f>IF(ROW()=2,1,IF(A420&lt;&gt;Serve[[#This Row],[No]],1,B420+1))</f>
        <v>2</v>
      </c>
      <c r="C421" t="s">
        <v>108</v>
      </c>
      <c r="D421" s="1" t="s">
        <v>561</v>
      </c>
      <c r="E421" s="1" t="s">
        <v>90</v>
      </c>
      <c r="F421" s="1" t="s">
        <v>82</v>
      </c>
      <c r="G421" s="1" t="s">
        <v>543</v>
      </c>
      <c r="H421" t="s">
        <v>71</v>
      </c>
      <c r="I421">
        <v>1</v>
      </c>
      <c r="J421" t="s">
        <v>204</v>
      </c>
      <c r="K421" s="1" t="s">
        <v>193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U421" t="str">
        <f>Serve[[#This Row],[服装]]&amp;Serve[[#This Row],[名前]]&amp;Serve[[#This Row],[レアリティ]]</f>
        <v>ユニフォーム広尾倖児ICONIC</v>
      </c>
    </row>
    <row r="422" spans="1:21" x14ac:dyDescent="0.35">
      <c r="A422">
        <f>VLOOKUP(Serve[[#This Row],[No用]],SetNo[[No.用]:[vlookup 用]],2,FALSE)</f>
        <v>353</v>
      </c>
      <c r="B422">
        <f>IF(ROW()=2,1,IF(A421&lt;&gt;Serve[[#This Row],[No]],1,B421+1))</f>
        <v>1</v>
      </c>
      <c r="C422" s="1" t="s">
        <v>737</v>
      </c>
      <c r="D422" s="1" t="s">
        <v>561</v>
      </c>
      <c r="E422" s="1" t="s">
        <v>77</v>
      </c>
      <c r="F422" s="1" t="s">
        <v>82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193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カンフー広尾倖児ICONIC</v>
      </c>
    </row>
    <row r="423" spans="1:21" x14ac:dyDescent="0.35">
      <c r="A423">
        <f>VLOOKUP(Serve[[#This Row],[No用]],SetNo[[No.用]:[vlookup 用]],2,FALSE)</f>
        <v>353</v>
      </c>
      <c r="B423">
        <f>IF(ROW()=2,1,IF(A422&lt;&gt;Serve[[#This Row],[No]],1,B422+1))</f>
        <v>2</v>
      </c>
      <c r="C423" s="1" t="s">
        <v>737</v>
      </c>
      <c r="D423" s="1" t="s">
        <v>561</v>
      </c>
      <c r="E423" s="1" t="s">
        <v>77</v>
      </c>
      <c r="F423" s="1" t="s">
        <v>82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193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U423" t="str">
        <f>Serve[[#This Row],[服装]]&amp;Serve[[#This Row],[名前]]&amp;Serve[[#This Row],[レアリティ]]</f>
        <v>カンフー広尾倖児ICONIC</v>
      </c>
    </row>
    <row r="424" spans="1:21" x14ac:dyDescent="0.35">
      <c r="A424">
        <f>VLOOKUP(Serve[[#This Row],[No用]],SetNo[[No.用]:[vlookup 用]],2,FALSE)</f>
        <v>354</v>
      </c>
      <c r="B424">
        <f>IF(ROW()=2,1,IF(A423&lt;&gt;Serve[[#This Row],[No]],1,B423+1))</f>
        <v>1</v>
      </c>
      <c r="C424" t="s">
        <v>108</v>
      </c>
      <c r="D424" s="1" t="s">
        <v>563</v>
      </c>
      <c r="E424" s="1" t="s">
        <v>90</v>
      </c>
      <c r="F424" s="1" t="s">
        <v>74</v>
      </c>
      <c r="G424" s="1" t="s">
        <v>543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ユニフォーム先島伊澄ICONIC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t="s">
        <v>108</v>
      </c>
      <c r="D425" s="1" t="s">
        <v>565</v>
      </c>
      <c r="E425" s="1" t="s">
        <v>90</v>
      </c>
      <c r="F425" s="1" t="s">
        <v>82</v>
      </c>
      <c r="G425" s="1" t="s">
        <v>543</v>
      </c>
      <c r="H425" t="s">
        <v>71</v>
      </c>
      <c r="I425">
        <v>1</v>
      </c>
      <c r="J425" t="s">
        <v>204</v>
      </c>
      <c r="K425" s="1" t="s">
        <v>225</v>
      </c>
      <c r="L425" s="1" t="s">
        <v>162</v>
      </c>
      <c r="M425">
        <v>25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ユニフォーム背黒晃彦ICONIC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567</v>
      </c>
      <c r="E426" s="1" t="s">
        <v>90</v>
      </c>
      <c r="F426" s="1" t="s">
        <v>80</v>
      </c>
      <c r="G426" s="1" t="s">
        <v>543</v>
      </c>
      <c r="H426" t="s">
        <v>71</v>
      </c>
      <c r="I426">
        <v>1</v>
      </c>
      <c r="J426" t="s">
        <v>204</v>
      </c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ユニフォーム赤間颯ICONIC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s="1" t="s">
        <v>108</v>
      </c>
      <c r="D427" s="1" t="s">
        <v>1080</v>
      </c>
      <c r="E427" s="1" t="s">
        <v>77</v>
      </c>
      <c r="F427" s="1" t="s">
        <v>74</v>
      </c>
      <c r="G427" s="1" t="s">
        <v>1081</v>
      </c>
      <c r="H427" s="1" t="s">
        <v>544</v>
      </c>
      <c r="I427">
        <v>1</v>
      </c>
      <c r="J427" t="s">
        <v>204</v>
      </c>
      <c r="K427" s="1" t="s">
        <v>222</v>
      </c>
      <c r="L427" s="1" t="s">
        <v>178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ユニフォーム白峰周ICONIC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s="1" t="s">
        <v>108</v>
      </c>
      <c r="D428" s="1" t="s">
        <v>1090</v>
      </c>
      <c r="E428" s="1" t="s">
        <v>77</v>
      </c>
      <c r="F428" s="1" t="s">
        <v>82</v>
      </c>
      <c r="G428" s="1" t="s">
        <v>1081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178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ユニフォーム和倉久彦ICONIC</v>
      </c>
    </row>
    <row r="429" spans="1:21" x14ac:dyDescent="0.35">
      <c r="A429">
        <f>VLOOKUP(Serve[[#This Row],[No用]],SetNo[[No.用]:[vlookup 用]],2,FALSE)</f>
        <v>359</v>
      </c>
      <c r="B429">
        <f>IF(ROW()=2,1,IF(A428&lt;&gt;Serve[[#This Row],[No]],1,B428+1))</f>
        <v>1</v>
      </c>
      <c r="C429" s="1" t="s">
        <v>108</v>
      </c>
      <c r="D429" s="1" t="s">
        <v>1094</v>
      </c>
      <c r="E429" s="1" t="s">
        <v>77</v>
      </c>
      <c r="F429" s="1" t="s">
        <v>78</v>
      </c>
      <c r="G429" s="1" t="s">
        <v>1081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ユニフォーム金沢伊織ICONIC</v>
      </c>
    </row>
    <row r="430" spans="1:21" x14ac:dyDescent="0.35">
      <c r="A430">
        <f>VLOOKUP(Serve[[#This Row],[No用]],SetNo[[No.用]:[vlookup 用]],2,FALSE)</f>
        <v>360</v>
      </c>
      <c r="B430">
        <f>IF(ROW()=2,1,IF(A429&lt;&gt;Serve[[#This Row],[No]],1,B429+1))</f>
        <v>1</v>
      </c>
      <c r="C430" s="1" t="s">
        <v>108</v>
      </c>
      <c r="D430" s="1" t="s">
        <v>1098</v>
      </c>
      <c r="E430" s="1" t="s">
        <v>77</v>
      </c>
      <c r="F430" s="1" t="s">
        <v>82</v>
      </c>
      <c r="G430" s="1" t="s">
        <v>1081</v>
      </c>
      <c r="H430" s="1" t="s">
        <v>544</v>
      </c>
      <c r="I430">
        <v>1</v>
      </c>
      <c r="J430" t="s">
        <v>204</v>
      </c>
      <c r="K430" s="1" t="s">
        <v>222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ユニフォーム志賀智也ICONIC</v>
      </c>
    </row>
    <row r="431" spans="1:21" x14ac:dyDescent="0.35">
      <c r="A431">
        <f>VLOOKUP(Serve[[#This Row],[No用]],SetNo[[No.用]:[vlookup 用]],2,FALSE)</f>
        <v>361</v>
      </c>
      <c r="B431">
        <f>IF(ROW()=2,1,IF(A430&lt;&gt;Serve[[#This Row],[No]],1,B430+1))</f>
        <v>1</v>
      </c>
      <c r="C431" s="1" t="s">
        <v>108</v>
      </c>
      <c r="D431" s="1" t="s">
        <v>1111</v>
      </c>
      <c r="E431" s="1" t="s">
        <v>77</v>
      </c>
      <c r="F431" s="1" t="s">
        <v>80</v>
      </c>
      <c r="G431" s="1" t="s">
        <v>1081</v>
      </c>
      <c r="H431" s="1" t="s">
        <v>544</v>
      </c>
      <c r="I431">
        <v>1</v>
      </c>
      <c r="J431" t="s">
        <v>204</v>
      </c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ユニフォーム輪島友和ICONIC</v>
      </c>
    </row>
    <row r="432" spans="1:21" x14ac:dyDescent="0.35">
      <c r="A432">
        <f>VLOOKUP(Serve[[#This Row],[No用]],SetNo[[No.用]:[vlookup 用]],2,FALSE)</f>
        <v>362</v>
      </c>
      <c r="B432">
        <f>IF(ROW()=2,1,IF(A431&lt;&gt;Serve[[#This Row],[No]],1,B431+1))</f>
        <v>1</v>
      </c>
      <c r="C432" s="1" t="s">
        <v>108</v>
      </c>
      <c r="D432" s="1" t="s">
        <v>1128</v>
      </c>
      <c r="E432" s="1" t="s">
        <v>77</v>
      </c>
      <c r="F432" s="1" t="s">
        <v>78</v>
      </c>
      <c r="G432" s="1" t="s">
        <v>1081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ユニフォーム深谷謙朗ICONIC</v>
      </c>
    </row>
    <row r="433" spans="1:21" x14ac:dyDescent="0.35">
      <c r="A433">
        <f>VLOOKUP(Serve[[#This Row],[No用]],SetNo[[No.用]:[vlookup 用]],2,FALSE)</f>
        <v>362</v>
      </c>
      <c r="B433">
        <f>IF(ROW()=2,1,IF(A432&lt;&gt;Serve[[#This Row],[No]],1,B432+1))</f>
        <v>2</v>
      </c>
      <c r="C433" s="1" t="s">
        <v>108</v>
      </c>
      <c r="D433" s="1" t="s">
        <v>1128</v>
      </c>
      <c r="E433" s="1" t="s">
        <v>77</v>
      </c>
      <c r="F433" s="1" t="s">
        <v>78</v>
      </c>
      <c r="G433" s="1" t="s">
        <v>1081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224</v>
      </c>
      <c r="M433">
        <v>43</v>
      </c>
      <c r="N433">
        <v>0</v>
      </c>
      <c r="O433">
        <v>53</v>
      </c>
      <c r="P433">
        <v>0</v>
      </c>
      <c r="T433" s="1" t="s">
        <v>1130</v>
      </c>
      <c r="U433" t="str">
        <f>Serve[[#This Row],[服装]]&amp;Serve[[#This Row],[名前]]&amp;Serve[[#This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36"/>
  <sheetViews>
    <sheetView topLeftCell="A2120" zoomScaleNormal="100" workbookViewId="0">
      <selection activeCell="A2136" sqref="A2133:XFD2136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t="s">
        <v>108</v>
      </c>
      <c r="D1355" t="s">
        <v>110</v>
      </c>
      <c r="E1355" t="s">
        <v>73</v>
      </c>
      <c r="F1355" t="s">
        <v>82</v>
      </c>
      <c r="G1355" t="s">
        <v>118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ユニフォーム天童覚ICONIC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t="s">
        <v>108</v>
      </c>
      <c r="D1356" t="s">
        <v>110</v>
      </c>
      <c r="E1356" t="s">
        <v>73</v>
      </c>
      <c r="F1356" t="s">
        <v>82</v>
      </c>
      <c r="G1356" t="s">
        <v>118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ユニフォーム天童覚ICONIC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t="s">
        <v>108</v>
      </c>
      <c r="D1357" t="s">
        <v>110</v>
      </c>
      <c r="E1357" t="s">
        <v>73</v>
      </c>
      <c r="F1357" t="s">
        <v>82</v>
      </c>
      <c r="G1357" t="s">
        <v>118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ユニフォーム天童覚ICONIC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t="s">
        <v>108</v>
      </c>
      <c r="D1358" t="s">
        <v>110</v>
      </c>
      <c r="E1358" t="s">
        <v>73</v>
      </c>
      <c r="F1358" t="s">
        <v>82</v>
      </c>
      <c r="G1358" t="s">
        <v>118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ユニフォーム天童覚ICONIC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t="s">
        <v>108</v>
      </c>
      <c r="D1359" t="s">
        <v>110</v>
      </c>
      <c r="E1359" t="s">
        <v>73</v>
      </c>
      <c r="F1359" t="s">
        <v>82</v>
      </c>
      <c r="G1359" t="s">
        <v>118</v>
      </c>
      <c r="H1359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12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ユニフォーム天童覚ICONIC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t="s">
        <v>116</v>
      </c>
      <c r="D1360" t="s">
        <v>110</v>
      </c>
      <c r="E1360" t="s">
        <v>90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水着天童覚ICONIC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116</v>
      </c>
      <c r="D1361" t="s">
        <v>110</v>
      </c>
      <c r="E1361" t="s">
        <v>90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水着天童覚ICONIC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116</v>
      </c>
      <c r="D1362" t="s">
        <v>110</v>
      </c>
      <c r="E1362" t="s">
        <v>90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水着天童覚ICONIC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116</v>
      </c>
      <c r="D1363" t="s">
        <v>110</v>
      </c>
      <c r="E1363" t="s">
        <v>90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水着天童覚ICONIC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116</v>
      </c>
      <c r="D1364" t="s">
        <v>110</v>
      </c>
      <c r="E1364" t="s">
        <v>90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水着天童覚ICONIC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s="1" t="s">
        <v>581</v>
      </c>
      <c r="D1365" t="s">
        <v>110</v>
      </c>
      <c r="E1365" s="1" t="s">
        <v>77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文化祭天童覚ICONIC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s="1" t="s">
        <v>581</v>
      </c>
      <c r="D1366" t="s">
        <v>110</v>
      </c>
      <c r="E1366" s="1" t="s">
        <v>77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文化祭天童覚ICONIC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s="1" t="s">
        <v>581</v>
      </c>
      <c r="D1367" t="s">
        <v>110</v>
      </c>
      <c r="E1367" s="1" t="s">
        <v>77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文化祭天童覚ICONIC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s="1" t="s">
        <v>581</v>
      </c>
      <c r="D1368" t="s">
        <v>110</v>
      </c>
      <c r="E1368" s="1" t="s">
        <v>77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文化祭天童覚ICONIC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s="1" t="s">
        <v>581</v>
      </c>
      <c r="D1369" t="s">
        <v>110</v>
      </c>
      <c r="E1369" s="1" t="s">
        <v>77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149</v>
      </c>
      <c r="D1370" s="1" t="s">
        <v>110</v>
      </c>
      <c r="E1370" s="1" t="s">
        <v>73</v>
      </c>
      <c r="F1370" s="1" t="s">
        <v>82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制服天童覚ICONIC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149</v>
      </c>
      <c r="D1371" s="1" t="s">
        <v>110</v>
      </c>
      <c r="E1371" s="1" t="s">
        <v>73</v>
      </c>
      <c r="F1371" s="1" t="s">
        <v>82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149</v>
      </c>
      <c r="D1372" s="1" t="s">
        <v>110</v>
      </c>
      <c r="E1372" s="1" t="s">
        <v>73</v>
      </c>
      <c r="F1372" s="1" t="s">
        <v>82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149</v>
      </c>
      <c r="D1373" s="1" t="s">
        <v>110</v>
      </c>
      <c r="E1373" s="1" t="s">
        <v>73</v>
      </c>
      <c r="F1373" s="1" t="s">
        <v>82</v>
      </c>
      <c r="G1373" s="1" t="s">
        <v>118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制服天童覚ICONIC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149</v>
      </c>
      <c r="D1374" s="1" t="s">
        <v>110</v>
      </c>
      <c r="E1374" s="1" t="s">
        <v>73</v>
      </c>
      <c r="F1374" s="1" t="s">
        <v>82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制服天童覚ICONIC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743</v>
      </c>
      <c r="D1375" s="1" t="s">
        <v>110</v>
      </c>
      <c r="E1375" s="1" t="s">
        <v>90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仮装天童覚ICONIC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743</v>
      </c>
      <c r="D1376" s="1" t="s">
        <v>110</v>
      </c>
      <c r="E1376" s="1" t="s">
        <v>90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仮装天童覚ICONIC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743</v>
      </c>
      <c r="D1377" s="1" t="s">
        <v>110</v>
      </c>
      <c r="E1377" s="1" t="s">
        <v>90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仮装天童覚ICONIC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743</v>
      </c>
      <c r="D1378" s="1" t="s">
        <v>110</v>
      </c>
      <c r="E1378" s="1" t="s">
        <v>90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仮装天童覚ICONIC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743</v>
      </c>
      <c r="D1379" s="1" t="s">
        <v>110</v>
      </c>
      <c r="E1379" s="1" t="s">
        <v>90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仮装天童覚ICONIC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918</v>
      </c>
      <c r="D1380" s="1" t="s">
        <v>110</v>
      </c>
      <c r="E1380" s="1" t="s">
        <v>77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遊園地天童覚ICONIC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918</v>
      </c>
      <c r="D1381" s="1" t="s">
        <v>110</v>
      </c>
      <c r="E1381" s="1" t="s">
        <v>77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遊園地天童覚ICONIC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918</v>
      </c>
      <c r="D1382" s="1" t="s">
        <v>110</v>
      </c>
      <c r="E1382" s="1" t="s">
        <v>77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遊園地天童覚ICONIC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918</v>
      </c>
      <c r="D1383" s="1" t="s">
        <v>110</v>
      </c>
      <c r="E1383" s="1" t="s">
        <v>77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遊園地天童覚ICONIC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918</v>
      </c>
      <c r="D1384" s="1" t="s">
        <v>110</v>
      </c>
      <c r="E1384" s="1" t="s">
        <v>77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遊園地天童覚ICONIC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t="s">
        <v>108</v>
      </c>
      <c r="D1385" t="s">
        <v>111</v>
      </c>
      <c r="E1385" t="s">
        <v>77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ユニフォーム五色工ICONIC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t="s">
        <v>108</v>
      </c>
      <c r="D1386" t="s">
        <v>111</v>
      </c>
      <c r="E1386" t="s">
        <v>77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ユニフォーム五色工ICONIC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t="s">
        <v>108</v>
      </c>
      <c r="D1387" t="s">
        <v>111</v>
      </c>
      <c r="E1387" t="s">
        <v>77</v>
      </c>
      <c r="F1387" t="s">
        <v>78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ユニフォーム五色工ICONIC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t="s">
        <v>108</v>
      </c>
      <c r="D1388" t="s">
        <v>111</v>
      </c>
      <c r="E1388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ユニフォーム五色工ICONIC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t="s">
        <v>108</v>
      </c>
      <c r="D1389" t="s">
        <v>111</v>
      </c>
      <c r="E1389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ユニフォーム五色工ICONIC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553</v>
      </c>
      <c r="D1390" t="s">
        <v>111</v>
      </c>
      <c r="E1390" s="1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職業体験五色工ICONIC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553</v>
      </c>
      <c r="D1391" t="s">
        <v>111</v>
      </c>
      <c r="E1391" s="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職業体験五色工ICONIC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553</v>
      </c>
      <c r="D1392" t="s">
        <v>111</v>
      </c>
      <c r="E1392" s="1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職業体験五色工ICONIC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553</v>
      </c>
      <c r="D1393" t="s">
        <v>111</v>
      </c>
      <c r="E1393" s="1" t="s">
        <v>73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職業体験五色工ICONIC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553</v>
      </c>
      <c r="D1394" t="s">
        <v>111</v>
      </c>
      <c r="E1394" s="1" t="s">
        <v>73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職業体験五色工ICONIC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149</v>
      </c>
      <c r="D1395" s="1" t="s">
        <v>111</v>
      </c>
      <c r="E1395" s="1" t="s">
        <v>90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178</v>
      </c>
      <c r="M1395">
        <v>32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149</v>
      </c>
      <c r="D1396" s="1" t="s">
        <v>111</v>
      </c>
      <c r="E1396" s="1" t="s">
        <v>90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149</v>
      </c>
      <c r="D1397" s="1" t="s">
        <v>111</v>
      </c>
      <c r="E1397" s="1" t="s">
        <v>90</v>
      </c>
      <c r="F1397" s="1" t="s">
        <v>78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120</v>
      </c>
      <c r="L1397" s="1" t="s">
        <v>178</v>
      </c>
      <c r="M1397">
        <v>32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149</v>
      </c>
      <c r="D1398" s="1" t="s">
        <v>111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制服五色工ICONIC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149</v>
      </c>
      <c r="D1399" s="1" t="s">
        <v>111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制服五色工ICONIC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713</v>
      </c>
      <c r="D1400" s="1" t="s">
        <v>111</v>
      </c>
      <c r="E1400" s="10" t="s">
        <v>77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バカンス五色工ICONIC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713</v>
      </c>
      <c r="D1401" s="1" t="s">
        <v>111</v>
      </c>
      <c r="E1401" s="10" t="s">
        <v>77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バカンス五色工ICONIC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713</v>
      </c>
      <c r="D1402" s="1" t="s">
        <v>111</v>
      </c>
      <c r="E1402" s="10" t="s">
        <v>77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バカンス五色工ICONIC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713</v>
      </c>
      <c r="D1403" s="1" t="s">
        <v>111</v>
      </c>
      <c r="E1403" s="10" t="s">
        <v>77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バカンス五色工ICONIC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713</v>
      </c>
      <c r="D1404" s="1" t="s">
        <v>111</v>
      </c>
      <c r="E1404" s="10" t="s">
        <v>77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バカンス五色工ICONIC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801</v>
      </c>
      <c r="D1405" s="1" t="s">
        <v>111</v>
      </c>
      <c r="E1405" s="10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Xmas2五色工ICONIC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801</v>
      </c>
      <c r="D1406" s="1" t="s">
        <v>111</v>
      </c>
      <c r="E1406" s="10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Xmas2五色工ICONIC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801</v>
      </c>
      <c r="D1407" s="1" t="s">
        <v>111</v>
      </c>
      <c r="E1407" s="10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Xmas2五色工ICONIC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801</v>
      </c>
      <c r="D1408" s="1" t="s">
        <v>111</v>
      </c>
      <c r="E1408" s="10" t="s">
        <v>73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Xmas2五色工ICONIC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801</v>
      </c>
      <c r="D1409" s="1" t="s">
        <v>111</v>
      </c>
      <c r="E1409" s="10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Xmas2五色工ICONIC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987</v>
      </c>
      <c r="D1410" s="1" t="s">
        <v>111</v>
      </c>
      <c r="E1410" s="10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987</v>
      </c>
      <c r="D1411" s="1" t="s">
        <v>111</v>
      </c>
      <c r="E1411" s="10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178</v>
      </c>
      <c r="M1411">
        <v>30</v>
      </c>
      <c r="N1411">
        <v>0</v>
      </c>
      <c r="O1411">
        <v>0</v>
      </c>
      <c r="P1411">
        <v>0</v>
      </c>
      <c r="R1411" s="1" t="s">
        <v>955</v>
      </c>
      <c r="S1411" s="1" t="s">
        <v>908</v>
      </c>
      <c r="T1411" s="1"/>
      <c r="U1411" t="str">
        <f>Receive[[#This Row],[服装]]&amp;Receive[[#This Row],[名前]]&amp;Receive[[#This Row],[レアリティ]]</f>
        <v>サバゲ2五色工ICONIC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987</v>
      </c>
      <c r="D1412" s="1" t="s">
        <v>111</v>
      </c>
      <c r="E1412" s="10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987</v>
      </c>
      <c r="D1413" s="1" t="s">
        <v>111</v>
      </c>
      <c r="E1413" s="10" t="s">
        <v>90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30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サバゲ2五色工ICONIC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987</v>
      </c>
      <c r="D1414" s="1" t="s">
        <v>111</v>
      </c>
      <c r="E1414" s="10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サバゲ2五色工ICONIC</v>
      </c>
    </row>
    <row r="1415" spans="1:21" x14ac:dyDescent="0.35">
      <c r="A1415">
        <f>VLOOKUP(Receive[[#This Row],[No用]],SetNo[[No.用]:[vlookup 用]],2,FALSE)</f>
        <v>240</v>
      </c>
      <c r="B1415">
        <f>IF(ROW()=2,1,IF(A1414&lt;&gt;Receive[[#This Row],[No]],1,B1414+1))</f>
        <v>6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120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240</v>
      </c>
      <c r="B1416">
        <f>IF(ROW()=2,1,IF(A1415&lt;&gt;Receive[[#This Row],[No]],1,B1415+1))</f>
        <v>7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164</v>
      </c>
      <c r="L1416" s="1" t="s">
        <v>224</v>
      </c>
      <c r="M1416">
        <v>49</v>
      </c>
      <c r="N1416">
        <v>0</v>
      </c>
      <c r="O1416">
        <v>59</v>
      </c>
      <c r="P1416">
        <v>0</v>
      </c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1</v>
      </c>
      <c r="C1417" t="s">
        <v>108</v>
      </c>
      <c r="D1417" t="s">
        <v>112</v>
      </c>
      <c r="E1417" t="s">
        <v>73</v>
      </c>
      <c r="F1417" t="s">
        <v>74</v>
      </c>
      <c r="G1417" t="s">
        <v>118</v>
      </c>
      <c r="H1417" t="s">
        <v>71</v>
      </c>
      <c r="I1417">
        <v>1</v>
      </c>
      <c r="J1417" t="s">
        <v>228</v>
      </c>
      <c r="K1417" t="s">
        <v>250</v>
      </c>
      <c r="L1417" t="s">
        <v>251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ユニフォーム白布賢二郎ICONIC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2</v>
      </c>
      <c r="C1418" t="s">
        <v>108</v>
      </c>
      <c r="D1418" t="s">
        <v>112</v>
      </c>
      <c r="E1418" t="s">
        <v>73</v>
      </c>
      <c r="F1418" t="s">
        <v>74</v>
      </c>
      <c r="G1418" t="s">
        <v>118</v>
      </c>
      <c r="H1418" t="s">
        <v>71</v>
      </c>
      <c r="I1418">
        <v>1</v>
      </c>
      <c r="J1418" t="s">
        <v>228</v>
      </c>
      <c r="K1418" t="s">
        <v>252</v>
      </c>
      <c r="L1418" t="s">
        <v>251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ユニフォーム白布賢二郎ICONIC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3</v>
      </c>
      <c r="C1419" t="s">
        <v>108</v>
      </c>
      <c r="D1419" t="s">
        <v>112</v>
      </c>
      <c r="E1419" t="s">
        <v>73</v>
      </c>
      <c r="F1419" t="s">
        <v>74</v>
      </c>
      <c r="G1419" t="s">
        <v>118</v>
      </c>
      <c r="H1419" t="s">
        <v>71</v>
      </c>
      <c r="I1419">
        <v>1</v>
      </c>
      <c r="J1419" t="s">
        <v>228</v>
      </c>
      <c r="K1419" t="s">
        <v>253</v>
      </c>
      <c r="L1419" t="s">
        <v>251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ユニフォーム白布賢二郎ICONIC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4</v>
      </c>
      <c r="C1420" t="s">
        <v>108</v>
      </c>
      <c r="D1420" t="s">
        <v>112</v>
      </c>
      <c r="E1420" t="s">
        <v>73</v>
      </c>
      <c r="F1420" t="s">
        <v>74</v>
      </c>
      <c r="G1420" t="s">
        <v>118</v>
      </c>
      <c r="H1420" t="s">
        <v>71</v>
      </c>
      <c r="I1420">
        <v>1</v>
      </c>
      <c r="J1420" t="s">
        <v>228</v>
      </c>
      <c r="K1420" t="s">
        <v>254</v>
      </c>
      <c r="L1420" t="s">
        <v>251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ユニフォーム白布賢二郎ICONIC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5</v>
      </c>
      <c r="C1421" t="s">
        <v>108</v>
      </c>
      <c r="D1421" t="s">
        <v>112</v>
      </c>
      <c r="E1421" t="s">
        <v>73</v>
      </c>
      <c r="F1421" t="s">
        <v>74</v>
      </c>
      <c r="G1421" t="s">
        <v>118</v>
      </c>
      <c r="H1421" t="s">
        <v>71</v>
      </c>
      <c r="I1421">
        <v>1</v>
      </c>
      <c r="J1421" t="s">
        <v>228</v>
      </c>
      <c r="K1421" t="s">
        <v>255</v>
      </c>
      <c r="L1421" t="s">
        <v>251</v>
      </c>
      <c r="M1421">
        <v>14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ユニフォーム白布賢二郎ICONIC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366</v>
      </c>
      <c r="D1422" t="s">
        <v>367</v>
      </c>
      <c r="E1422" t="s">
        <v>24</v>
      </c>
      <c r="F1422" t="s">
        <v>31</v>
      </c>
      <c r="G1422" t="s">
        <v>157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探偵白布賢二郎ICONIC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366</v>
      </c>
      <c r="D1423" t="s">
        <v>367</v>
      </c>
      <c r="E1423" t="s">
        <v>24</v>
      </c>
      <c r="F1423" t="s">
        <v>31</v>
      </c>
      <c r="G1423" t="s">
        <v>157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探偵白布賢二郎ICONIC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366</v>
      </c>
      <c r="D1424" t="s">
        <v>367</v>
      </c>
      <c r="E1424" t="s">
        <v>24</v>
      </c>
      <c r="F1424" t="s">
        <v>31</v>
      </c>
      <c r="G1424" t="s">
        <v>157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探偵白布賢二郎ICONIC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366</v>
      </c>
      <c r="D1425" t="s">
        <v>367</v>
      </c>
      <c r="E1425" t="s">
        <v>24</v>
      </c>
      <c r="F1425" t="s">
        <v>31</v>
      </c>
      <c r="G1425" t="s">
        <v>157</v>
      </c>
      <c r="H1425" t="s">
        <v>71</v>
      </c>
      <c r="I1425">
        <v>1</v>
      </c>
      <c r="J1425" t="s">
        <v>16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探偵白布賢二郎ICONIC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366</v>
      </c>
      <c r="D1426" t="s">
        <v>367</v>
      </c>
      <c r="E1426" t="s">
        <v>24</v>
      </c>
      <c r="F1426" t="s">
        <v>31</v>
      </c>
      <c r="G1426" t="s">
        <v>157</v>
      </c>
      <c r="H1426" t="s">
        <v>71</v>
      </c>
      <c r="I1426">
        <v>1</v>
      </c>
      <c r="J1426" t="s">
        <v>16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探偵白布賢二郎ICONIC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s="1" t="s">
        <v>149</v>
      </c>
      <c r="D1427" s="1" t="s">
        <v>367</v>
      </c>
      <c r="E1427" s="1" t="s">
        <v>77</v>
      </c>
      <c r="F1427" s="1" t="s">
        <v>31</v>
      </c>
      <c r="G1427" s="1" t="s">
        <v>157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s="1" t="s">
        <v>149</v>
      </c>
      <c r="D1428" s="1" t="s">
        <v>367</v>
      </c>
      <c r="E1428" s="1" t="s">
        <v>77</v>
      </c>
      <c r="F1428" s="1" t="s">
        <v>31</v>
      </c>
      <c r="G1428" s="1" t="s">
        <v>157</v>
      </c>
      <c r="H1428" s="1" t="s">
        <v>71</v>
      </c>
      <c r="I1428">
        <v>1</v>
      </c>
      <c r="J1428" t="s">
        <v>16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s="1" t="s">
        <v>149</v>
      </c>
      <c r="D1429" s="1" t="s">
        <v>367</v>
      </c>
      <c r="E1429" s="1" t="s">
        <v>77</v>
      </c>
      <c r="F1429" s="1" t="s">
        <v>31</v>
      </c>
      <c r="G1429" s="1" t="s">
        <v>157</v>
      </c>
      <c r="H1429" s="1" t="s">
        <v>71</v>
      </c>
      <c r="I1429">
        <v>1</v>
      </c>
      <c r="J1429" t="s">
        <v>16</v>
      </c>
      <c r="K1429" s="1" t="s">
        <v>120</v>
      </c>
      <c r="L1429" s="1" t="s">
        <v>178</v>
      </c>
      <c r="M1429">
        <v>32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s="1" t="s">
        <v>149</v>
      </c>
      <c r="D1430" s="1" t="s">
        <v>367</v>
      </c>
      <c r="E1430" s="1" t="s">
        <v>77</v>
      </c>
      <c r="F1430" s="1" t="s">
        <v>31</v>
      </c>
      <c r="G1430" s="1" t="s">
        <v>157</v>
      </c>
      <c r="H1430" s="1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s="1" t="s">
        <v>149</v>
      </c>
      <c r="D1431" s="1" t="s">
        <v>367</v>
      </c>
      <c r="E1431" s="1" t="s">
        <v>77</v>
      </c>
      <c r="F1431" s="1" t="s">
        <v>31</v>
      </c>
      <c r="G1431" s="1" t="s">
        <v>157</v>
      </c>
      <c r="H1431" s="1" t="s">
        <v>71</v>
      </c>
      <c r="I1431">
        <v>1</v>
      </c>
      <c r="J1431" t="s">
        <v>16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713</v>
      </c>
      <c r="D1432" s="1" t="s">
        <v>367</v>
      </c>
      <c r="E1432" s="1" t="s">
        <v>73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16</v>
      </c>
      <c r="K1432" s="1" t="s">
        <v>119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713</v>
      </c>
      <c r="D1433" s="1" t="s">
        <v>367</v>
      </c>
      <c r="E1433" s="1" t="s">
        <v>73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713</v>
      </c>
      <c r="D1434" s="1" t="s">
        <v>367</v>
      </c>
      <c r="E1434" s="1" t="s">
        <v>73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713</v>
      </c>
      <c r="D1435" s="1" t="s">
        <v>367</v>
      </c>
      <c r="E1435" s="1" t="s">
        <v>73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16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バカンス白布賢二郎ICONIC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713</v>
      </c>
      <c r="D1436" s="1" t="s">
        <v>367</v>
      </c>
      <c r="E1436" s="1" t="s">
        <v>73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バカンス白布賢二郎ICONIC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835</v>
      </c>
      <c r="D1437" s="1" t="s">
        <v>367</v>
      </c>
      <c r="E1437" s="1" t="s">
        <v>90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路地裏2白布賢二郎ICONIC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835</v>
      </c>
      <c r="D1438" s="1" t="s">
        <v>367</v>
      </c>
      <c r="E1438" s="1" t="s">
        <v>90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路地裏2白布賢二郎ICONIC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835</v>
      </c>
      <c r="D1439" s="1" t="s">
        <v>367</v>
      </c>
      <c r="E1439" s="1" t="s">
        <v>90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路地裏2白布賢二郎ICONIC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835</v>
      </c>
      <c r="D1440" s="1" t="s">
        <v>367</v>
      </c>
      <c r="E1440" s="1" t="s">
        <v>90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路地裏2白布賢二郎ICONIC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835</v>
      </c>
      <c r="D1441" s="1" t="s">
        <v>367</v>
      </c>
      <c r="E1441" s="1" t="s">
        <v>90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路地裏2白布賢二郎ICONIC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t="s">
        <v>108</v>
      </c>
      <c r="D1442" t="s">
        <v>113</v>
      </c>
      <c r="E1442" t="s">
        <v>73</v>
      </c>
      <c r="F1442" t="s">
        <v>78</v>
      </c>
      <c r="G1442" t="s">
        <v>118</v>
      </c>
      <c r="H1442" t="s">
        <v>71</v>
      </c>
      <c r="I1442">
        <v>1</v>
      </c>
      <c r="J1442" t="s">
        <v>16</v>
      </c>
      <c r="K1442" s="1" t="s">
        <v>119</v>
      </c>
      <c r="L1442" t="s">
        <v>251</v>
      </c>
      <c r="M1442">
        <v>27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ユニフォーム大平獅音ICONIC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t="s">
        <v>108</v>
      </c>
      <c r="D1443" t="s">
        <v>113</v>
      </c>
      <c r="E1443" t="s">
        <v>73</v>
      </c>
      <c r="F1443" t="s">
        <v>78</v>
      </c>
      <c r="G1443" t="s">
        <v>118</v>
      </c>
      <c r="H1443" t="s">
        <v>71</v>
      </c>
      <c r="I1443">
        <v>1</v>
      </c>
      <c r="J1443" t="s">
        <v>16</v>
      </c>
      <c r="K1443" s="1" t="s">
        <v>163</v>
      </c>
      <c r="L1443" t="s">
        <v>251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ユニフォーム大平獅音ICONIC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t="s">
        <v>108</v>
      </c>
      <c r="D1444" t="s">
        <v>113</v>
      </c>
      <c r="E1444" t="s">
        <v>73</v>
      </c>
      <c r="F1444" t="s">
        <v>78</v>
      </c>
      <c r="G1444" t="s">
        <v>118</v>
      </c>
      <c r="H1444" t="s">
        <v>71</v>
      </c>
      <c r="I1444">
        <v>1</v>
      </c>
      <c r="J1444" t="s">
        <v>16</v>
      </c>
      <c r="K1444" s="1" t="s">
        <v>230</v>
      </c>
      <c r="L1444" t="s">
        <v>251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ユニフォーム大平獅音ICONIC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t="s">
        <v>108</v>
      </c>
      <c r="D1445" t="s">
        <v>113</v>
      </c>
      <c r="E1445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120</v>
      </c>
      <c r="L1445" t="s">
        <v>251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ユニフォーム大平獅音ICONIC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t="s">
        <v>108</v>
      </c>
      <c r="D1446" t="s">
        <v>113</v>
      </c>
      <c r="E1446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164</v>
      </c>
      <c r="L1446" t="s">
        <v>251</v>
      </c>
      <c r="M1446">
        <v>27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ユニフォーム大平獅音ICONIC</v>
      </c>
    </row>
    <row r="1447" spans="1:21" x14ac:dyDescent="0.35">
      <c r="A1447">
        <f>VLOOKUP(Receive[[#This Row],[No用]],SetNo[[No.用]:[vlookup 用]],2,FALSE)</f>
        <v>246</v>
      </c>
      <c r="B1447">
        <f>IF(ROW()=2,1,IF(A1446&lt;&gt;Receive[[#This Row],[No]],1,B1446+1))</f>
        <v>6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165</v>
      </c>
      <c r="L1447" t="s">
        <v>251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1</v>
      </c>
      <c r="C1448" t="s">
        <v>108</v>
      </c>
      <c r="D1448" t="s">
        <v>114</v>
      </c>
      <c r="E1448" t="s">
        <v>73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ユニフォーム川西太一ICONIC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2</v>
      </c>
      <c r="C1449" t="s">
        <v>108</v>
      </c>
      <c r="D1449" t="s">
        <v>114</v>
      </c>
      <c r="E1449" t="s">
        <v>73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ユニフォーム川西太一ICONIC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3</v>
      </c>
      <c r="C1450" t="s">
        <v>108</v>
      </c>
      <c r="D1450" t="s">
        <v>114</v>
      </c>
      <c r="E1450" t="s">
        <v>73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ユニフォーム川西太一ICONIC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4</v>
      </c>
      <c r="C1451" t="s">
        <v>108</v>
      </c>
      <c r="D1451" t="s">
        <v>114</v>
      </c>
      <c r="E1451" t="s">
        <v>73</v>
      </c>
      <c r="F1451" t="s">
        <v>82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ユニフォーム川西太一ICONIC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5</v>
      </c>
      <c r="C1452" t="s">
        <v>108</v>
      </c>
      <c r="D1452" t="s">
        <v>114</v>
      </c>
      <c r="E1452" t="s">
        <v>73</v>
      </c>
      <c r="F1452" t="s">
        <v>82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ユニフォーム川西太一ICONIC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s="1" t="s">
        <v>650</v>
      </c>
      <c r="D1453" s="1" t="s">
        <v>114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路地裏川西太一ICONIC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s="1" t="s">
        <v>650</v>
      </c>
      <c r="D1454" s="1" t="s">
        <v>114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路地裏川西太一ICONIC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s="1" t="s">
        <v>650</v>
      </c>
      <c r="D1455" s="1" t="s">
        <v>114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路地裏川西太一ICONIC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s="1" t="s">
        <v>650</v>
      </c>
      <c r="D1456" s="1" t="s">
        <v>114</v>
      </c>
      <c r="E1456" s="1" t="s">
        <v>90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路地裏川西太一ICONIC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s="1" t="s">
        <v>650</v>
      </c>
      <c r="D1457" s="1" t="s">
        <v>114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路地裏川西太一ICONIC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t="s">
        <v>108</v>
      </c>
      <c r="D1458" s="1" t="s">
        <v>522</v>
      </c>
      <c r="E1458" t="s">
        <v>73</v>
      </c>
      <c r="F1458" t="s">
        <v>74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ユニフォーム瀬見英太ICONIC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t="s">
        <v>108</v>
      </c>
      <c r="D1459" s="1" t="s">
        <v>522</v>
      </c>
      <c r="E1459" t="s">
        <v>73</v>
      </c>
      <c r="F1459" t="s">
        <v>74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ユニフォーム瀬見英太ICONIC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t="s">
        <v>108</v>
      </c>
      <c r="D1460" s="1" t="s">
        <v>522</v>
      </c>
      <c r="E1460" t="s">
        <v>73</v>
      </c>
      <c r="F1460" t="s">
        <v>74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ユニフォーム瀬見英太ICONIC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t="s">
        <v>108</v>
      </c>
      <c r="D1461" s="1" t="s">
        <v>522</v>
      </c>
      <c r="E1461" t="s">
        <v>73</v>
      </c>
      <c r="F1461" t="s">
        <v>74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ユニフォーム瀬見英太ICONIC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t="s">
        <v>108</v>
      </c>
      <c r="D1462" s="1" t="s">
        <v>522</v>
      </c>
      <c r="E1462" t="s">
        <v>73</v>
      </c>
      <c r="F1462" t="s">
        <v>74</v>
      </c>
      <c r="G1462" t="s">
        <v>118</v>
      </c>
      <c r="H1462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ユニフォーム瀬見英太ICONIC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s="1" t="s">
        <v>604</v>
      </c>
      <c r="D1463" s="1" t="s">
        <v>522</v>
      </c>
      <c r="E1463" s="1" t="s">
        <v>90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雪遊び瀬見英太ICONIC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s="1" t="s">
        <v>604</v>
      </c>
      <c r="D1464" s="1" t="s">
        <v>522</v>
      </c>
      <c r="E1464" s="1" t="s">
        <v>90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雪遊び瀬見英太ICONIC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s="1" t="s">
        <v>604</v>
      </c>
      <c r="D1465" s="1" t="s">
        <v>522</v>
      </c>
      <c r="E1465" s="1" t="s">
        <v>90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雪遊び瀬見英太ICONIC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s="1" t="s">
        <v>604</v>
      </c>
      <c r="D1466" s="1" t="s">
        <v>522</v>
      </c>
      <c r="E1466" s="1" t="s">
        <v>90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雪遊び瀬見英太ICONIC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s="1" t="s">
        <v>604</v>
      </c>
      <c r="D1467" s="1" t="s">
        <v>522</v>
      </c>
      <c r="E1467" s="1" t="s">
        <v>90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雪遊び瀬見英太ICONIC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713</v>
      </c>
      <c r="D1468" s="1" t="s">
        <v>522</v>
      </c>
      <c r="E1468" s="10" t="s">
        <v>77</v>
      </c>
      <c r="F1468" s="1" t="s">
        <v>74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173</v>
      </c>
      <c r="M1468">
        <v>34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バカンス瀬見英太ICONIC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713</v>
      </c>
      <c r="D1469" s="1" t="s">
        <v>522</v>
      </c>
      <c r="E1469" s="10" t="s">
        <v>77</v>
      </c>
      <c r="F1469" s="1" t="s">
        <v>74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バカンス瀬見英太ICONIC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713</v>
      </c>
      <c r="D1470" s="1" t="s">
        <v>522</v>
      </c>
      <c r="E1470" s="10" t="s">
        <v>77</v>
      </c>
      <c r="F1470" s="1" t="s">
        <v>74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713</v>
      </c>
      <c r="D1471" s="1" t="s">
        <v>522</v>
      </c>
      <c r="E1471" s="10" t="s">
        <v>77</v>
      </c>
      <c r="F1471" s="1" t="s">
        <v>74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バカンス瀬見英太ICONIC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713</v>
      </c>
      <c r="D1472" s="1" t="s">
        <v>522</v>
      </c>
      <c r="E1472" s="10" t="s">
        <v>77</v>
      </c>
      <c r="F1472" s="1" t="s">
        <v>74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バカンス瀬見英太ICONIC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6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1</v>
      </c>
      <c r="C1474" s="1" t="s">
        <v>980</v>
      </c>
      <c r="D1474" s="1" t="s">
        <v>522</v>
      </c>
      <c r="E1474" s="10" t="s">
        <v>73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アート2瀬見英太ICONIC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2</v>
      </c>
      <c r="C1475" s="1" t="s">
        <v>980</v>
      </c>
      <c r="D1475" s="1" t="s">
        <v>522</v>
      </c>
      <c r="E1475" s="10" t="s">
        <v>73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アート2瀬見英太ICONIC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3</v>
      </c>
      <c r="C1476" s="1" t="s">
        <v>980</v>
      </c>
      <c r="D1476" s="1" t="s">
        <v>522</v>
      </c>
      <c r="E1476" s="10" t="s">
        <v>73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アート2瀬見英太ICONIC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4</v>
      </c>
      <c r="C1477" s="1" t="s">
        <v>980</v>
      </c>
      <c r="D1477" s="1" t="s">
        <v>522</v>
      </c>
      <c r="E1477" s="10" t="s">
        <v>73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アート2瀬見英太ICONIC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5</v>
      </c>
      <c r="C1478" s="1" t="s">
        <v>980</v>
      </c>
      <c r="D1478" s="1" t="s">
        <v>522</v>
      </c>
      <c r="E1478" s="10" t="s">
        <v>73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165</v>
      </c>
      <c r="L1478" s="1" t="s">
        <v>162</v>
      </c>
      <c r="M1478">
        <v>13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アート2瀬見英太ICONIC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t="s">
        <v>108</v>
      </c>
      <c r="D1479" t="s">
        <v>115</v>
      </c>
      <c r="E1479" t="s">
        <v>73</v>
      </c>
      <c r="F1479" t="s">
        <v>80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173</v>
      </c>
      <c r="M1479">
        <v>34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ユニフォーム山形隼人ICONIC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t="s">
        <v>108</v>
      </c>
      <c r="D1480" t="s">
        <v>115</v>
      </c>
      <c r="E1480" t="s">
        <v>73</v>
      </c>
      <c r="F1480" t="s">
        <v>80</v>
      </c>
      <c r="G1480" t="s">
        <v>118</v>
      </c>
      <c r="H1480" t="s">
        <v>71</v>
      </c>
      <c r="I1480">
        <v>1</v>
      </c>
      <c r="J1480" t="s">
        <v>228</v>
      </c>
      <c r="K1480" s="1" t="s">
        <v>194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ユニフォーム山形隼人ICONIC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t="s">
        <v>108</v>
      </c>
      <c r="D1481" t="s">
        <v>115</v>
      </c>
      <c r="E1481" t="s">
        <v>73</v>
      </c>
      <c r="F1481" t="s">
        <v>80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ユニフォーム山形隼人ICONIC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t="s">
        <v>108</v>
      </c>
      <c r="D1482" t="s">
        <v>115</v>
      </c>
      <c r="E1482" t="s">
        <v>73</v>
      </c>
      <c r="F1482" t="s">
        <v>80</v>
      </c>
      <c r="G1482" t="s">
        <v>118</v>
      </c>
      <c r="H1482" t="s">
        <v>71</v>
      </c>
      <c r="I1482">
        <v>1</v>
      </c>
      <c r="J1482" t="s">
        <v>228</v>
      </c>
      <c r="K1482" s="1" t="s">
        <v>230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ユニフォーム山形隼人ICONIC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t="s">
        <v>108</v>
      </c>
      <c r="D1483" t="s">
        <v>115</v>
      </c>
      <c r="E1483" t="s">
        <v>73</v>
      </c>
      <c r="F1483" t="s">
        <v>80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s="1" t="s">
        <v>173</v>
      </c>
      <c r="M1483">
        <v>34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ユニフォーム山形隼人ICONIC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6</v>
      </c>
      <c r="C1484" t="s">
        <v>108</v>
      </c>
      <c r="D1484" t="s">
        <v>115</v>
      </c>
      <c r="E1484" t="s">
        <v>73</v>
      </c>
      <c r="F1484" t="s">
        <v>80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34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ユニフォーム山形隼人ICONIC</v>
      </c>
    </row>
    <row r="1485" spans="1:21" x14ac:dyDescent="0.35">
      <c r="A1485">
        <f>VLOOKUP(Receive[[#This Row],[No用]],SetNo[[No.用]:[vlookup 用]],2,FALSE)</f>
        <v>253</v>
      </c>
      <c r="B1485">
        <f>IF(ROW()=2,1,IF(A1484&lt;&gt;Receive[[#This Row],[No]],1,B1484+1))</f>
        <v>7</v>
      </c>
      <c r="C1485" t="s">
        <v>108</v>
      </c>
      <c r="D1485" t="s">
        <v>115</v>
      </c>
      <c r="E1485" t="s">
        <v>73</v>
      </c>
      <c r="F1485" t="s">
        <v>80</v>
      </c>
      <c r="G1485" t="s">
        <v>118</v>
      </c>
      <c r="H1485" t="s">
        <v>71</v>
      </c>
      <c r="I1485">
        <v>1</v>
      </c>
      <c r="J1485" t="s">
        <v>228</v>
      </c>
      <c r="K1485" s="1" t="s">
        <v>165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ユニフォーム山形隼人ICONIC</v>
      </c>
    </row>
    <row r="1486" spans="1:21" x14ac:dyDescent="0.35">
      <c r="A1486">
        <f>VLOOKUP(Receive[[#This Row],[No用]],SetNo[[No.用]:[vlookup 用]],2,FALSE)</f>
        <v>253</v>
      </c>
      <c r="B1486">
        <f>IF(ROW()=2,1,IF(A1485&lt;&gt;Receive[[#This Row],[No]],1,B1485+1))</f>
        <v>8</v>
      </c>
      <c r="C1486" t="s">
        <v>108</v>
      </c>
      <c r="D1486" t="s">
        <v>115</v>
      </c>
      <c r="E1486" t="s">
        <v>73</v>
      </c>
      <c r="F1486" t="s">
        <v>80</v>
      </c>
      <c r="G1486" t="s">
        <v>118</v>
      </c>
      <c r="H1486" t="s">
        <v>71</v>
      </c>
      <c r="I1486">
        <v>1</v>
      </c>
      <c r="J1486" t="s">
        <v>228</v>
      </c>
      <c r="K1486" s="1" t="s">
        <v>183</v>
      </c>
      <c r="L1486" s="1" t="s">
        <v>224</v>
      </c>
      <c r="M1486">
        <v>51</v>
      </c>
      <c r="N1486">
        <v>0</v>
      </c>
      <c r="O1486">
        <v>62</v>
      </c>
      <c r="P1486">
        <v>0</v>
      </c>
      <c r="U1486" t="str">
        <f>Receive[[#This Row],[服装]]&amp;Receive[[#This Row],[名前]]&amp;Receive[[#This Row],[レアリティ]]</f>
        <v>ユニフォーム山形隼人ICONIC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1</v>
      </c>
      <c r="C1487" s="1" t="s">
        <v>108</v>
      </c>
      <c r="D1487" s="1" t="s">
        <v>715</v>
      </c>
      <c r="E1487" s="1" t="s">
        <v>73</v>
      </c>
      <c r="F1487" s="1" t="s">
        <v>78</v>
      </c>
      <c r="G1487" s="1" t="s">
        <v>716</v>
      </c>
      <c r="H1487" s="1" t="s">
        <v>71</v>
      </c>
      <c r="I1487">
        <v>1</v>
      </c>
      <c r="J1487" t="s">
        <v>228</v>
      </c>
      <c r="K1487" s="1" t="s">
        <v>718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ユニフォーム強羅昌己ICONIC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2</v>
      </c>
      <c r="C1488" s="1" t="s">
        <v>108</v>
      </c>
      <c r="D1488" s="1" t="s">
        <v>715</v>
      </c>
      <c r="E1488" s="1" t="s">
        <v>73</v>
      </c>
      <c r="F1488" s="1" t="s">
        <v>78</v>
      </c>
      <c r="G1488" s="1" t="s">
        <v>716</v>
      </c>
      <c r="H1488" s="1" t="s">
        <v>71</v>
      </c>
      <c r="I1488">
        <v>1</v>
      </c>
      <c r="J1488" t="s">
        <v>228</v>
      </c>
      <c r="K1488" s="1" t="s">
        <v>719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ユニフォーム強羅昌己ICONIC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3</v>
      </c>
      <c r="C1489" s="1" t="s">
        <v>108</v>
      </c>
      <c r="D1489" s="1" t="s">
        <v>715</v>
      </c>
      <c r="E1489" s="1" t="s">
        <v>73</v>
      </c>
      <c r="F1489" s="1" t="s">
        <v>78</v>
      </c>
      <c r="G1489" s="1" t="s">
        <v>716</v>
      </c>
      <c r="H1489" s="1" t="s">
        <v>71</v>
      </c>
      <c r="I1489">
        <v>1</v>
      </c>
      <c r="J1489" t="s">
        <v>228</v>
      </c>
      <c r="K1489" s="1" t="s">
        <v>720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ユニフォーム強羅昌己ICONIC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4</v>
      </c>
      <c r="C1490" s="1" t="s">
        <v>108</v>
      </c>
      <c r="D1490" s="1" t="s">
        <v>715</v>
      </c>
      <c r="E1490" s="1" t="s">
        <v>73</v>
      </c>
      <c r="F1490" s="1" t="s">
        <v>78</v>
      </c>
      <c r="G1490" s="1" t="s">
        <v>716</v>
      </c>
      <c r="H1490" s="1" t="s">
        <v>71</v>
      </c>
      <c r="I1490">
        <v>1</v>
      </c>
      <c r="J1490" t="s">
        <v>228</v>
      </c>
      <c r="K1490" s="1" t="s">
        <v>721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ユニフォーム強羅昌己ICONIC</v>
      </c>
    </row>
    <row r="1491" spans="1:21" x14ac:dyDescent="0.35">
      <c r="A1491">
        <f>VLOOKUP(Receive[[#This Row],[No用]],SetNo[[No.用]:[vlookup 用]],2,FALSE)</f>
        <v>254</v>
      </c>
      <c r="B1491">
        <f>IF(ROW()=2,1,IF(A1490&lt;&gt;Receive[[#This Row],[No]],1,B1490+1))</f>
        <v>5</v>
      </c>
      <c r="C1491" s="1" t="s">
        <v>108</v>
      </c>
      <c r="D1491" s="1" t="s">
        <v>715</v>
      </c>
      <c r="E1491" s="1" t="s">
        <v>73</v>
      </c>
      <c r="F1491" s="1" t="s">
        <v>78</v>
      </c>
      <c r="G1491" s="1" t="s">
        <v>716</v>
      </c>
      <c r="H1491" s="1" t="s">
        <v>71</v>
      </c>
      <c r="I1491">
        <v>1</v>
      </c>
      <c r="J1491" t="s">
        <v>228</v>
      </c>
      <c r="K1491" s="1" t="s">
        <v>722</v>
      </c>
      <c r="L1491" s="1" t="s">
        <v>162</v>
      </c>
      <c r="M1491">
        <v>13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ユニフォーム強羅昌己ICONIC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1</v>
      </c>
      <c r="C1492" s="1" t="s">
        <v>108</v>
      </c>
      <c r="D1492" s="1" t="s">
        <v>727</v>
      </c>
      <c r="E1492" s="1" t="s">
        <v>77</v>
      </c>
      <c r="F1492" s="1" t="s">
        <v>78</v>
      </c>
      <c r="G1492" s="1" t="s">
        <v>716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ユニフォーム芦谷洋平ICONIC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2</v>
      </c>
      <c r="C1493" s="1" t="s">
        <v>108</v>
      </c>
      <c r="D1493" s="1" t="s">
        <v>727</v>
      </c>
      <c r="E1493" s="1" t="s">
        <v>77</v>
      </c>
      <c r="F1493" s="1" t="s">
        <v>78</v>
      </c>
      <c r="G1493" s="1" t="s">
        <v>716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ユニフォーム芦谷洋平ICONIC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3</v>
      </c>
      <c r="C1494" s="1" t="s">
        <v>108</v>
      </c>
      <c r="D1494" s="1" t="s">
        <v>727</v>
      </c>
      <c r="E1494" s="1" t="s">
        <v>77</v>
      </c>
      <c r="F1494" s="1" t="s">
        <v>78</v>
      </c>
      <c r="G1494" s="1" t="s">
        <v>716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ユニフォーム芦谷洋平ICONIC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4</v>
      </c>
      <c r="C1495" s="1" t="s">
        <v>108</v>
      </c>
      <c r="D1495" s="1" t="s">
        <v>727</v>
      </c>
      <c r="E1495" s="1" t="s">
        <v>77</v>
      </c>
      <c r="F1495" s="1" t="s">
        <v>78</v>
      </c>
      <c r="G1495" s="1" t="s">
        <v>716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ユニフォーム芦谷洋平ICONIC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5</v>
      </c>
      <c r="C1496" s="1" t="s">
        <v>108</v>
      </c>
      <c r="D1496" s="1" t="s">
        <v>727</v>
      </c>
      <c r="E1496" s="1" t="s">
        <v>77</v>
      </c>
      <c r="F1496" s="1" t="s">
        <v>78</v>
      </c>
      <c r="G1496" s="1" t="s">
        <v>716</v>
      </c>
      <c r="H1496" s="1" t="s">
        <v>71</v>
      </c>
      <c r="I1496">
        <v>1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ユニフォーム芦谷洋平ICONIC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731</v>
      </c>
      <c r="E1497" s="1" t="s">
        <v>73</v>
      </c>
      <c r="F1497" s="1" t="s">
        <v>82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ユニフォーム仙石伸吾ICONIC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731</v>
      </c>
      <c r="E1498" s="1" t="s">
        <v>73</v>
      </c>
      <c r="F1498" s="1" t="s">
        <v>82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ユニフォーム仙石伸吾ICONIC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731</v>
      </c>
      <c r="E1499" s="1" t="s">
        <v>73</v>
      </c>
      <c r="F1499" s="1" t="s">
        <v>82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ユニフォーム仙石伸吾ICONIC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731</v>
      </c>
      <c r="E1500" s="1" t="s">
        <v>73</v>
      </c>
      <c r="F1500" s="1" t="s">
        <v>82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ユニフォーム仙石伸吾ICONIC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731</v>
      </c>
      <c r="E1501" s="1" t="s">
        <v>73</v>
      </c>
      <c r="F1501" s="1" t="s">
        <v>82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ユニフォーム仙石伸吾ICONIC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745</v>
      </c>
      <c r="E1502" s="1" t="s">
        <v>73</v>
      </c>
      <c r="F1502" s="1" t="s">
        <v>80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42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ユニフォーム中川俊美ICONIC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745</v>
      </c>
      <c r="E1503" s="1" t="s">
        <v>73</v>
      </c>
      <c r="F1503" s="1" t="s">
        <v>80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ユニフォーム中川俊美ICONIC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745</v>
      </c>
      <c r="E1504" s="1" t="s">
        <v>73</v>
      </c>
      <c r="F1504" s="1" t="s">
        <v>80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ユニフォーム中川俊美ICONIC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745</v>
      </c>
      <c r="E1505" s="1" t="s">
        <v>73</v>
      </c>
      <c r="F1505" s="1" t="s">
        <v>80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ユニフォーム中川俊美ICONIC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745</v>
      </c>
      <c r="E1506" s="1" t="s">
        <v>73</v>
      </c>
      <c r="F1506" s="1" t="s">
        <v>80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ユニフォーム中川俊美ICONIC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6</v>
      </c>
      <c r="C1507" s="1" t="s">
        <v>108</v>
      </c>
      <c r="D1507" s="1" t="s">
        <v>745</v>
      </c>
      <c r="E1507" s="1" t="s">
        <v>73</v>
      </c>
      <c r="F1507" s="1" t="s">
        <v>80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ユニフォーム中川俊美ICONIC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7</v>
      </c>
      <c r="C1508" s="1" t="s">
        <v>108</v>
      </c>
      <c r="D1508" s="1" t="s">
        <v>745</v>
      </c>
      <c r="E1508" s="1" t="s">
        <v>73</v>
      </c>
      <c r="F1508" s="1" t="s">
        <v>80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46</v>
      </c>
      <c r="N1508">
        <v>0</v>
      </c>
      <c r="O1508">
        <v>56</v>
      </c>
      <c r="P1508">
        <v>0</v>
      </c>
      <c r="U1508" t="str">
        <f>Receive[[#This Row],[服装]]&amp;Receive[[#This Row],[名前]]&amp;Receive[[#This Row],[レアリティ]]</f>
        <v>ユニフォーム中川俊美ICONIC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749</v>
      </c>
      <c r="E1509" s="1" t="s">
        <v>73</v>
      </c>
      <c r="F1509" s="1" t="s">
        <v>74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ユニフォーム七沢健吾ICONIC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749</v>
      </c>
      <c r="E1510" s="1" t="s">
        <v>73</v>
      </c>
      <c r="F1510" s="1" t="s">
        <v>74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ユニフォーム七沢健吾ICONIC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749</v>
      </c>
      <c r="E1511" s="1" t="s">
        <v>73</v>
      </c>
      <c r="F1511" s="1" t="s">
        <v>74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ユニフォーム七沢健吾ICONIC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749</v>
      </c>
      <c r="E1512" s="1" t="s">
        <v>73</v>
      </c>
      <c r="F1512" s="1" t="s">
        <v>74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165</v>
      </c>
      <c r="L1512" s="1" t="s">
        <v>162</v>
      </c>
      <c r="M1512">
        <v>13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ユニフォーム七沢健吾ICONIC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1</v>
      </c>
      <c r="C1513" s="1" t="s">
        <v>108</v>
      </c>
      <c r="D1513" s="1" t="s">
        <v>752</v>
      </c>
      <c r="E1513" s="1" t="s">
        <v>73</v>
      </c>
      <c r="F1513" s="1" t="s">
        <v>82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ユニフォーム伊勢原裕次ICONIC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2</v>
      </c>
      <c r="C1514" s="1" t="s">
        <v>108</v>
      </c>
      <c r="D1514" s="1" t="s">
        <v>752</v>
      </c>
      <c r="E1514" s="1" t="s">
        <v>73</v>
      </c>
      <c r="F1514" s="1" t="s">
        <v>82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ユニフォーム伊勢原裕次ICONIC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3</v>
      </c>
      <c r="C1515" s="1" t="s">
        <v>108</v>
      </c>
      <c r="D1515" s="1" t="s">
        <v>752</v>
      </c>
      <c r="E1515" s="1" t="s">
        <v>73</v>
      </c>
      <c r="F1515" s="1" t="s">
        <v>82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29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ユニフォーム伊勢原裕次ICONIC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4</v>
      </c>
      <c r="C1516" s="1" t="s">
        <v>108</v>
      </c>
      <c r="D1516" s="1" t="s">
        <v>752</v>
      </c>
      <c r="E1516" s="1" t="s">
        <v>73</v>
      </c>
      <c r="F1516" s="1" t="s">
        <v>82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ユニフォーム伊勢原裕次ICONIC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5</v>
      </c>
      <c r="C1517" s="1" t="s">
        <v>108</v>
      </c>
      <c r="D1517" s="1" t="s">
        <v>752</v>
      </c>
      <c r="E1517" s="1" t="s">
        <v>73</v>
      </c>
      <c r="F1517" s="1" t="s">
        <v>82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ユニフォーム伊勢原裕次ICONIC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1</v>
      </c>
      <c r="C1518" s="1" t="s">
        <v>108</v>
      </c>
      <c r="D1518" s="1" t="s">
        <v>759</v>
      </c>
      <c r="E1518" s="1" t="s">
        <v>73</v>
      </c>
      <c r="F1518" s="1" t="s">
        <v>78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ユニフォーム湯河浩二ICONIC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2</v>
      </c>
      <c r="C1519" s="1" t="s">
        <v>108</v>
      </c>
      <c r="D1519" s="1" t="s">
        <v>759</v>
      </c>
      <c r="E1519" s="1" t="s">
        <v>73</v>
      </c>
      <c r="F1519" s="1" t="s">
        <v>78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ユニフォーム湯河浩二ICONIC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3</v>
      </c>
      <c r="C1520" s="1" t="s">
        <v>108</v>
      </c>
      <c r="D1520" s="1" t="s">
        <v>759</v>
      </c>
      <c r="E1520" s="1" t="s">
        <v>73</v>
      </c>
      <c r="F1520" s="1" t="s">
        <v>78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ユニフォーム湯河浩二ICONIC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4</v>
      </c>
      <c r="C1521" s="1" t="s">
        <v>108</v>
      </c>
      <c r="D1521" s="1" t="s">
        <v>759</v>
      </c>
      <c r="E1521" s="1" t="s">
        <v>73</v>
      </c>
      <c r="F1521" s="1" t="s">
        <v>78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ユニフォーム湯河浩二ICONIC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5</v>
      </c>
      <c r="C1522" s="1" t="s">
        <v>108</v>
      </c>
      <c r="D1522" s="1" t="s">
        <v>759</v>
      </c>
      <c r="E1522" s="1" t="s">
        <v>73</v>
      </c>
      <c r="F1522" s="1" t="s">
        <v>78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ユニフォーム湯河浩二ICONIC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784</v>
      </c>
      <c r="E1523" s="1" t="s">
        <v>785</v>
      </c>
      <c r="F1523" s="1" t="s">
        <v>82</v>
      </c>
      <c r="G1523" s="1" t="s">
        <v>787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ユニフォーム千鹿谷栄吉ICONIC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784</v>
      </c>
      <c r="E1524" s="1" t="s">
        <v>785</v>
      </c>
      <c r="F1524" s="1" t="s">
        <v>82</v>
      </c>
      <c r="G1524" s="1" t="s">
        <v>787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ユニフォーム千鹿谷栄吉ICONIC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784</v>
      </c>
      <c r="E1525" s="1" t="s">
        <v>785</v>
      </c>
      <c r="F1525" s="1" t="s">
        <v>82</v>
      </c>
      <c r="G1525" s="1" t="s">
        <v>787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ユニフォーム千鹿谷栄吉ICONIC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784</v>
      </c>
      <c r="E1526" s="1" t="s">
        <v>785</v>
      </c>
      <c r="F1526" s="1" t="s">
        <v>82</v>
      </c>
      <c r="G1526" s="1" t="s">
        <v>787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ユニフォーム千鹿谷栄吉ICONIC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784</v>
      </c>
      <c r="E1527" s="1" t="s">
        <v>785</v>
      </c>
      <c r="F1527" s="1" t="s">
        <v>82</v>
      </c>
      <c r="G1527" s="1" t="s">
        <v>787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ユニフォーム千鹿谷栄吉ICONIC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793</v>
      </c>
      <c r="E1528" s="1" t="s">
        <v>90</v>
      </c>
      <c r="F1528" s="1" t="s">
        <v>794</v>
      </c>
      <c r="G1528" s="1" t="s">
        <v>787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ユニフォーム小鹿野大樹ICONIC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793</v>
      </c>
      <c r="E1529" s="1" t="s">
        <v>90</v>
      </c>
      <c r="F1529" s="1" t="s">
        <v>794</v>
      </c>
      <c r="G1529" s="1" t="s">
        <v>787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ユニフォーム小鹿野大樹ICONIC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793</v>
      </c>
      <c r="E1530" s="1" t="s">
        <v>90</v>
      </c>
      <c r="F1530" s="1" t="s">
        <v>794</v>
      </c>
      <c r="G1530" s="1" t="s">
        <v>787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ユニフォーム小鹿野大樹ICONIC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793</v>
      </c>
      <c r="E1531" s="1" t="s">
        <v>90</v>
      </c>
      <c r="F1531" s="1" t="s">
        <v>794</v>
      </c>
      <c r="G1531" s="1" t="s">
        <v>787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ユニフォーム小鹿野大樹ICONIC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793</v>
      </c>
      <c r="E1532" s="1" t="s">
        <v>90</v>
      </c>
      <c r="F1532" s="1" t="s">
        <v>794</v>
      </c>
      <c r="G1532" s="1" t="s">
        <v>787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ユニフォーム小鹿野大樹ICONIC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806</v>
      </c>
      <c r="E1533" s="1" t="s">
        <v>77</v>
      </c>
      <c r="F1533" s="1" t="s">
        <v>80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194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ユニフォーム赤谷勇ICONIC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806</v>
      </c>
      <c r="E1534" s="1" t="s">
        <v>77</v>
      </c>
      <c r="F1534" s="1" t="s">
        <v>80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ユニフォーム赤谷勇ICONIC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806</v>
      </c>
      <c r="E1535" s="1" t="s">
        <v>77</v>
      </c>
      <c r="F1535" s="1" t="s">
        <v>80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230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ユニフォーム赤谷勇ICONIC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806</v>
      </c>
      <c r="E1536" s="1" t="s">
        <v>77</v>
      </c>
      <c r="F1536" s="1" t="s">
        <v>80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ユニフォーム赤谷勇ICONIC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806</v>
      </c>
      <c r="E1537" s="1" t="s">
        <v>77</v>
      </c>
      <c r="F1537" s="1" t="s">
        <v>80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ユニフォーム赤谷勇ICONIC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6</v>
      </c>
      <c r="C1538" s="1" t="s">
        <v>108</v>
      </c>
      <c r="D1538" s="1" t="s">
        <v>806</v>
      </c>
      <c r="E1538" s="1" t="s">
        <v>77</v>
      </c>
      <c r="F1538" s="1" t="s">
        <v>80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165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ユニフォーム赤谷勇ICONIC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7</v>
      </c>
      <c r="C1539" s="1" t="s">
        <v>108</v>
      </c>
      <c r="D1539" s="1" t="s">
        <v>806</v>
      </c>
      <c r="E1539" s="1" t="s">
        <v>77</v>
      </c>
      <c r="F1539" s="1" t="s">
        <v>80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183</v>
      </c>
      <c r="L1539" s="1" t="s">
        <v>224</v>
      </c>
      <c r="M1539">
        <v>42</v>
      </c>
      <c r="N1539">
        <v>0</v>
      </c>
      <c r="O1539">
        <v>52</v>
      </c>
      <c r="P1539">
        <v>0</v>
      </c>
      <c r="U1539" t="str">
        <f>Receive[[#This Row],[服装]]&amp;Receive[[#This Row],[名前]]&amp;Receive[[#This Row],[レアリティ]]</f>
        <v>ユニフォーム赤谷勇ICONIC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810</v>
      </c>
      <c r="E1540" s="1" t="s">
        <v>77</v>
      </c>
      <c r="F1540" s="1" t="s">
        <v>78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173</v>
      </c>
      <c r="M1540">
        <v>32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ユニフォーム児玉勝ICONIC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810</v>
      </c>
      <c r="E1541" s="1" t="s">
        <v>77</v>
      </c>
      <c r="F1541" s="1" t="s">
        <v>78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ユニフォーム児玉勝ICONIC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810</v>
      </c>
      <c r="E1542" s="1" t="s">
        <v>77</v>
      </c>
      <c r="F1542" s="1" t="s">
        <v>78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173</v>
      </c>
      <c r="M1542">
        <v>32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ユニフォーム児玉勝ICONIC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810</v>
      </c>
      <c r="E1543" s="1" t="s">
        <v>77</v>
      </c>
      <c r="F1543" s="1" t="s">
        <v>78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ユニフォーム児玉勝ICONIC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810</v>
      </c>
      <c r="E1544" s="1" t="s">
        <v>77</v>
      </c>
      <c r="F1544" s="1" t="s">
        <v>78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ユニフォーム児玉勝ICONIC</v>
      </c>
    </row>
    <row r="1545" spans="1:21" x14ac:dyDescent="0.35">
      <c r="A1545">
        <f>VLOOKUP(Receive[[#This Row],[No用]],SetNo[[No.用]:[vlookup 用]],2,FALSE)</f>
        <v>264</v>
      </c>
      <c r="B1545">
        <f>IF(ROW()=2,1,IF(A1544&lt;&gt;Receive[[#This Row],[No]],1,B1544+1))</f>
        <v>6</v>
      </c>
      <c r="C1545" s="1" t="s">
        <v>108</v>
      </c>
      <c r="D1545" s="1" t="s">
        <v>810</v>
      </c>
      <c r="E1545" s="1" t="s">
        <v>77</v>
      </c>
      <c r="F1545" s="1" t="s">
        <v>78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183</v>
      </c>
      <c r="L1545" s="1" t="s">
        <v>224</v>
      </c>
      <c r="M1545">
        <v>43</v>
      </c>
      <c r="N1545">
        <v>0</v>
      </c>
      <c r="O1545">
        <v>53</v>
      </c>
      <c r="P1545">
        <v>0</v>
      </c>
      <c r="U1545" t="str">
        <f>Receive[[#This Row],[服装]]&amp;Receive[[#This Row],[名前]]&amp;Receive[[#This Row],[レアリティ]]</f>
        <v>ユニフォーム児玉勝ICONIC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1</v>
      </c>
      <c r="C1546" s="1" t="s">
        <v>108</v>
      </c>
      <c r="D1546" s="1" t="s">
        <v>814</v>
      </c>
      <c r="E1546" s="1" t="s">
        <v>77</v>
      </c>
      <c r="F1546" s="1" t="s">
        <v>74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ユニフォーム名栗翔太ICONIC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2</v>
      </c>
      <c r="C1547" s="1" t="s">
        <v>108</v>
      </c>
      <c r="D1547" s="1" t="s">
        <v>814</v>
      </c>
      <c r="E1547" s="1" t="s">
        <v>77</v>
      </c>
      <c r="F1547" s="1" t="s">
        <v>74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ユニフォーム名栗翔太ICONIC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3</v>
      </c>
      <c r="C1548" s="1" t="s">
        <v>108</v>
      </c>
      <c r="D1548" s="1" t="s">
        <v>814</v>
      </c>
      <c r="E1548" s="1" t="s">
        <v>77</v>
      </c>
      <c r="F1548" s="1" t="s">
        <v>74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ユニフォーム名栗翔太ICONIC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4</v>
      </c>
      <c r="C1549" s="1" t="s">
        <v>108</v>
      </c>
      <c r="D1549" s="1" t="s">
        <v>814</v>
      </c>
      <c r="E1549" s="1" t="s">
        <v>77</v>
      </c>
      <c r="F1549" s="1" t="s">
        <v>74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ユニフォーム名栗翔太ICONIC</v>
      </c>
    </row>
    <row r="1550" spans="1:21" x14ac:dyDescent="0.35">
      <c r="A1550">
        <f>VLOOKUP(Receive[[#This Row],[No用]],SetNo[[No.用]:[vlookup 用]],2,FALSE)</f>
        <v>265</v>
      </c>
      <c r="B1550">
        <f>IF(ROW()=2,1,IF(A1549&lt;&gt;Receive[[#This Row],[No]],1,B1549+1))</f>
        <v>5</v>
      </c>
      <c r="C1550" s="1" t="s">
        <v>108</v>
      </c>
      <c r="D1550" s="1" t="s">
        <v>814</v>
      </c>
      <c r="E1550" s="1" t="s">
        <v>77</v>
      </c>
      <c r="F1550" s="1" t="s">
        <v>74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ユニフォーム名栗翔太ICONIC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821</v>
      </c>
      <c r="E1551" s="1" t="s">
        <v>77</v>
      </c>
      <c r="F1551" s="1" t="s">
        <v>78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ユニフォーム島府典明ICONIC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821</v>
      </c>
      <c r="E1552" s="1" t="s">
        <v>77</v>
      </c>
      <c r="F1552" s="1" t="s">
        <v>78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ユニフォーム島府典明ICONIC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821</v>
      </c>
      <c r="E1553" s="1" t="s">
        <v>77</v>
      </c>
      <c r="F1553" s="1" t="s">
        <v>78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ユニフォーム島府典明ICONIC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821</v>
      </c>
      <c r="E1554" s="1" t="s">
        <v>77</v>
      </c>
      <c r="F1554" s="1" t="s">
        <v>78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25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ユニフォーム島府典明ICONIC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821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ユニフォーム島府典明ICONIC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829</v>
      </c>
      <c r="E1556" s="1" t="s">
        <v>77</v>
      </c>
      <c r="F1556" s="1" t="s">
        <v>82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178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ユニフォーム吉川和孝ICONIC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829</v>
      </c>
      <c r="E1557" s="1" t="s">
        <v>77</v>
      </c>
      <c r="F1557" s="1" t="s">
        <v>82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ユニフォーム吉川和孝ICONIC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829</v>
      </c>
      <c r="E1558" s="1" t="s">
        <v>77</v>
      </c>
      <c r="F1558" s="1" t="s">
        <v>82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ユニフォーム吉川和孝ICONIC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829</v>
      </c>
      <c r="E1559" s="1" t="s">
        <v>77</v>
      </c>
      <c r="F1559" s="1" t="s">
        <v>82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ユニフォーム吉川和孝ICONIC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829</v>
      </c>
      <c r="E1560" s="1" t="s">
        <v>77</v>
      </c>
      <c r="F1560" s="1" t="s">
        <v>82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ユニフォーム吉川和孝ICONIC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t="s">
        <v>108</v>
      </c>
      <c r="D1561" t="s">
        <v>186</v>
      </c>
      <c r="E1561" t="s">
        <v>77</v>
      </c>
      <c r="F1561" t="s">
        <v>74</v>
      </c>
      <c r="G1561" t="s">
        <v>185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ユニフォーム宮侑ICONIC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t="s">
        <v>108</v>
      </c>
      <c r="D1562" t="s">
        <v>186</v>
      </c>
      <c r="E1562" t="s">
        <v>77</v>
      </c>
      <c r="F1562" t="s">
        <v>74</v>
      </c>
      <c r="G1562" t="s">
        <v>185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ユニフォーム宮侑ICONIC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t="s">
        <v>108</v>
      </c>
      <c r="D1563" t="s">
        <v>186</v>
      </c>
      <c r="E1563" t="s">
        <v>77</v>
      </c>
      <c r="F1563" t="s">
        <v>74</v>
      </c>
      <c r="G1563" t="s">
        <v>185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ユニフォーム宮侑ICONIC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t="s">
        <v>108</v>
      </c>
      <c r="D1564" t="s">
        <v>186</v>
      </c>
      <c r="E1564" t="s">
        <v>77</v>
      </c>
      <c r="F1564" t="s">
        <v>74</v>
      </c>
      <c r="G1564" t="s">
        <v>185</v>
      </c>
      <c r="H1564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ユニフォーム宮侑ICONIC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t="s">
        <v>108</v>
      </c>
      <c r="D1565" t="s">
        <v>186</v>
      </c>
      <c r="E1565" t="s">
        <v>77</v>
      </c>
      <c r="F1565" t="s">
        <v>74</v>
      </c>
      <c r="G1565" t="s">
        <v>185</v>
      </c>
      <c r="H1565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ユニフォーム宮侑ICONIC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6</v>
      </c>
      <c r="C1566" t="s">
        <v>108</v>
      </c>
      <c r="D1566" t="s">
        <v>186</v>
      </c>
      <c r="E1566" t="s">
        <v>77</v>
      </c>
      <c r="F1566" t="s">
        <v>74</v>
      </c>
      <c r="G1566" t="s">
        <v>185</v>
      </c>
      <c r="H1566" t="s">
        <v>71</v>
      </c>
      <c r="I1566">
        <v>1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ユニフォーム宮侑ICONIC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1</v>
      </c>
      <c r="C1567" s="1" t="s">
        <v>581</v>
      </c>
      <c r="D1567" t="s">
        <v>186</v>
      </c>
      <c r="E1567" s="1" t="s">
        <v>73</v>
      </c>
      <c r="F1567" t="s">
        <v>74</v>
      </c>
      <c r="G1567" t="s">
        <v>185</v>
      </c>
      <c r="H1567" t="s">
        <v>71</v>
      </c>
      <c r="I1567">
        <v>1</v>
      </c>
      <c r="J1567" t="s">
        <v>228</v>
      </c>
      <c r="K1567" s="1" t="s">
        <v>119</v>
      </c>
      <c r="L1567" s="1" t="s">
        <v>178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文化祭宮侑ICONIC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2</v>
      </c>
      <c r="C1568" s="1" t="s">
        <v>581</v>
      </c>
      <c r="D1568" t="s">
        <v>186</v>
      </c>
      <c r="E1568" s="1" t="s">
        <v>73</v>
      </c>
      <c r="F1568" t="s">
        <v>74</v>
      </c>
      <c r="G1568" t="s">
        <v>185</v>
      </c>
      <c r="H1568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34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文化祭宮侑ICONIC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3</v>
      </c>
      <c r="C1569" s="1" t="s">
        <v>581</v>
      </c>
      <c r="D1569" t="s">
        <v>186</v>
      </c>
      <c r="E1569" s="1" t="s">
        <v>73</v>
      </c>
      <c r="F1569" t="s">
        <v>74</v>
      </c>
      <c r="G1569" t="s">
        <v>185</v>
      </c>
      <c r="H1569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文化祭宮侑ICONIC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4</v>
      </c>
      <c r="C1570" s="1" t="s">
        <v>581</v>
      </c>
      <c r="D1570" t="s">
        <v>186</v>
      </c>
      <c r="E1570" s="1" t="s">
        <v>73</v>
      </c>
      <c r="F1570" t="s">
        <v>74</v>
      </c>
      <c r="G1570" t="s">
        <v>185</v>
      </c>
      <c r="H1570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文化祭宮侑ICONIC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5</v>
      </c>
      <c r="C1571" s="1" t="s">
        <v>581</v>
      </c>
      <c r="D1571" t="s">
        <v>186</v>
      </c>
      <c r="E1571" s="1" t="s">
        <v>73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120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文化祭宮侑ICONIC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6</v>
      </c>
      <c r="C1572" s="1" t="s">
        <v>581</v>
      </c>
      <c r="D1572" t="s">
        <v>186</v>
      </c>
      <c r="E1572" s="1" t="s">
        <v>73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文化祭宮侑ICONIC</v>
      </c>
    </row>
    <row r="1573" spans="1:21" x14ac:dyDescent="0.35">
      <c r="A1573">
        <f>VLOOKUP(Receive[[#This Row],[No用]],SetNo[[No.用]:[vlookup 用]],2,FALSE)</f>
        <v>269</v>
      </c>
      <c r="B1573">
        <f>IF(ROW()=2,1,IF(A1572&lt;&gt;Receive[[#This Row],[No]],1,B1572+1))</f>
        <v>7</v>
      </c>
      <c r="C1573" s="1" t="s">
        <v>581</v>
      </c>
      <c r="D1573" t="s">
        <v>186</v>
      </c>
      <c r="E1573" s="1" t="s">
        <v>73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165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文化祭宮侑ICONIC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1</v>
      </c>
      <c r="C1574" s="1" t="s">
        <v>632</v>
      </c>
      <c r="D1574" s="1" t="s">
        <v>186</v>
      </c>
      <c r="E1574" s="1" t="s">
        <v>90</v>
      </c>
      <c r="F1574" s="1" t="s">
        <v>74</v>
      </c>
      <c r="G1574" s="1" t="s">
        <v>185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178</v>
      </c>
      <c r="M1574">
        <v>34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RPG宮侑ICONIC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2</v>
      </c>
      <c r="C1575" s="1" t="s">
        <v>632</v>
      </c>
      <c r="D1575" s="1" t="s">
        <v>186</v>
      </c>
      <c r="E1575" s="1" t="s">
        <v>90</v>
      </c>
      <c r="F1575" s="1" t="s">
        <v>74</v>
      </c>
      <c r="G1575" s="1" t="s">
        <v>185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37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RPG宮侑ICONIC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3</v>
      </c>
      <c r="C1576" s="1" t="s">
        <v>632</v>
      </c>
      <c r="D1576" s="1" t="s">
        <v>186</v>
      </c>
      <c r="E1576" s="1" t="s">
        <v>90</v>
      </c>
      <c r="F1576" s="1" t="s">
        <v>74</v>
      </c>
      <c r="G1576" s="1" t="s">
        <v>185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RPG宮侑ICONIC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4</v>
      </c>
      <c r="C1577" s="1" t="s">
        <v>632</v>
      </c>
      <c r="D1577" s="1" t="s">
        <v>186</v>
      </c>
      <c r="E1577" s="1" t="s">
        <v>90</v>
      </c>
      <c r="F1577" s="1" t="s">
        <v>74</v>
      </c>
      <c r="G1577" s="1" t="s">
        <v>185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31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RPG宮侑ICONIC</v>
      </c>
    </row>
    <row r="1578" spans="1:21" x14ac:dyDescent="0.35">
      <c r="A1578">
        <f>VLOOKUP(Receive[[#This Row],[No用]],SetNo[[No.用]:[vlookup 用]],2,FALSE)</f>
        <v>270</v>
      </c>
      <c r="B1578">
        <f>IF(ROW()=2,1,IF(A1577&lt;&gt;Receive[[#This Row],[No]],1,B1577+1))</f>
        <v>5</v>
      </c>
      <c r="C1578" s="1" t="s">
        <v>632</v>
      </c>
      <c r="D1578" s="1" t="s">
        <v>186</v>
      </c>
      <c r="E1578" s="1" t="s">
        <v>90</v>
      </c>
      <c r="F1578" s="1" t="s">
        <v>74</v>
      </c>
      <c r="G1578" s="1" t="s">
        <v>185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RPG宮侑ICONIC</v>
      </c>
    </row>
    <row r="1579" spans="1:21" x14ac:dyDescent="0.35">
      <c r="A1579">
        <f>VLOOKUP(Receive[[#This Row],[No用]],SetNo[[No.用]:[vlookup 用]],2,FALSE)</f>
        <v>270</v>
      </c>
      <c r="B1579">
        <f>IF(ROW()=2,1,IF(A1578&lt;&gt;Receive[[#This Row],[No]],1,B1578+1))</f>
        <v>6</v>
      </c>
      <c r="C1579" s="1" t="s">
        <v>632</v>
      </c>
      <c r="D1579" s="1" t="s">
        <v>186</v>
      </c>
      <c r="E1579" s="1" t="s">
        <v>90</v>
      </c>
      <c r="F1579" s="1" t="s">
        <v>74</v>
      </c>
      <c r="G1579" s="1" t="s">
        <v>185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RPG宮侑ICONIC</v>
      </c>
    </row>
    <row r="1580" spans="1:21" x14ac:dyDescent="0.35">
      <c r="A1580">
        <f>VLOOKUP(Receive[[#This Row],[No用]],SetNo[[No.用]:[vlookup 用]],2,FALSE)</f>
        <v>270</v>
      </c>
      <c r="B1580">
        <f>IF(ROW()=2,1,IF(A1579&lt;&gt;Receive[[#This Row],[No]],1,B1579+1))</f>
        <v>7</v>
      </c>
      <c r="C1580" s="1" t="s">
        <v>632</v>
      </c>
      <c r="D1580" s="1" t="s">
        <v>186</v>
      </c>
      <c r="E1580" s="1" t="s">
        <v>90</v>
      </c>
      <c r="F1580" s="1" t="s">
        <v>74</v>
      </c>
      <c r="G1580" s="1" t="s">
        <v>185</v>
      </c>
      <c r="H1580" s="1" t="s">
        <v>71</v>
      </c>
      <c r="I1580">
        <v>1</v>
      </c>
      <c r="J1580" t="s">
        <v>228</v>
      </c>
      <c r="K1580" s="1" t="s">
        <v>165</v>
      </c>
      <c r="L1580" s="1" t="s">
        <v>162</v>
      </c>
      <c r="M1580">
        <v>13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RPG宮侑ICONIC</v>
      </c>
    </row>
    <row r="1581" spans="1:21" x14ac:dyDescent="0.35">
      <c r="A1581">
        <f>VLOOKUP(Receive[[#This Row],[No用]],SetNo[[No.用]:[vlookup 用]],2,FALSE)</f>
        <v>270</v>
      </c>
      <c r="B1581">
        <f>IF(ROW()=2,1,IF(A1580&lt;&gt;Receive[[#This Row],[No]],1,B1580+1))</f>
        <v>8</v>
      </c>
      <c r="C1581" s="1" t="s">
        <v>632</v>
      </c>
      <c r="D1581" s="1" t="s">
        <v>186</v>
      </c>
      <c r="E1581" s="1" t="s">
        <v>90</v>
      </c>
      <c r="F1581" s="1" t="s">
        <v>74</v>
      </c>
      <c r="G1581" s="1" t="s">
        <v>185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57</v>
      </c>
      <c r="N1581">
        <v>0</v>
      </c>
      <c r="O1581">
        <v>64</v>
      </c>
      <c r="P1581">
        <v>0</v>
      </c>
      <c r="U1581" t="str">
        <f>Receive[[#This Row],[服装]]&amp;Receive[[#This Row],[名前]]&amp;Receive[[#This Row],[レアリティ]]</f>
        <v>RPG宮侑ICONIC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737</v>
      </c>
      <c r="D1582" s="1" t="s">
        <v>186</v>
      </c>
      <c r="E1582" s="1" t="s">
        <v>77</v>
      </c>
      <c r="F1582" s="1" t="s">
        <v>74</v>
      </c>
      <c r="G1582" s="1" t="s">
        <v>185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162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カンフー宮侑ICONIC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737</v>
      </c>
      <c r="D1583" s="1" t="s">
        <v>186</v>
      </c>
      <c r="E1583" s="1" t="s">
        <v>77</v>
      </c>
      <c r="F1583" s="1" t="s">
        <v>74</v>
      </c>
      <c r="G1583" s="1" t="s">
        <v>185</v>
      </c>
      <c r="H1583" s="1" t="s">
        <v>71</v>
      </c>
      <c r="I1583">
        <v>1</v>
      </c>
      <c r="J1583" t="s">
        <v>228</v>
      </c>
      <c r="K1583" s="1" t="s">
        <v>194</v>
      </c>
      <c r="L1583" s="1" t="s">
        <v>178</v>
      </c>
      <c r="M1583">
        <v>35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カンフー宮侑ICONIC</v>
      </c>
    </row>
    <row r="1584" spans="1:21" x14ac:dyDescent="0.3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737</v>
      </c>
      <c r="D1584" s="1" t="s">
        <v>186</v>
      </c>
      <c r="E1584" s="1" t="s">
        <v>77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カンフー宮侑ICONIC</v>
      </c>
    </row>
    <row r="1585" spans="1:21" x14ac:dyDescent="0.3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737</v>
      </c>
      <c r="D1585" s="1" t="s">
        <v>186</v>
      </c>
      <c r="E1585" s="1" t="s">
        <v>77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カンフー宮侑ICONIC</v>
      </c>
    </row>
    <row r="1586" spans="1:21" x14ac:dyDescent="0.3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737</v>
      </c>
      <c r="D1586" s="1" t="s">
        <v>186</v>
      </c>
      <c r="E1586" s="1" t="s">
        <v>77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カンフー宮侑ICONIC</v>
      </c>
    </row>
    <row r="1587" spans="1:21" x14ac:dyDescent="0.3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737</v>
      </c>
      <c r="D1587" s="1" t="s">
        <v>186</v>
      </c>
      <c r="E1587" s="1" t="s">
        <v>77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カンフー宮侑ICONIC</v>
      </c>
    </row>
    <row r="1588" spans="1:21" x14ac:dyDescent="0.35">
      <c r="A1588">
        <f>VLOOKUP(Receive[[#This Row],[No用]],SetNo[[No.用]:[vlookup 用]],2,FALSE)</f>
        <v>271</v>
      </c>
      <c r="B1588">
        <f>IF(ROW()=2,1,IF(A1587&lt;&gt;Receive[[#This Row],[No]],1,B1587+1))</f>
        <v>7</v>
      </c>
      <c r="C1588" s="1" t="s">
        <v>737</v>
      </c>
      <c r="D1588" s="1" t="s">
        <v>186</v>
      </c>
      <c r="E1588" s="1" t="s">
        <v>77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183</v>
      </c>
      <c r="L1588" s="1" t="s">
        <v>224</v>
      </c>
      <c r="M1588">
        <v>50</v>
      </c>
      <c r="N1588">
        <v>0</v>
      </c>
      <c r="O1588">
        <v>60</v>
      </c>
      <c r="P1588">
        <v>0</v>
      </c>
      <c r="U1588" t="str">
        <f>Receive[[#This Row],[服装]]&amp;Receive[[#This Row],[名前]]&amp;Receive[[#This Row],[レアリティ]]</f>
        <v>カンフー宮侑ICONIC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1</v>
      </c>
      <c r="C1589" s="1" t="s">
        <v>826</v>
      </c>
      <c r="D1589" s="1" t="s">
        <v>186</v>
      </c>
      <c r="E1589" s="1" t="s">
        <v>73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新年2宮侑ICONIC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2</v>
      </c>
      <c r="C1590" s="1" t="s">
        <v>826</v>
      </c>
      <c r="D1590" s="1" t="s">
        <v>186</v>
      </c>
      <c r="E1590" s="1" t="s">
        <v>73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35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新年2宮侑ICONIC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3</v>
      </c>
      <c r="C1591" s="1" t="s">
        <v>826</v>
      </c>
      <c r="D1591" s="1" t="s">
        <v>186</v>
      </c>
      <c r="E1591" s="1" t="s">
        <v>73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178</v>
      </c>
      <c r="M1591">
        <v>35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新年2宮侑ICONIC</v>
      </c>
    </row>
    <row r="1592" spans="1:21" x14ac:dyDescent="0.35">
      <c r="A1592">
        <f>VLOOKUP(Receive[[#This Row],[No用]],SetNo[[No.用]:[vlookup 用]],2,FALSE)</f>
        <v>272</v>
      </c>
      <c r="B1592">
        <f>IF(ROW()=2,1,IF(A1591&lt;&gt;Receive[[#This Row],[No]],1,B1591+1))</f>
        <v>4</v>
      </c>
      <c r="C1592" s="1" t="s">
        <v>826</v>
      </c>
      <c r="D1592" s="1" t="s">
        <v>186</v>
      </c>
      <c r="E1592" s="1" t="s">
        <v>73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新年2宮侑ICONIC</v>
      </c>
    </row>
    <row r="1593" spans="1:21" x14ac:dyDescent="0.35">
      <c r="A1593">
        <f>VLOOKUP(Receive[[#This Row],[No用]],SetNo[[No.用]:[vlookup 用]],2,FALSE)</f>
        <v>272</v>
      </c>
      <c r="B1593">
        <f>IF(ROW()=2,1,IF(A1592&lt;&gt;Receive[[#This Row],[No]],1,B1592+1))</f>
        <v>5</v>
      </c>
      <c r="C1593" s="1" t="s">
        <v>826</v>
      </c>
      <c r="D1593" s="1" t="s">
        <v>186</v>
      </c>
      <c r="E1593" s="1" t="s">
        <v>73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新年2宮侑ICONIC</v>
      </c>
    </row>
    <row r="1594" spans="1:21" x14ac:dyDescent="0.35">
      <c r="A1594">
        <f>VLOOKUP(Receive[[#This Row],[No用]],SetNo[[No.用]:[vlookup 用]],2,FALSE)</f>
        <v>272</v>
      </c>
      <c r="B1594">
        <f>IF(ROW()=2,1,IF(A1593&lt;&gt;Receive[[#This Row],[No]],1,B1593+1))</f>
        <v>6</v>
      </c>
      <c r="C1594" s="1" t="s">
        <v>826</v>
      </c>
      <c r="D1594" s="1" t="s">
        <v>186</v>
      </c>
      <c r="E1594" s="1" t="s">
        <v>73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新年2宮侑ICONIC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1</v>
      </c>
      <c r="C1595" s="1" t="s">
        <v>987</v>
      </c>
      <c r="D1595" s="1" t="s">
        <v>186</v>
      </c>
      <c r="E1595" s="1" t="s">
        <v>90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サバゲ2宮侑ICONIC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2</v>
      </c>
      <c r="C1596" s="1" t="s">
        <v>987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194</v>
      </c>
      <c r="L1596" s="1" t="s">
        <v>173</v>
      </c>
      <c r="M1596">
        <v>37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サバゲ2宮侑ICONIC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3</v>
      </c>
      <c r="C1597" s="1" t="s">
        <v>987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178</v>
      </c>
      <c r="M1597">
        <v>35</v>
      </c>
      <c r="N1597">
        <v>0</v>
      </c>
      <c r="O1597">
        <v>0</v>
      </c>
      <c r="P1597">
        <v>0</v>
      </c>
      <c r="R1597" s="1" t="s">
        <v>955</v>
      </c>
      <c r="S1597" s="1" t="s">
        <v>908</v>
      </c>
      <c r="T1597" s="1"/>
      <c r="U1597" t="str">
        <f>Receive[[#This Row],[服装]]&amp;Receive[[#This Row],[名前]]&amp;Receive[[#This Row],[レアリティ]]</f>
        <v>サバゲ2宮侑ICONIC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4</v>
      </c>
      <c r="C1598" s="1" t="s">
        <v>987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230</v>
      </c>
      <c r="L1598" s="1" t="s">
        <v>162</v>
      </c>
      <c r="M1598">
        <v>32</v>
      </c>
      <c r="N1598">
        <v>0</v>
      </c>
      <c r="O1598">
        <v>0</v>
      </c>
      <c r="P1598">
        <v>0</v>
      </c>
      <c r="R1598" s="1" t="s">
        <v>955</v>
      </c>
      <c r="S1598" s="1" t="s">
        <v>920</v>
      </c>
      <c r="T1598" s="1"/>
      <c r="U1598" t="str">
        <f>Receive[[#This Row],[服装]]&amp;Receive[[#This Row],[名前]]&amp;Receive[[#This Row],[レアリティ]]</f>
        <v>サバゲ2宮侑ICONIC</v>
      </c>
    </row>
    <row r="1599" spans="1:21" x14ac:dyDescent="0.35">
      <c r="A1599">
        <f>VLOOKUP(Receive[[#This Row],[No用]],SetNo[[No.用]:[vlookup 用]],2,FALSE)</f>
        <v>273</v>
      </c>
      <c r="B1599">
        <f>IF(ROW()=2,1,IF(A1598&lt;&gt;Receive[[#This Row],[No]],1,B1598+1))</f>
        <v>5</v>
      </c>
      <c r="C1599" s="1" t="s">
        <v>987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120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サバゲ2宮侑ICONIC</v>
      </c>
    </row>
    <row r="1600" spans="1:21" x14ac:dyDescent="0.35">
      <c r="A1600">
        <f>VLOOKUP(Receive[[#This Row],[No用]],SetNo[[No.用]:[vlookup 用]],2,FALSE)</f>
        <v>273</v>
      </c>
      <c r="B1600">
        <f>IF(ROW()=2,1,IF(A1599&lt;&gt;Receive[[#This Row],[No]],1,B1599+1))</f>
        <v>6</v>
      </c>
      <c r="C1600" s="1" t="s">
        <v>987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32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サバゲ2宮侑ICONIC</v>
      </c>
    </row>
    <row r="1601" spans="1:21" x14ac:dyDescent="0.35">
      <c r="A1601">
        <f>VLOOKUP(Receive[[#This Row],[No用]],SetNo[[No.用]:[vlookup 用]],2,FALSE)</f>
        <v>273</v>
      </c>
      <c r="B1601">
        <f>IF(ROW()=2,1,IF(A1600&lt;&gt;Receive[[#This Row],[No]],1,B1600+1))</f>
        <v>7</v>
      </c>
      <c r="C1601" s="1" t="s">
        <v>987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サバゲ2宮侑ICONIC</v>
      </c>
    </row>
    <row r="1602" spans="1:21" x14ac:dyDescent="0.35">
      <c r="A1602">
        <f>VLOOKUP(Receive[[#This Row],[No用]],SetNo[[No.用]:[vlookup 用]],2,FALSE)</f>
        <v>273</v>
      </c>
      <c r="B1602">
        <f>IF(ROW()=2,1,IF(A1601&lt;&gt;Receive[[#This Row],[No]],1,B1601+1))</f>
        <v>8</v>
      </c>
      <c r="C1602" s="1" t="s">
        <v>987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183</v>
      </c>
      <c r="L1602" s="1" t="s">
        <v>224</v>
      </c>
      <c r="M1602">
        <v>52</v>
      </c>
      <c r="N1602">
        <v>0</v>
      </c>
      <c r="O1602">
        <v>62</v>
      </c>
      <c r="P1602">
        <v>0</v>
      </c>
      <c r="U1602" t="str">
        <f>Receive[[#This Row],[服装]]&amp;Receive[[#This Row],[名前]]&amp;Receive[[#This Row],[レアリティ]]</f>
        <v>サバゲ2宮侑ICONIC</v>
      </c>
    </row>
    <row r="1603" spans="1:21" x14ac:dyDescent="0.35">
      <c r="A1603">
        <f>VLOOKUP(Receive[[#This Row],[No用]],SetNo[[No.用]:[vlookup 用]],2,FALSE)</f>
        <v>273</v>
      </c>
      <c r="B1603">
        <f>IF(ROW()=2,1,IF(A1602&lt;&gt;Receive[[#This Row],[No]],1,B1602+1))</f>
        <v>9</v>
      </c>
      <c r="C1603" s="1" t="s">
        <v>987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U1603" t="str">
        <f>Receive[[#This Row],[服装]]&amp;Receive[[#This Row],[名前]]&amp;Receive[[#This Row],[レアリティ]]</f>
        <v>サバゲ2宮侑ICONIC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1</v>
      </c>
      <c r="C1604" t="s">
        <v>108</v>
      </c>
      <c r="D1604" t="s">
        <v>187</v>
      </c>
      <c r="E1604" t="s">
        <v>90</v>
      </c>
      <c r="F1604" t="s">
        <v>78</v>
      </c>
      <c r="G1604" t="s">
        <v>185</v>
      </c>
      <c r="H1604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ユニフォーム宮治ICONIC</v>
      </c>
    </row>
    <row r="1605" spans="1:21" x14ac:dyDescent="0.35">
      <c r="A1605">
        <f>VLOOKUP(Receive[[#This Row],[No用]],SetNo[[No.用]:[vlookup 用]],2,FALSE)</f>
        <v>274</v>
      </c>
      <c r="B1605">
        <f>IF(ROW()=2,1,IF(A1604&lt;&gt;Receive[[#This Row],[No]],1,B1604+1))</f>
        <v>2</v>
      </c>
      <c r="C1605" t="s">
        <v>108</v>
      </c>
      <c r="D1605" t="s">
        <v>187</v>
      </c>
      <c r="E1605" t="s">
        <v>90</v>
      </c>
      <c r="F1605" t="s">
        <v>78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ユニフォーム宮治ICONIC</v>
      </c>
    </row>
    <row r="1606" spans="1:21" x14ac:dyDescent="0.35">
      <c r="A1606">
        <f>VLOOKUP(Receive[[#This Row],[No用]],SetNo[[No.用]:[vlookup 用]],2,FALSE)</f>
        <v>274</v>
      </c>
      <c r="B1606">
        <f>IF(ROW()=2,1,IF(A1605&lt;&gt;Receive[[#This Row],[No]],1,B1605+1))</f>
        <v>3</v>
      </c>
      <c r="C1606" t="s">
        <v>108</v>
      </c>
      <c r="D1606" t="s">
        <v>187</v>
      </c>
      <c r="E1606" t="s">
        <v>90</v>
      </c>
      <c r="F1606" t="s">
        <v>78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ユニフォーム宮治ICONIC</v>
      </c>
    </row>
    <row r="1607" spans="1:21" x14ac:dyDescent="0.35">
      <c r="A1607">
        <f>VLOOKUP(Receive[[#This Row],[No用]],SetNo[[No.用]:[vlookup 用]],2,FALSE)</f>
        <v>274</v>
      </c>
      <c r="B1607">
        <f>IF(ROW()=2,1,IF(A1606&lt;&gt;Receive[[#This Row],[No]],1,B1606+1))</f>
        <v>4</v>
      </c>
      <c r="C1607" t="s">
        <v>108</v>
      </c>
      <c r="D1607" t="s">
        <v>187</v>
      </c>
      <c r="E1607" t="s">
        <v>90</v>
      </c>
      <c r="F1607" t="s">
        <v>78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ユニフォーム宮治ICONIC</v>
      </c>
    </row>
    <row r="1608" spans="1:21" x14ac:dyDescent="0.35">
      <c r="A1608">
        <f>VLOOKUP(Receive[[#This Row],[No用]],SetNo[[No.用]:[vlookup 用]],2,FALSE)</f>
        <v>274</v>
      </c>
      <c r="B1608">
        <f>IF(ROW()=2,1,IF(A1607&lt;&gt;Receive[[#This Row],[No]],1,B1607+1))</f>
        <v>5</v>
      </c>
      <c r="C1608" t="s">
        <v>108</v>
      </c>
      <c r="D1608" t="s">
        <v>187</v>
      </c>
      <c r="E1608" t="s">
        <v>90</v>
      </c>
      <c r="F1608" t="s">
        <v>78</v>
      </c>
      <c r="G1608" t="s">
        <v>185</v>
      </c>
      <c r="H1608" t="s">
        <v>71</v>
      </c>
      <c r="I1608">
        <v>1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ユニフォーム宮治ICONIC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1</v>
      </c>
      <c r="C1609" s="1" t="s">
        <v>632</v>
      </c>
      <c r="D1609" s="1" t="s">
        <v>187</v>
      </c>
      <c r="E1609" s="1" t="s">
        <v>90</v>
      </c>
      <c r="F1609" s="1" t="s">
        <v>78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RPG宮治ICONIC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2</v>
      </c>
      <c r="C1610" s="1" t="s">
        <v>632</v>
      </c>
      <c r="D1610" s="1" t="s">
        <v>187</v>
      </c>
      <c r="E1610" s="1" t="s">
        <v>90</v>
      </c>
      <c r="F1610" s="1" t="s">
        <v>78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RPG宮治ICONIC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3</v>
      </c>
      <c r="C1611" s="1" t="s">
        <v>632</v>
      </c>
      <c r="D1611" s="1" t="s">
        <v>187</v>
      </c>
      <c r="E1611" s="1" t="s">
        <v>90</v>
      </c>
      <c r="F1611" s="1" t="s">
        <v>78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RPG宮治ICONIC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4</v>
      </c>
      <c r="C1612" s="1" t="s">
        <v>632</v>
      </c>
      <c r="D1612" s="1" t="s">
        <v>187</v>
      </c>
      <c r="E1612" s="1" t="s">
        <v>90</v>
      </c>
      <c r="F1612" s="1" t="s">
        <v>78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RPG宮治ICONIC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5</v>
      </c>
      <c r="C1613" s="1" t="s">
        <v>632</v>
      </c>
      <c r="D1613" s="1" t="s">
        <v>187</v>
      </c>
      <c r="E1613" s="1" t="s">
        <v>90</v>
      </c>
      <c r="F1613" s="1" t="s">
        <v>78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RPG宮治ICONIC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s="1" t="s">
        <v>737</v>
      </c>
      <c r="D1614" s="1" t="s">
        <v>187</v>
      </c>
      <c r="E1614" s="1" t="s">
        <v>73</v>
      </c>
      <c r="F1614" s="1" t="s">
        <v>78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178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カンフー宮治ICONIC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s="1" t="s">
        <v>737</v>
      </c>
      <c r="D1615" s="1" t="s">
        <v>187</v>
      </c>
      <c r="E1615" s="1" t="s">
        <v>73</v>
      </c>
      <c r="F1615" s="1" t="s">
        <v>78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カンフー宮治ICONIC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s="1" t="s">
        <v>737</v>
      </c>
      <c r="D1616" s="1" t="s">
        <v>187</v>
      </c>
      <c r="E1616" s="1" t="s">
        <v>73</v>
      </c>
      <c r="F1616" s="1" t="s">
        <v>78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230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カンフー宮治ICONIC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s="1" t="s">
        <v>737</v>
      </c>
      <c r="D1617" s="1" t="s">
        <v>187</v>
      </c>
      <c r="E1617" s="1" t="s">
        <v>73</v>
      </c>
      <c r="F1617" s="1" t="s">
        <v>78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178</v>
      </c>
      <c r="M1617">
        <v>31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カンフー宮治ICONIC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s="1" t="s">
        <v>737</v>
      </c>
      <c r="D1618" s="1" t="s">
        <v>187</v>
      </c>
      <c r="E1618" s="1" t="s">
        <v>73</v>
      </c>
      <c r="F1618" s="1" t="s">
        <v>78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カンフー宮治ICONIC</v>
      </c>
    </row>
    <row r="1619" spans="1:21" x14ac:dyDescent="0.35">
      <c r="A1619">
        <f>VLOOKUP(Receive[[#This Row],[No用]],SetNo[[No.用]:[vlookup 用]],2,FALSE)</f>
        <v>276</v>
      </c>
      <c r="B1619">
        <f>IF(ROW()=2,1,IF(A1618&lt;&gt;Receive[[#This Row],[No]],1,B1618+1))</f>
        <v>6</v>
      </c>
      <c r="C1619" s="1" t="s">
        <v>737</v>
      </c>
      <c r="D1619" s="1" t="s">
        <v>187</v>
      </c>
      <c r="E1619" s="1" t="s">
        <v>73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カンフー宮治ICONIC</v>
      </c>
    </row>
    <row r="1620" spans="1:21" x14ac:dyDescent="0.35">
      <c r="A1620">
        <f>VLOOKUP(Receive[[#This Row],[No用]],SetNo[[No.用]:[vlookup 用]],2,FALSE)</f>
        <v>276</v>
      </c>
      <c r="B1620">
        <f>IF(ROW()=2,1,IF(A1619&lt;&gt;Receive[[#This Row],[No]],1,B1619+1))</f>
        <v>7</v>
      </c>
      <c r="C1620" s="1" t="s">
        <v>737</v>
      </c>
      <c r="D1620" s="1" t="s">
        <v>187</v>
      </c>
      <c r="E1620" s="1" t="s">
        <v>73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224</v>
      </c>
      <c r="M1620">
        <v>52</v>
      </c>
      <c r="N1620">
        <v>0</v>
      </c>
      <c r="O1620">
        <v>62</v>
      </c>
      <c r="P1620">
        <v>0</v>
      </c>
      <c r="U1620" t="str">
        <f>Receive[[#This Row],[服装]]&amp;Receive[[#This Row],[名前]]&amp;Receive[[#This Row],[レアリティ]]</f>
        <v>カンフー宮治ICONIC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918</v>
      </c>
      <c r="D1621" s="1" t="s">
        <v>187</v>
      </c>
      <c r="E1621" s="1" t="s">
        <v>90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遊園地宮治ICONIC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918</v>
      </c>
      <c r="D1622" s="1" t="s">
        <v>187</v>
      </c>
      <c r="E1622" s="1" t="s">
        <v>90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遊園地宮治ICONIC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918</v>
      </c>
      <c r="D1623" s="1" t="s">
        <v>187</v>
      </c>
      <c r="E1623" s="1" t="s">
        <v>90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遊園地宮治ICONIC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918</v>
      </c>
      <c r="D1624" s="1" t="s">
        <v>187</v>
      </c>
      <c r="E1624" s="1" t="s">
        <v>90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遊園地宮治ICONIC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918</v>
      </c>
      <c r="D1625" s="1" t="s">
        <v>187</v>
      </c>
      <c r="E1625" s="1" t="s">
        <v>90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遊園地宮治ICONIC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999</v>
      </c>
      <c r="D1626" s="1" t="s">
        <v>187</v>
      </c>
      <c r="E1626" s="1" t="s">
        <v>77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夏祭り2宮治ICONIC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999</v>
      </c>
      <c r="D1627" s="1" t="s">
        <v>187</v>
      </c>
      <c r="E1627" s="1" t="s">
        <v>77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178</v>
      </c>
      <c r="M1627">
        <v>31</v>
      </c>
      <c r="N1627">
        <v>0</v>
      </c>
      <c r="O1627">
        <v>0</v>
      </c>
      <c r="P1627">
        <v>0</v>
      </c>
      <c r="R1627" s="1" t="s">
        <v>955</v>
      </c>
      <c r="S1627" s="1" t="s">
        <v>908</v>
      </c>
      <c r="T1627" s="1"/>
      <c r="U1627" t="str">
        <f>Receive[[#This Row],[服装]]&amp;Receive[[#This Row],[名前]]&amp;Receive[[#This Row],[レアリティ]]</f>
        <v>夏祭り2宮治ICONIC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999</v>
      </c>
      <c r="D1628" s="1" t="s">
        <v>187</v>
      </c>
      <c r="E1628" s="1" t="s">
        <v>77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178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夏祭り2宮治ICONIC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999</v>
      </c>
      <c r="D1629" s="1" t="s">
        <v>187</v>
      </c>
      <c r="E1629" s="1" t="s">
        <v>77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夏祭り2宮治ICONIC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999</v>
      </c>
      <c r="D1630" s="1" t="s">
        <v>187</v>
      </c>
      <c r="E1630" s="1" t="s">
        <v>77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夏祭り2宮治ICONIC</v>
      </c>
    </row>
    <row r="1631" spans="1:21" x14ac:dyDescent="0.3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999</v>
      </c>
      <c r="D1631" s="1" t="s">
        <v>187</v>
      </c>
      <c r="E1631" s="1" t="s">
        <v>77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120</v>
      </c>
      <c r="L1631" s="1" t="s">
        <v>224</v>
      </c>
      <c r="M1631">
        <v>52</v>
      </c>
      <c r="N1631">
        <v>0</v>
      </c>
      <c r="O1631">
        <v>62</v>
      </c>
      <c r="P1631">
        <v>0</v>
      </c>
      <c r="U1631" t="str">
        <f>Receive[[#This Row],[服装]]&amp;Receive[[#This Row],[名前]]&amp;Receive[[#This Row],[レアリティ]]</f>
        <v>夏祭り2宮治ICONIC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t="s">
        <v>108</v>
      </c>
      <c r="D1632" t="s">
        <v>188</v>
      </c>
      <c r="E1632" t="s">
        <v>77</v>
      </c>
      <c r="F1632" t="s">
        <v>82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ユニフォーム角名倫太郎ICONIC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188</v>
      </c>
      <c r="E1633" t="s">
        <v>77</v>
      </c>
      <c r="F1633" t="s">
        <v>82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ユニフォーム角名倫太郎ICONIC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188</v>
      </c>
      <c r="E1634" t="s">
        <v>77</v>
      </c>
      <c r="F1634" t="s">
        <v>82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ユニフォーム角名倫太郎ICONIC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188</v>
      </c>
      <c r="E1635" t="s">
        <v>77</v>
      </c>
      <c r="F1635" t="s">
        <v>82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ユニフォーム角名倫太郎ICONIC</v>
      </c>
    </row>
    <row r="1636" spans="1:21" x14ac:dyDescent="0.3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188</v>
      </c>
      <c r="E1636" t="s">
        <v>77</v>
      </c>
      <c r="F1636" t="s">
        <v>82</v>
      </c>
      <c r="G1636" t="s">
        <v>185</v>
      </c>
      <c r="H1636" t="s">
        <v>71</v>
      </c>
      <c r="I1636">
        <v>1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ユニフォーム角名倫太郎ICONIC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631</v>
      </c>
      <c r="D1637" s="1" t="s">
        <v>188</v>
      </c>
      <c r="E1637" s="1" t="s">
        <v>73</v>
      </c>
      <c r="F1637" s="1" t="s">
        <v>82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サバゲ角名倫太郎ICONIC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631</v>
      </c>
      <c r="D1638" s="1" t="s">
        <v>188</v>
      </c>
      <c r="E1638" s="1" t="s">
        <v>73</v>
      </c>
      <c r="F1638" s="1" t="s">
        <v>82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サバゲ角名倫太郎ICONIC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631</v>
      </c>
      <c r="D1639" s="1" t="s">
        <v>188</v>
      </c>
      <c r="E1639" s="1" t="s">
        <v>73</v>
      </c>
      <c r="F1639" s="1" t="s">
        <v>82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サバゲ角名倫太郎ICONIC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631</v>
      </c>
      <c r="D1640" s="1" t="s">
        <v>188</v>
      </c>
      <c r="E1640" s="1" t="s">
        <v>73</v>
      </c>
      <c r="F1640" s="1" t="s">
        <v>82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サバゲ角名倫太郎ICONIC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631</v>
      </c>
      <c r="D1641" s="1" t="s">
        <v>188</v>
      </c>
      <c r="E1641" s="1" t="s">
        <v>73</v>
      </c>
      <c r="F1641" s="1" t="s">
        <v>82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サバゲ角名倫太郎ICONIC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708</v>
      </c>
      <c r="D1642" s="1" t="s">
        <v>188</v>
      </c>
      <c r="E1642" s="1" t="s">
        <v>90</v>
      </c>
      <c r="F1642" s="1" t="s">
        <v>82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30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花火角名倫太郎ICONIC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708</v>
      </c>
      <c r="D1643" s="1" t="s">
        <v>188</v>
      </c>
      <c r="E1643" s="1" t="s">
        <v>90</v>
      </c>
      <c r="F1643" s="1" t="s">
        <v>82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花火角名倫太郎ICONIC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708</v>
      </c>
      <c r="D1644" s="1" t="s">
        <v>188</v>
      </c>
      <c r="E1644" s="1" t="s">
        <v>90</v>
      </c>
      <c r="F1644" s="1" t="s">
        <v>82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花火角名倫太郎ICONIC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708</v>
      </c>
      <c r="D1645" s="1" t="s">
        <v>188</v>
      </c>
      <c r="E1645" s="1" t="s">
        <v>90</v>
      </c>
      <c r="F1645" s="1" t="s">
        <v>82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花火角名倫太郎ICONIC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708</v>
      </c>
      <c r="D1646" s="1" t="s">
        <v>188</v>
      </c>
      <c r="E1646" s="1" t="s">
        <v>90</v>
      </c>
      <c r="F1646" s="1" t="s">
        <v>82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花火角名倫太郎ICONIC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835</v>
      </c>
      <c r="D1647" s="1" t="s">
        <v>188</v>
      </c>
      <c r="E1647" s="1" t="s">
        <v>77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173</v>
      </c>
      <c r="M1647">
        <v>33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路地裏2角名倫太郎ICONIC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835</v>
      </c>
      <c r="D1648" s="1" t="s">
        <v>188</v>
      </c>
      <c r="E1648" s="1" t="s">
        <v>77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路地裏2角名倫太郎ICONIC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835</v>
      </c>
      <c r="D1649" s="1" t="s">
        <v>188</v>
      </c>
      <c r="E1649" s="1" t="s">
        <v>77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173</v>
      </c>
      <c r="M1649">
        <v>33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路地裏2角名倫太郎ICONIC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835</v>
      </c>
      <c r="D1650" s="1" t="s">
        <v>188</v>
      </c>
      <c r="E1650" s="1" t="s">
        <v>77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路地裏2角名倫太郎ICONIC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835</v>
      </c>
      <c r="D1651" s="1" t="s">
        <v>188</v>
      </c>
      <c r="E1651" s="1" t="s">
        <v>77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路地裏2角名倫太郎ICONIC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990</v>
      </c>
      <c r="D1652" s="1" t="s">
        <v>188</v>
      </c>
      <c r="E1652" s="1" t="s">
        <v>73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水着2角名倫太郎ICONIC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990</v>
      </c>
      <c r="D1653" s="1" t="s">
        <v>188</v>
      </c>
      <c r="E1653" s="1" t="s">
        <v>73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R1653" s="1" t="s">
        <v>955</v>
      </c>
      <c r="S1653" s="1" t="s">
        <v>919</v>
      </c>
      <c r="T1653" s="1"/>
      <c r="U1653" t="str">
        <f>Receive[[#This Row],[服装]]&amp;Receive[[#This Row],[名前]]&amp;Receive[[#This Row],[レアリティ]]</f>
        <v>水着2角名倫太郎ICONIC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990</v>
      </c>
      <c r="D1654" s="1" t="s">
        <v>188</v>
      </c>
      <c r="E1654" s="1" t="s">
        <v>73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水着2角名倫太郎ICONIC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990</v>
      </c>
      <c r="D1655" s="1" t="s">
        <v>188</v>
      </c>
      <c r="E1655" s="1" t="s">
        <v>73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水着2角名倫太郎ICONIC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990</v>
      </c>
      <c r="D1656" s="1" t="s">
        <v>188</v>
      </c>
      <c r="E1656" s="1" t="s">
        <v>73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水着2角名倫太郎ICONIC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t="s">
        <v>108</v>
      </c>
      <c r="D1657" t="s">
        <v>189</v>
      </c>
      <c r="E1657" t="s">
        <v>77</v>
      </c>
      <c r="F1657" t="s">
        <v>78</v>
      </c>
      <c r="G1657" t="s">
        <v>185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ユニフォーム北信介ICONIC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t="s">
        <v>108</v>
      </c>
      <c r="D1658" t="s">
        <v>189</v>
      </c>
      <c r="E1658" t="s">
        <v>77</v>
      </c>
      <c r="F1658" t="s">
        <v>78</v>
      </c>
      <c r="G1658" t="s">
        <v>185</v>
      </c>
      <c r="H1658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32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ユニフォーム北信介ICONIC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t="s">
        <v>108</v>
      </c>
      <c r="D1659" t="s">
        <v>189</v>
      </c>
      <c r="E1659" t="s">
        <v>77</v>
      </c>
      <c r="F1659" t="s">
        <v>78</v>
      </c>
      <c r="G1659" t="s">
        <v>185</v>
      </c>
      <c r="H1659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ユニフォーム北信介ICONIC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t="s">
        <v>108</v>
      </c>
      <c r="D1660" t="s">
        <v>189</v>
      </c>
      <c r="E1660" t="s">
        <v>77</v>
      </c>
      <c r="F1660" t="s">
        <v>78</v>
      </c>
      <c r="G1660" t="s">
        <v>185</v>
      </c>
      <c r="H1660" t="s">
        <v>71</v>
      </c>
      <c r="I1660">
        <v>1</v>
      </c>
      <c r="J1660" t="s">
        <v>228</v>
      </c>
      <c r="K1660" s="1" t="s">
        <v>120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ユニフォーム北信介ICONIC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t="s">
        <v>108</v>
      </c>
      <c r="D1661" t="s">
        <v>189</v>
      </c>
      <c r="E1661" t="s">
        <v>77</v>
      </c>
      <c r="F1661" t="s">
        <v>78</v>
      </c>
      <c r="G1661" t="s">
        <v>185</v>
      </c>
      <c r="H166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32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ユニフォーム北信介ICONIC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6</v>
      </c>
      <c r="C1662" t="s">
        <v>108</v>
      </c>
      <c r="D1662" t="s">
        <v>189</v>
      </c>
      <c r="E1662" t="s">
        <v>77</v>
      </c>
      <c r="F1662" t="s">
        <v>78</v>
      </c>
      <c r="G1662" t="s">
        <v>185</v>
      </c>
      <c r="H1662" t="s">
        <v>71</v>
      </c>
      <c r="I1662">
        <v>1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ユニフォーム北信介ICONIC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1</v>
      </c>
      <c r="C1663" s="1" t="s">
        <v>587</v>
      </c>
      <c r="D1663" t="s">
        <v>189</v>
      </c>
      <c r="E1663" s="1" t="s">
        <v>73</v>
      </c>
      <c r="F1663" t="s">
        <v>78</v>
      </c>
      <c r="G1663" t="s">
        <v>185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178</v>
      </c>
      <c r="M1663">
        <v>35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Xmas北信介ICONIC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2</v>
      </c>
      <c r="C1664" s="1" t="s">
        <v>587</v>
      </c>
      <c r="D1664" t="s">
        <v>189</v>
      </c>
      <c r="E1664" s="1" t="s">
        <v>73</v>
      </c>
      <c r="F1664" t="s">
        <v>78</v>
      </c>
      <c r="G1664" t="s">
        <v>185</v>
      </c>
      <c r="H1664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Xmas北信介ICONIC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3</v>
      </c>
      <c r="C1665" s="1" t="s">
        <v>587</v>
      </c>
      <c r="D1665" t="s">
        <v>189</v>
      </c>
      <c r="E1665" s="1" t="s">
        <v>73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32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Xmas北信介ICONIC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4</v>
      </c>
      <c r="C1666" s="1" t="s">
        <v>587</v>
      </c>
      <c r="D1666" t="s">
        <v>189</v>
      </c>
      <c r="E1666" s="1" t="s">
        <v>73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120</v>
      </c>
      <c r="L1666" s="1" t="s">
        <v>173</v>
      </c>
      <c r="M1666">
        <v>36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Xmas北信介ICONIC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5</v>
      </c>
      <c r="C1667" s="1" t="s">
        <v>587</v>
      </c>
      <c r="D1667" t="s">
        <v>189</v>
      </c>
      <c r="E1667" s="1" t="s">
        <v>73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32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Xmas北信介ICONIC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6</v>
      </c>
      <c r="C1668" s="1" t="s">
        <v>587</v>
      </c>
      <c r="D1668" t="s">
        <v>189</v>
      </c>
      <c r="E1668" s="1" t="s">
        <v>73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Xmas北信介ICONIC</v>
      </c>
    </row>
    <row r="1669" spans="1:21" x14ac:dyDescent="0.35">
      <c r="A1669">
        <f>VLOOKUP(Receive[[#This Row],[No用]],SetNo[[No.用]:[vlookup 用]],2,FALSE)</f>
        <v>285</v>
      </c>
      <c r="B1669">
        <f>IF(ROW()=2,1,IF(A1668&lt;&gt;Receive[[#This Row],[No]],1,B1668+1))</f>
        <v>7</v>
      </c>
      <c r="C1669" s="1" t="s">
        <v>587</v>
      </c>
      <c r="D1669" t="s">
        <v>189</v>
      </c>
      <c r="E1669" s="1" t="s">
        <v>73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224</v>
      </c>
      <c r="M1669">
        <v>44</v>
      </c>
      <c r="N1669">
        <v>0</v>
      </c>
      <c r="O1669">
        <v>54</v>
      </c>
      <c r="P1669">
        <v>0</v>
      </c>
      <c r="U1669" t="str">
        <f>Receive[[#This Row],[服装]]&amp;Receive[[#This Row],[名前]]&amp;Receive[[#This Row],[レアリティ]]</f>
        <v>Xmas北信介ICONIC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1</v>
      </c>
      <c r="C1670" s="1" t="s">
        <v>735</v>
      </c>
      <c r="D1670" s="1" t="s">
        <v>189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スパイ北信介ICONIC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2</v>
      </c>
      <c r="C1671" s="1" t="s">
        <v>735</v>
      </c>
      <c r="D1671" s="1" t="s">
        <v>189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スパイ北信介ICONIC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3</v>
      </c>
      <c r="C1672" s="1" t="s">
        <v>735</v>
      </c>
      <c r="D1672" s="1" t="s">
        <v>189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230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スパイ北信介ICONIC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4</v>
      </c>
      <c r="C1673" s="1" t="s">
        <v>735</v>
      </c>
      <c r="D1673" s="1" t="s">
        <v>189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スパイ北信介ICONIC</v>
      </c>
    </row>
    <row r="1674" spans="1:21" x14ac:dyDescent="0.35">
      <c r="A1674">
        <f>VLOOKUP(Receive[[#This Row],[No用]],SetNo[[No.用]:[vlookup 用]],2,FALSE)</f>
        <v>286</v>
      </c>
      <c r="B1674">
        <f>IF(ROW()=2,1,IF(A1673&lt;&gt;Receive[[#This Row],[No]],1,B1673+1))</f>
        <v>5</v>
      </c>
      <c r="C1674" s="1" t="s">
        <v>735</v>
      </c>
      <c r="D1674" s="1" t="s">
        <v>189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スパイ北信介ICONIC</v>
      </c>
    </row>
    <row r="1675" spans="1:21" x14ac:dyDescent="0.35">
      <c r="A1675">
        <f>VLOOKUP(Receive[[#This Row],[No用]],SetNo[[No.用]:[vlookup 用]],2,FALSE)</f>
        <v>286</v>
      </c>
      <c r="B1675">
        <f>IF(ROW()=2,1,IF(A1674&lt;&gt;Receive[[#This Row],[No]],1,B1674+1))</f>
        <v>6</v>
      </c>
      <c r="C1675" s="1" t="s">
        <v>735</v>
      </c>
      <c r="D1675" s="1" t="s">
        <v>189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スパイ北信介ICONIC</v>
      </c>
    </row>
    <row r="1676" spans="1:21" x14ac:dyDescent="0.35">
      <c r="A1676">
        <f>VLOOKUP(Receive[[#This Row],[No用]],SetNo[[No.用]:[vlookup 用]],2,FALSE)</f>
        <v>286</v>
      </c>
      <c r="B1676">
        <f>IF(ROW()=2,1,IF(A1675&lt;&gt;Receive[[#This Row],[No]],1,B1675+1))</f>
        <v>7</v>
      </c>
      <c r="C1676" s="1" t="s">
        <v>735</v>
      </c>
      <c r="D1676" s="1" t="s">
        <v>189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224</v>
      </c>
      <c r="M1676">
        <v>44</v>
      </c>
      <c r="N1676">
        <v>0</v>
      </c>
      <c r="O1676">
        <v>54</v>
      </c>
      <c r="P1676">
        <v>0</v>
      </c>
      <c r="U1676" t="str">
        <f>Receive[[#This Row],[服装]]&amp;Receive[[#This Row],[名前]]&amp;Receive[[#This Row],[レアリティ]]</f>
        <v>スパイ北信介ICONIC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1</v>
      </c>
      <c r="C1677" s="1" t="s">
        <v>826</v>
      </c>
      <c r="D1677" s="1" t="s">
        <v>189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173</v>
      </c>
      <c r="M1677">
        <v>37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新年2北信介ICONIC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2</v>
      </c>
      <c r="C1678" s="1" t="s">
        <v>826</v>
      </c>
      <c r="D1678" s="1" t="s">
        <v>189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新年2北信介ICONIC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3</v>
      </c>
      <c r="C1679" s="1" t="s">
        <v>826</v>
      </c>
      <c r="D1679" s="1" t="s">
        <v>189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新年2北信介ICONIC</v>
      </c>
    </row>
    <row r="1680" spans="1:21" x14ac:dyDescent="0.35">
      <c r="A1680">
        <f>VLOOKUP(Receive[[#This Row],[No用]],SetNo[[No.用]:[vlookup 用]],2,FALSE)</f>
        <v>287</v>
      </c>
      <c r="B1680">
        <f>IF(ROW()=2,1,IF(A1679&lt;&gt;Receive[[#This Row],[No]],1,B1679+1))</f>
        <v>4</v>
      </c>
      <c r="C1680" s="1" t="s">
        <v>826</v>
      </c>
      <c r="D1680" s="1" t="s">
        <v>189</v>
      </c>
      <c r="E1680" s="1" t="s">
        <v>77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新年2北信介ICONIC</v>
      </c>
    </row>
    <row r="1681" spans="1:21" x14ac:dyDescent="0.35">
      <c r="A1681">
        <f>VLOOKUP(Receive[[#This Row],[No用]],SetNo[[No.用]:[vlookup 用]],2,FALSE)</f>
        <v>287</v>
      </c>
      <c r="B1681">
        <f>IF(ROW()=2,1,IF(A1680&lt;&gt;Receive[[#This Row],[No]],1,B1680+1))</f>
        <v>5</v>
      </c>
      <c r="C1681" s="1" t="s">
        <v>826</v>
      </c>
      <c r="D1681" s="1" t="s">
        <v>189</v>
      </c>
      <c r="E1681" s="1" t="s">
        <v>77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新年2北信介ICONIC</v>
      </c>
    </row>
    <row r="1682" spans="1:21" x14ac:dyDescent="0.35">
      <c r="A1682">
        <f>VLOOKUP(Receive[[#This Row],[No用]],SetNo[[No.用]:[vlookup 用]],2,FALSE)</f>
        <v>287</v>
      </c>
      <c r="B1682">
        <f>IF(ROW()=2,1,IF(A1681&lt;&gt;Receive[[#This Row],[No]],1,B1681+1))</f>
        <v>6</v>
      </c>
      <c r="C1682" s="1" t="s">
        <v>826</v>
      </c>
      <c r="D1682" s="1" t="s">
        <v>189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新年2北信介ICONIC</v>
      </c>
    </row>
    <row r="1683" spans="1:21" x14ac:dyDescent="0.35">
      <c r="A1683">
        <f>VLOOKUP(Receive[[#This Row],[No用]],SetNo[[No.用]:[vlookup 用]],2,FALSE)</f>
        <v>287</v>
      </c>
      <c r="B1683">
        <f>IF(ROW()=2,1,IF(A1682&lt;&gt;Receive[[#This Row],[No]],1,B1682+1))</f>
        <v>7</v>
      </c>
      <c r="C1683" s="1" t="s">
        <v>826</v>
      </c>
      <c r="D1683" s="1" t="s">
        <v>189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224</v>
      </c>
      <c r="M1683">
        <v>47</v>
      </c>
      <c r="N1683">
        <v>0</v>
      </c>
      <c r="O1683">
        <v>57</v>
      </c>
      <c r="P1683">
        <v>0</v>
      </c>
      <c r="U1683" t="str">
        <f>Receive[[#This Row],[服装]]&amp;Receive[[#This Row],[名前]]&amp;Receive[[#This Row],[レアリティ]]</f>
        <v>新年2北信介ICONIC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963</v>
      </c>
      <c r="D1684" s="1" t="s">
        <v>189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職業体験2北信介ICONIC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963</v>
      </c>
      <c r="D1685" s="1" t="s">
        <v>189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S1685" s="1" t="s">
        <v>908</v>
      </c>
      <c r="T1685" s="1"/>
      <c r="U1685" t="str">
        <f>Receive[[#This Row],[服装]]&amp;Receive[[#This Row],[名前]]&amp;Receive[[#This Row],[レアリティ]]</f>
        <v>職業体験2北信介ICONIC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963</v>
      </c>
      <c r="D1686" s="1" t="s">
        <v>189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S1686" s="1" t="s">
        <v>920</v>
      </c>
      <c r="T1686" s="1"/>
      <c r="U1686" t="str">
        <f>Receive[[#This Row],[服装]]&amp;Receive[[#This Row],[名前]]&amp;Receive[[#This Row],[レアリティ]]</f>
        <v>職業体験2北信介ICONIC</v>
      </c>
    </row>
    <row r="1687" spans="1:21" x14ac:dyDescent="0.3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963</v>
      </c>
      <c r="D1687" s="1" t="s">
        <v>189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職業体験2北信介ICONIC</v>
      </c>
    </row>
    <row r="1688" spans="1:21" x14ac:dyDescent="0.3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963</v>
      </c>
      <c r="D1688" s="1" t="s">
        <v>189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職業体験2北信介ICONIC</v>
      </c>
    </row>
    <row r="1689" spans="1:21" x14ac:dyDescent="0.35">
      <c r="A1689">
        <f>VLOOKUP(Receive[[#This Row],[No用]],SetNo[[No.用]:[vlookup 用]],2,FALSE)</f>
        <v>288</v>
      </c>
      <c r="B1689">
        <f>IF(ROW()=2,1,IF(A1688&lt;&gt;Receive[[#This Row],[No]],1,B1688+1))</f>
        <v>6</v>
      </c>
      <c r="C1689" s="1" t="s">
        <v>963</v>
      </c>
      <c r="D1689" s="1" t="s">
        <v>189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165</v>
      </c>
      <c r="L1689" s="1" t="s">
        <v>162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職業体験2北信介ICONIC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1</v>
      </c>
      <c r="C1690" t="s">
        <v>108</v>
      </c>
      <c r="D1690" s="1" t="s">
        <v>523</v>
      </c>
      <c r="E1690" t="s">
        <v>77</v>
      </c>
      <c r="F1690" s="1" t="s">
        <v>78</v>
      </c>
      <c r="G1690" t="s">
        <v>185</v>
      </c>
      <c r="H1690" t="s">
        <v>71</v>
      </c>
      <c r="I1690">
        <v>1</v>
      </c>
      <c r="J1690" t="s">
        <v>228</v>
      </c>
      <c r="K1690" s="1" t="s">
        <v>119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ユニフォーム尾白アランICONIC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2</v>
      </c>
      <c r="C1691" t="s">
        <v>108</v>
      </c>
      <c r="D1691" s="1" t="s">
        <v>523</v>
      </c>
      <c r="E1691" t="s">
        <v>77</v>
      </c>
      <c r="F1691" s="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25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ユニフォーム尾白アランICONIC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3</v>
      </c>
      <c r="C1692" t="s">
        <v>108</v>
      </c>
      <c r="D1692" s="1" t="s">
        <v>523</v>
      </c>
      <c r="E1692" t="s">
        <v>77</v>
      </c>
      <c r="F1692" s="1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25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ユニフォーム尾白アランICONIC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4</v>
      </c>
      <c r="C1693" t="s">
        <v>108</v>
      </c>
      <c r="D1693" s="1" t="s">
        <v>523</v>
      </c>
      <c r="E1693" t="s">
        <v>77</v>
      </c>
      <c r="F1693" s="1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ユニフォーム尾白アランICONIC</v>
      </c>
    </row>
    <row r="1694" spans="1:21" x14ac:dyDescent="0.35">
      <c r="A1694">
        <f>VLOOKUP(Receive[[#This Row],[No用]],SetNo[[No.用]:[vlookup 用]],2,FALSE)</f>
        <v>289</v>
      </c>
      <c r="B1694">
        <f>IF(ROW()=2,1,IF(A1693&lt;&gt;Receive[[#This Row],[No]],1,B1693+1))</f>
        <v>5</v>
      </c>
      <c r="C1694" t="s">
        <v>108</v>
      </c>
      <c r="D1694" s="1" t="s">
        <v>523</v>
      </c>
      <c r="E1694" t="s">
        <v>77</v>
      </c>
      <c r="F1694" s="1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ユニフォーム尾白アランICONIC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s="1" t="s">
        <v>597</v>
      </c>
      <c r="D1695" s="1" t="s">
        <v>523</v>
      </c>
      <c r="E1695" s="1" t="s">
        <v>602</v>
      </c>
      <c r="F1695" s="1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雪遊び尾白アランICONIC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s="1" t="s">
        <v>597</v>
      </c>
      <c r="D1696" s="1" t="s">
        <v>523</v>
      </c>
      <c r="E1696" s="1" t="s">
        <v>602</v>
      </c>
      <c r="F1696" s="1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25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雪遊び尾白アランICONIC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s="1" t="s">
        <v>597</v>
      </c>
      <c r="D1697" s="1" t="s">
        <v>523</v>
      </c>
      <c r="E1697" s="1" t="s">
        <v>602</v>
      </c>
      <c r="F1697" s="1" t="s">
        <v>78</v>
      </c>
      <c r="G1697" t="s">
        <v>185</v>
      </c>
      <c r="H1697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雪遊び尾白アランICONIC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s="1" t="s">
        <v>597</v>
      </c>
      <c r="D1698" s="1" t="s">
        <v>523</v>
      </c>
      <c r="E1698" s="1" t="s">
        <v>602</v>
      </c>
      <c r="F1698" s="1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雪遊び尾白アランICONIC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s="1" t="s">
        <v>597</v>
      </c>
      <c r="D1699" s="1" t="s">
        <v>523</v>
      </c>
      <c r="E1699" s="1" t="s">
        <v>602</v>
      </c>
      <c r="F1699" s="1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雪遊び尾白アランICONIC</v>
      </c>
    </row>
    <row r="1700" spans="1:21" x14ac:dyDescent="0.35">
      <c r="A1700">
        <f>VLOOKUP(Receive[[#This Row],[No用]],SetNo[[No.用]:[vlookup 用]],2,FALSE)</f>
        <v>290</v>
      </c>
      <c r="B1700">
        <f>IF(ROW()=2,1,IF(A1699&lt;&gt;Receive[[#This Row],[No]],1,B1699+1))</f>
        <v>6</v>
      </c>
      <c r="C1700" s="1" t="s">
        <v>597</v>
      </c>
      <c r="D1700" s="1" t="s">
        <v>523</v>
      </c>
      <c r="E1700" s="1" t="s">
        <v>602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45</v>
      </c>
      <c r="N1700">
        <v>0</v>
      </c>
      <c r="O1700">
        <v>55</v>
      </c>
      <c r="P1700">
        <v>0</v>
      </c>
      <c r="U1700" t="str">
        <f>Receive[[#This Row],[服装]]&amp;Receive[[#This Row],[名前]]&amp;Receive[[#This Row],[レアリティ]]</f>
        <v>雪遊び尾白アランICONIC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1</v>
      </c>
      <c r="C1701" s="1" t="s">
        <v>999</v>
      </c>
      <c r="D1701" s="1" t="s">
        <v>523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173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夏祭り2尾白アランICONIC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2</v>
      </c>
      <c r="C1702" s="1" t="s">
        <v>999</v>
      </c>
      <c r="D1702" s="1" t="s">
        <v>523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178</v>
      </c>
      <c r="M1702">
        <v>28</v>
      </c>
      <c r="N1702">
        <v>0</v>
      </c>
      <c r="O1702">
        <v>0</v>
      </c>
      <c r="P1702">
        <v>0</v>
      </c>
      <c r="R1702" s="1" t="s">
        <v>955</v>
      </c>
      <c r="S1702" s="1" t="s">
        <v>908</v>
      </c>
      <c r="T1702" s="1"/>
      <c r="U1702" t="str">
        <f>Receive[[#This Row],[服装]]&amp;Receive[[#This Row],[名前]]&amp;Receive[[#This Row],[レアリティ]]</f>
        <v>夏祭り2尾白アランICONIC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3</v>
      </c>
      <c r="C1703" s="1" t="s">
        <v>999</v>
      </c>
      <c r="D1703" s="1" t="s">
        <v>523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31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夏祭り2尾白アランICONIC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4</v>
      </c>
      <c r="C1704" s="1" t="s">
        <v>999</v>
      </c>
      <c r="D1704" s="1" t="s">
        <v>523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夏祭り2尾白アランICONIC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5</v>
      </c>
      <c r="C1705" s="1" t="s">
        <v>999</v>
      </c>
      <c r="D1705" s="1" t="s">
        <v>523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夏祭り2尾白アランICONIC</v>
      </c>
    </row>
    <row r="1706" spans="1:21" x14ac:dyDescent="0.35">
      <c r="A1706">
        <f>VLOOKUP(Receive[[#This Row],[No用]],SetNo[[No.用]:[vlookup 用]],2,FALSE)</f>
        <v>291</v>
      </c>
      <c r="B1706">
        <f>IF(ROW()=2,1,IF(A1705&lt;&gt;Receive[[#This Row],[No]],1,B1705+1))</f>
        <v>6</v>
      </c>
      <c r="C1706" s="1" t="s">
        <v>999</v>
      </c>
      <c r="D1706" s="1" t="s">
        <v>523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45</v>
      </c>
      <c r="N1706">
        <v>0</v>
      </c>
      <c r="O1706">
        <v>55</v>
      </c>
      <c r="P1706">
        <v>0</v>
      </c>
      <c r="U1706" t="str">
        <f>Receive[[#This Row],[服装]]&amp;Receive[[#This Row],[名前]]&amp;Receive[[#This Row],[レアリティ]]</f>
        <v>夏祭り2尾白アランICONIC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t="s">
        <v>108</v>
      </c>
      <c r="D1707" s="1" t="s">
        <v>525</v>
      </c>
      <c r="E1707" t="s">
        <v>77</v>
      </c>
      <c r="F1707" s="1" t="s">
        <v>80</v>
      </c>
      <c r="G1707" t="s">
        <v>185</v>
      </c>
      <c r="H1707" t="s">
        <v>71</v>
      </c>
      <c r="I1707">
        <v>1</v>
      </c>
      <c r="J1707" t="s">
        <v>228</v>
      </c>
      <c r="K1707" s="1" t="s">
        <v>119</v>
      </c>
      <c r="L1707" s="1" t="s">
        <v>178</v>
      </c>
      <c r="M1707">
        <v>36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ユニフォーム赤木路成ICONIC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t="s">
        <v>108</v>
      </c>
      <c r="D1708" s="1" t="s">
        <v>525</v>
      </c>
      <c r="E1708" t="s">
        <v>77</v>
      </c>
      <c r="F1708" s="1" t="s">
        <v>80</v>
      </c>
      <c r="G1708" t="s">
        <v>185</v>
      </c>
      <c r="H1708" t="s">
        <v>71</v>
      </c>
      <c r="I1708">
        <v>1</v>
      </c>
      <c r="J1708" t="s">
        <v>228</v>
      </c>
      <c r="K1708" s="1" t="s">
        <v>194</v>
      </c>
      <c r="L1708" s="1" t="s">
        <v>173</v>
      </c>
      <c r="M1708">
        <v>41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ユニフォーム赤木路成ICONIC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t="s">
        <v>108</v>
      </c>
      <c r="D1709" s="1" t="s">
        <v>525</v>
      </c>
      <c r="E1709" t="s">
        <v>77</v>
      </c>
      <c r="F1709" s="1" t="s">
        <v>80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33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ユニフォーム赤木路成ICONIC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t="s">
        <v>108</v>
      </c>
      <c r="D1710" s="1" t="s">
        <v>525</v>
      </c>
      <c r="E1710" t="s">
        <v>77</v>
      </c>
      <c r="F1710" s="1" t="s">
        <v>80</v>
      </c>
      <c r="G1710" t="s">
        <v>185</v>
      </c>
      <c r="H1710" t="s">
        <v>71</v>
      </c>
      <c r="I1710">
        <v>1</v>
      </c>
      <c r="J1710" t="s">
        <v>228</v>
      </c>
      <c r="K1710" s="1" t="s">
        <v>230</v>
      </c>
      <c r="L1710" s="1" t="s">
        <v>224</v>
      </c>
      <c r="M1710">
        <v>57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ユニフォーム赤木路成ICONIC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t="s">
        <v>108</v>
      </c>
      <c r="D1711" s="1" t="s">
        <v>525</v>
      </c>
      <c r="E1711" t="s">
        <v>77</v>
      </c>
      <c r="F1711" s="1" t="s">
        <v>80</v>
      </c>
      <c r="G1711" t="s">
        <v>185</v>
      </c>
      <c r="H1711" t="s">
        <v>71</v>
      </c>
      <c r="I1711">
        <v>1</v>
      </c>
      <c r="J1711" t="s">
        <v>228</v>
      </c>
      <c r="K1711" s="1" t="s">
        <v>120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ユニフォーム赤木路成ICONIC</v>
      </c>
    </row>
    <row r="1712" spans="1:21" x14ac:dyDescent="0.3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t="s">
        <v>108</v>
      </c>
      <c r="D1712" s="1" t="s">
        <v>525</v>
      </c>
      <c r="E1712" t="s">
        <v>77</v>
      </c>
      <c r="F1712" s="1" t="s">
        <v>80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ユニフォーム赤木路成ICONIC</v>
      </c>
    </row>
    <row r="1713" spans="1:21" x14ac:dyDescent="0.35">
      <c r="A1713">
        <f>VLOOKUP(Receive[[#This Row],[No用]],SetNo[[No.用]:[vlookup 用]],2,FALSE)</f>
        <v>292</v>
      </c>
      <c r="B1713">
        <f>IF(ROW()=2,1,IF(A1712&lt;&gt;Receive[[#This Row],[No]],1,B1712+1))</f>
        <v>7</v>
      </c>
      <c r="C1713" t="s">
        <v>108</v>
      </c>
      <c r="D1713" s="1" t="s">
        <v>525</v>
      </c>
      <c r="E1713" t="s">
        <v>77</v>
      </c>
      <c r="F1713" s="1" t="s">
        <v>80</v>
      </c>
      <c r="G1713" t="s">
        <v>185</v>
      </c>
      <c r="H1713" t="s">
        <v>71</v>
      </c>
      <c r="I1713">
        <v>1</v>
      </c>
      <c r="J1713" t="s">
        <v>228</v>
      </c>
      <c r="K1713" s="1" t="s">
        <v>165</v>
      </c>
      <c r="L1713" s="1" t="s">
        <v>162</v>
      </c>
      <c r="M1713">
        <v>33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ユニフォーム赤木路成ICONIC</v>
      </c>
    </row>
    <row r="1714" spans="1:21" x14ac:dyDescent="0.35">
      <c r="A1714">
        <f>VLOOKUP(Receive[[#This Row],[No用]],SetNo[[No.用]:[vlookup 用]],2,FALSE)</f>
        <v>292</v>
      </c>
      <c r="B1714">
        <f>IF(ROW()=2,1,IF(A1713&lt;&gt;Receive[[#This Row],[No]],1,B1713+1))</f>
        <v>8</v>
      </c>
      <c r="C1714" t="s">
        <v>108</v>
      </c>
      <c r="D1714" s="1" t="s">
        <v>525</v>
      </c>
      <c r="E1714" t="s">
        <v>77</v>
      </c>
      <c r="F1714" s="1" t="s">
        <v>80</v>
      </c>
      <c r="G1714" t="s">
        <v>185</v>
      </c>
      <c r="H1714" t="s">
        <v>71</v>
      </c>
      <c r="I1714">
        <v>1</v>
      </c>
      <c r="J1714" t="s">
        <v>228</v>
      </c>
      <c r="K1714" s="1" t="s">
        <v>183</v>
      </c>
      <c r="L1714" s="1" t="s">
        <v>224</v>
      </c>
      <c r="M1714">
        <v>47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ユニフォーム赤木路成ICONIC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1</v>
      </c>
      <c r="C1715" s="1" t="s">
        <v>801</v>
      </c>
      <c r="D1715" s="1" t="s">
        <v>525</v>
      </c>
      <c r="E1715" s="1" t="s">
        <v>73</v>
      </c>
      <c r="F1715" s="1" t="s">
        <v>80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178</v>
      </c>
      <c r="M1715">
        <v>36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Xmas2赤木路成ICONIC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2</v>
      </c>
      <c r="C1716" s="1" t="s">
        <v>801</v>
      </c>
      <c r="D1716" s="1" t="s">
        <v>525</v>
      </c>
      <c r="E1716" s="1" t="s">
        <v>73</v>
      </c>
      <c r="F1716" s="1" t="s">
        <v>80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194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Xmas2赤木路成ICONIC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3</v>
      </c>
      <c r="C1717" s="1" t="s">
        <v>801</v>
      </c>
      <c r="D1717" s="1" t="s">
        <v>525</v>
      </c>
      <c r="E1717" s="1" t="s">
        <v>73</v>
      </c>
      <c r="F1717" s="1" t="s">
        <v>80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178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Xmas2赤木路成ICONIC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4</v>
      </c>
      <c r="C1718" s="1" t="s">
        <v>801</v>
      </c>
      <c r="D1718" s="1" t="s">
        <v>525</v>
      </c>
      <c r="E1718" s="1" t="s">
        <v>73</v>
      </c>
      <c r="F1718" s="1" t="s">
        <v>80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Xmas2赤木路成ICONIC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5</v>
      </c>
      <c r="C1719" s="1" t="s">
        <v>801</v>
      </c>
      <c r="D1719" s="1" t="s">
        <v>525</v>
      </c>
      <c r="E1719" s="1" t="s">
        <v>73</v>
      </c>
      <c r="F1719" s="1" t="s">
        <v>80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Xmas2赤木路成ICONIC</v>
      </c>
    </row>
    <row r="1720" spans="1:21" x14ac:dyDescent="0.35">
      <c r="A1720">
        <f>VLOOKUP(Receive[[#This Row],[No用]],SetNo[[No.用]:[vlookup 用]],2,FALSE)</f>
        <v>293</v>
      </c>
      <c r="B1720">
        <f>IF(ROW()=2,1,IF(A1719&lt;&gt;Receive[[#This Row],[No]],1,B1719+1))</f>
        <v>6</v>
      </c>
      <c r="C1720" s="1" t="s">
        <v>801</v>
      </c>
      <c r="D1720" s="1" t="s">
        <v>525</v>
      </c>
      <c r="E1720" s="1" t="s">
        <v>73</v>
      </c>
      <c r="F1720" s="1" t="s">
        <v>80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165</v>
      </c>
      <c r="L1720" s="1" t="s">
        <v>162</v>
      </c>
      <c r="M1720">
        <v>33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Xmas2赤木路成ICONIC</v>
      </c>
    </row>
    <row r="1721" spans="1:21" x14ac:dyDescent="0.35">
      <c r="A1721">
        <f>VLOOKUP(Receive[[#This Row],[No用]],SetNo[[No.用]:[vlookup 用]],2,FALSE)</f>
        <v>293</v>
      </c>
      <c r="B1721">
        <f>IF(ROW()=2,1,IF(A1720&lt;&gt;Receive[[#This Row],[No]],1,B1720+1))</f>
        <v>7</v>
      </c>
      <c r="C1721" s="1" t="s">
        <v>801</v>
      </c>
      <c r="D1721" s="1" t="s">
        <v>525</v>
      </c>
      <c r="E1721" s="1" t="s">
        <v>73</v>
      </c>
      <c r="F1721" s="1" t="s">
        <v>80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U1721" t="str">
        <f>Receive[[#This Row],[服装]]&amp;Receive[[#This Row],[名前]]&amp;Receive[[#This Row],[レアリティ]]</f>
        <v>Xmas2赤木路成ICONIC</v>
      </c>
    </row>
    <row r="1722" spans="1:21" x14ac:dyDescent="0.35">
      <c r="A1722">
        <f>VLOOKUP(Receive[[#This Row],[No用]],SetNo[[No.用]:[vlookup 用]],2,FALSE)</f>
        <v>293</v>
      </c>
      <c r="B1722">
        <f>IF(ROW()=2,1,IF(A1721&lt;&gt;Receive[[#This Row],[No]],1,B1721+1))</f>
        <v>8</v>
      </c>
      <c r="C1722" s="1" t="s">
        <v>801</v>
      </c>
      <c r="D1722" s="1" t="s">
        <v>525</v>
      </c>
      <c r="E1722" s="1" t="s">
        <v>73</v>
      </c>
      <c r="F1722" s="1" t="s">
        <v>80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224</v>
      </c>
      <c r="M1722">
        <v>47</v>
      </c>
      <c r="N1722">
        <v>0</v>
      </c>
      <c r="O1722">
        <v>57</v>
      </c>
      <c r="P1722">
        <v>0</v>
      </c>
      <c r="U1722" t="str">
        <f>Receive[[#This Row],[服装]]&amp;Receive[[#This Row],[名前]]&amp;Receive[[#This Row],[レアリティ]]</f>
        <v>Xmas2赤木路成ICONIC</v>
      </c>
    </row>
    <row r="1723" spans="1:21" x14ac:dyDescent="0.35">
      <c r="A1723">
        <f>VLOOKUP(Receive[[#This Row],[No用]],SetNo[[No.用]:[vlookup 用]],2,FALSE)</f>
        <v>293</v>
      </c>
      <c r="B1723">
        <f>IF(ROW()=2,1,IF(A1722&lt;&gt;Receive[[#This Row],[No]],1,B1722+1))</f>
        <v>9</v>
      </c>
      <c r="C1723" s="1" t="s">
        <v>801</v>
      </c>
      <c r="D1723" s="1" t="s">
        <v>525</v>
      </c>
      <c r="E1723" s="1" t="s">
        <v>73</v>
      </c>
      <c r="F1723" s="1" t="s">
        <v>80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224</v>
      </c>
      <c r="M1723">
        <v>44</v>
      </c>
      <c r="N1723">
        <v>0</v>
      </c>
      <c r="O1723">
        <v>54</v>
      </c>
      <c r="P1723">
        <v>0</v>
      </c>
      <c r="U1723" t="str">
        <f>Receive[[#This Row],[服装]]&amp;Receive[[#This Row],[名前]]&amp;Receive[[#This Row],[レアリティ]]</f>
        <v>Xmas2赤木路成ICONIC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t="s">
        <v>108</v>
      </c>
      <c r="D1724" s="1" t="s">
        <v>527</v>
      </c>
      <c r="E1724" t="s">
        <v>77</v>
      </c>
      <c r="F1724" s="1" t="s">
        <v>82</v>
      </c>
      <c r="G1724" t="s">
        <v>185</v>
      </c>
      <c r="H1724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ユニフォーム大耳練ICONIC</v>
      </c>
    </row>
    <row r="1725" spans="1:21" x14ac:dyDescent="0.3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t="s">
        <v>108</v>
      </c>
      <c r="D1725" s="1" t="s">
        <v>527</v>
      </c>
      <c r="E1725" t="s">
        <v>77</v>
      </c>
      <c r="F1725" s="1" t="s">
        <v>82</v>
      </c>
      <c r="G1725" t="s">
        <v>185</v>
      </c>
      <c r="H1725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ユニフォーム大耳練ICONIC</v>
      </c>
    </row>
    <row r="1726" spans="1:21" x14ac:dyDescent="0.3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t="s">
        <v>108</v>
      </c>
      <c r="D1726" s="1" t="s">
        <v>527</v>
      </c>
      <c r="E1726" t="s">
        <v>77</v>
      </c>
      <c r="F1726" s="1" t="s">
        <v>82</v>
      </c>
      <c r="G1726" t="s">
        <v>185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ユニフォーム大耳練ICONIC</v>
      </c>
    </row>
    <row r="1727" spans="1:21" x14ac:dyDescent="0.3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t="s">
        <v>108</v>
      </c>
      <c r="D1727" s="1" t="s">
        <v>527</v>
      </c>
      <c r="E1727" t="s">
        <v>77</v>
      </c>
      <c r="F1727" s="1" t="s">
        <v>82</v>
      </c>
      <c r="G1727" t="s">
        <v>185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ユニフォーム大耳練ICONIC</v>
      </c>
    </row>
    <row r="1728" spans="1:21" x14ac:dyDescent="0.3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t="s">
        <v>108</v>
      </c>
      <c r="D1728" s="1" t="s">
        <v>527</v>
      </c>
      <c r="E1728" t="s">
        <v>77</v>
      </c>
      <c r="F1728" s="1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ユニフォーム大耳練ICONIC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t="s">
        <v>108</v>
      </c>
      <c r="D1729" s="1" t="s">
        <v>529</v>
      </c>
      <c r="E1729" t="s">
        <v>77</v>
      </c>
      <c r="F1729" s="1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ユニフォーム理石平介ICONIC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t="s">
        <v>108</v>
      </c>
      <c r="D1730" s="1" t="s">
        <v>529</v>
      </c>
      <c r="E1730" t="s">
        <v>77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ユニフォーム理石平介ICONIC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t="s">
        <v>108</v>
      </c>
      <c r="D1731" s="1" t="s">
        <v>529</v>
      </c>
      <c r="E1731" t="s">
        <v>77</v>
      </c>
      <c r="F1731" s="1" t="s">
        <v>78</v>
      </c>
      <c r="G1731" t="s">
        <v>185</v>
      </c>
      <c r="H173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ユニフォーム理石平介ICONIC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t="s">
        <v>108</v>
      </c>
      <c r="D1732" s="1" t="s">
        <v>529</v>
      </c>
      <c r="E1732" t="s">
        <v>77</v>
      </c>
      <c r="F1732" s="1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ユニフォーム理石平介ICONIC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t="s">
        <v>108</v>
      </c>
      <c r="D1733" s="1" t="s">
        <v>529</v>
      </c>
      <c r="E1733" t="s">
        <v>77</v>
      </c>
      <c r="F1733" s="1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ユニフォーム理石平介ICONIC</v>
      </c>
    </row>
    <row r="1734" spans="1:21" x14ac:dyDescent="0.35">
      <c r="A1734">
        <f>VLOOKUP(Receive[[#This Row],[No用]],SetNo[[No.用]:[vlookup 用]],2,FALSE)</f>
        <v>295</v>
      </c>
      <c r="B1734">
        <f>IF(ROW()=2,1,IF(A1733&lt;&gt;Receive[[#This Row],[No]],1,B1733+1))</f>
        <v>6</v>
      </c>
      <c r="C1734" t="s">
        <v>108</v>
      </c>
      <c r="D1734" s="1" t="s">
        <v>529</v>
      </c>
      <c r="E1734" t="s">
        <v>77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ユニフォーム理石平介ICONIC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675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ユニフォーム銀島結ICONIC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675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ユニフォーム銀島結ICONIC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675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ユニフォーム銀島結ICONIC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675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ユニフォーム銀島結ICONIC</v>
      </c>
    </row>
    <row r="1739" spans="1:21" x14ac:dyDescent="0.3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675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ユニフォーム銀島結ICONIC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801</v>
      </c>
      <c r="D1740" s="1" t="s">
        <v>675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Xmas2銀島結ICONIC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801</v>
      </c>
      <c r="D1741" s="1" t="s">
        <v>675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27</v>
      </c>
      <c r="N1741">
        <v>0</v>
      </c>
      <c r="O1741" s="6">
        <v>0</v>
      </c>
      <c r="P1741">
        <v>0</v>
      </c>
      <c r="U1741" t="str">
        <f>Receive[[#This Row],[服装]]&amp;Receive[[#This Row],[名前]]&amp;Receive[[#This Row],[レアリティ]]</f>
        <v>Xmas2銀島結ICONIC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801</v>
      </c>
      <c r="D1742" s="1" t="s">
        <v>675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178</v>
      </c>
      <c r="M1742">
        <v>30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Xmas2銀島結ICONIC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801</v>
      </c>
      <c r="D1743" s="1" t="s">
        <v>675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Xmas2銀島結ICONIC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801</v>
      </c>
      <c r="D1744" s="1" t="s">
        <v>675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Xmas2銀島結ICONIC</v>
      </c>
    </row>
    <row r="1745" spans="1:21" x14ac:dyDescent="0.3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801</v>
      </c>
      <c r="D1745" s="1" t="s">
        <v>675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183</v>
      </c>
      <c r="L1745" s="1" t="s">
        <v>224</v>
      </c>
      <c r="M1745">
        <v>46</v>
      </c>
      <c r="N1745">
        <v>0</v>
      </c>
      <c r="O1745">
        <v>56</v>
      </c>
      <c r="P1745">
        <v>0</v>
      </c>
      <c r="U1745" t="str">
        <f>Receive[[#This Row],[服装]]&amp;Receive[[#This Row],[名前]]&amp;Receive[[#This Row],[レアリティ]]</f>
        <v>Xmas2銀島結ICONIC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t="s">
        <v>108</v>
      </c>
      <c r="D1746" t="s">
        <v>122</v>
      </c>
      <c r="E1746" t="s">
        <v>90</v>
      </c>
      <c r="F1746" t="s">
        <v>78</v>
      </c>
      <c r="G1746" t="s">
        <v>128</v>
      </c>
      <c r="H1746" t="s">
        <v>71</v>
      </c>
      <c r="I1746">
        <v>1</v>
      </c>
      <c r="J1746" t="s">
        <v>16</v>
      </c>
      <c r="K1746" s="1" t="s">
        <v>119</v>
      </c>
      <c r="L1746" s="1" t="s">
        <v>162</v>
      </c>
      <c r="M1746">
        <v>29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ユニフォーム木兎光太郎ICONIC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t="s">
        <v>108</v>
      </c>
      <c r="D1747" t="s">
        <v>122</v>
      </c>
      <c r="E1747" t="s">
        <v>90</v>
      </c>
      <c r="F1747" t="s">
        <v>78</v>
      </c>
      <c r="G1747" t="s">
        <v>128</v>
      </c>
      <c r="H1747" t="s">
        <v>71</v>
      </c>
      <c r="I1747">
        <v>1</v>
      </c>
      <c r="J1747" t="s">
        <v>16</v>
      </c>
      <c r="K1747" s="1" t="s">
        <v>163</v>
      </c>
      <c r="L1747" s="1" t="s">
        <v>162</v>
      </c>
      <c r="M1747">
        <v>29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ユニフォーム木兎光太郎ICONIC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t="s">
        <v>108</v>
      </c>
      <c r="D1748" t="s">
        <v>122</v>
      </c>
      <c r="E1748" t="s">
        <v>90</v>
      </c>
      <c r="F1748" t="s">
        <v>78</v>
      </c>
      <c r="G1748" t="s">
        <v>128</v>
      </c>
      <c r="H1748" t="s">
        <v>71</v>
      </c>
      <c r="I1748">
        <v>1</v>
      </c>
      <c r="J1748" t="s">
        <v>16</v>
      </c>
      <c r="K1748" s="1" t="s">
        <v>120</v>
      </c>
      <c r="L1748" s="1" t="s">
        <v>162</v>
      </c>
      <c r="M1748">
        <v>29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ユニフォーム木兎光太郎ICONIC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t="s">
        <v>108</v>
      </c>
      <c r="D1749" t="s">
        <v>122</v>
      </c>
      <c r="E1749" t="s">
        <v>90</v>
      </c>
      <c r="F1749" t="s">
        <v>78</v>
      </c>
      <c r="G1749" t="s">
        <v>128</v>
      </c>
      <c r="H1749" t="s">
        <v>71</v>
      </c>
      <c r="I1749">
        <v>1</v>
      </c>
      <c r="J1749" t="s">
        <v>16</v>
      </c>
      <c r="K1749" s="1" t="s">
        <v>164</v>
      </c>
      <c r="L1749" s="1" t="s">
        <v>162</v>
      </c>
      <c r="M1749">
        <v>29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ユニフォーム木兎光太郎ICONIC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t="s">
        <v>108</v>
      </c>
      <c r="D1750" t="s">
        <v>122</v>
      </c>
      <c r="E1750" t="s">
        <v>90</v>
      </c>
      <c r="F1750" t="s">
        <v>78</v>
      </c>
      <c r="G1750" t="s">
        <v>128</v>
      </c>
      <c r="H1750" t="s">
        <v>71</v>
      </c>
      <c r="I1750">
        <v>1</v>
      </c>
      <c r="J1750" t="s">
        <v>16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ユニフォーム木兎光太郎ICONIC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150</v>
      </c>
      <c r="D1751" t="s">
        <v>122</v>
      </c>
      <c r="E1751" t="s">
        <v>77</v>
      </c>
      <c r="F1751" t="s">
        <v>78</v>
      </c>
      <c r="G1751" t="s">
        <v>128</v>
      </c>
      <c r="H1751" t="s">
        <v>71</v>
      </c>
      <c r="I1751">
        <v>1</v>
      </c>
      <c r="J1751" t="s">
        <v>16</v>
      </c>
      <c r="K1751" s="1" t="s">
        <v>119</v>
      </c>
      <c r="L1751" s="1" t="s">
        <v>162</v>
      </c>
      <c r="M1751">
        <v>29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夏祭り木兎光太郎ICONIC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150</v>
      </c>
      <c r="D1752" t="s">
        <v>122</v>
      </c>
      <c r="E1752" t="s">
        <v>77</v>
      </c>
      <c r="F1752" t="s">
        <v>78</v>
      </c>
      <c r="G1752" t="s">
        <v>128</v>
      </c>
      <c r="H1752" t="s">
        <v>71</v>
      </c>
      <c r="I1752">
        <v>1</v>
      </c>
      <c r="J1752" t="s">
        <v>16</v>
      </c>
      <c r="K1752" s="1" t="s">
        <v>163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夏祭り木兎光太郎ICONIC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150</v>
      </c>
      <c r="D1753" t="s">
        <v>122</v>
      </c>
      <c r="E1753" t="s">
        <v>77</v>
      </c>
      <c r="F1753" t="s">
        <v>78</v>
      </c>
      <c r="G1753" t="s">
        <v>128</v>
      </c>
      <c r="H1753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29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夏祭り木兎光太郎ICONIC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150</v>
      </c>
      <c r="D1754" t="s">
        <v>122</v>
      </c>
      <c r="E1754" t="s">
        <v>77</v>
      </c>
      <c r="F1754" t="s">
        <v>78</v>
      </c>
      <c r="G1754" t="s">
        <v>128</v>
      </c>
      <c r="H1754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29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夏祭り木兎光太郎ICONIC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150</v>
      </c>
      <c r="D1755" t="s">
        <v>122</v>
      </c>
      <c r="E1755" t="s">
        <v>77</v>
      </c>
      <c r="F1755" t="s">
        <v>78</v>
      </c>
      <c r="G1755" t="s">
        <v>128</v>
      </c>
      <c r="H1755" t="s">
        <v>71</v>
      </c>
      <c r="I1755">
        <v>1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夏祭り木兎光太郎ICONIC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s="1" t="s">
        <v>587</v>
      </c>
      <c r="D1756" t="s">
        <v>122</v>
      </c>
      <c r="E1756" s="1" t="s">
        <v>73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Xmas木兎光太郎ICONIC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s="1" t="s">
        <v>587</v>
      </c>
      <c r="D1757" t="s">
        <v>122</v>
      </c>
      <c r="E1757" s="1" t="s">
        <v>73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s="1" t="s">
        <v>587</v>
      </c>
      <c r="D1758" t="s">
        <v>122</v>
      </c>
      <c r="E1758" s="1" t="s">
        <v>73</v>
      </c>
      <c r="F1758" t="s">
        <v>78</v>
      </c>
      <c r="G1758" t="s">
        <v>128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Xmas木兎光太郎ICONIC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s="1" t="s">
        <v>587</v>
      </c>
      <c r="D1759" t="s">
        <v>122</v>
      </c>
      <c r="E1759" s="1" t="s">
        <v>73</v>
      </c>
      <c r="F1759" t="s">
        <v>78</v>
      </c>
      <c r="G1759" t="s">
        <v>128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s="1" t="s">
        <v>587</v>
      </c>
      <c r="D1760" t="s">
        <v>122</v>
      </c>
      <c r="E1760" s="1" t="s">
        <v>73</v>
      </c>
      <c r="F1760" t="s">
        <v>78</v>
      </c>
      <c r="G1760" t="s">
        <v>128</v>
      </c>
      <c r="H1760" t="s">
        <v>71</v>
      </c>
      <c r="I1760">
        <v>1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Xmas木兎光太郎ICONIC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s="1" t="s">
        <v>149</v>
      </c>
      <c r="D1761" t="s">
        <v>122</v>
      </c>
      <c r="E1761" s="1" t="s">
        <v>90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178</v>
      </c>
      <c r="M1761">
        <v>32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s="1" t="s">
        <v>149</v>
      </c>
      <c r="D1762" t="s">
        <v>122</v>
      </c>
      <c r="E1762" s="1" t="s">
        <v>90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s="1" t="s">
        <v>149</v>
      </c>
      <c r="D1763" t="s">
        <v>122</v>
      </c>
      <c r="E1763" s="1" t="s">
        <v>90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s="1" t="s">
        <v>149</v>
      </c>
      <c r="D1764" t="s">
        <v>122</v>
      </c>
      <c r="E1764" s="1" t="s">
        <v>90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s="1" t="s">
        <v>149</v>
      </c>
      <c r="D1765" t="s">
        <v>122</v>
      </c>
      <c r="E1765" s="1" t="s">
        <v>90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684</v>
      </c>
      <c r="D1766" s="1" t="s">
        <v>122</v>
      </c>
      <c r="E1766" s="1" t="s">
        <v>77</v>
      </c>
      <c r="F1766" s="1" t="s">
        <v>78</v>
      </c>
      <c r="G1766" s="1" t="s">
        <v>128</v>
      </c>
      <c r="H1766" s="1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キャンプ木兎光太郎ICONIC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684</v>
      </c>
      <c r="D1767" s="1" t="s">
        <v>122</v>
      </c>
      <c r="E1767" s="1" t="s">
        <v>77</v>
      </c>
      <c r="F1767" s="1" t="s">
        <v>78</v>
      </c>
      <c r="G1767" s="1" t="s">
        <v>128</v>
      </c>
      <c r="H1767" s="1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キャンプ木兎光太郎ICONIC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684</v>
      </c>
      <c r="D1768" s="1" t="s">
        <v>122</v>
      </c>
      <c r="E1768" s="1" t="s">
        <v>77</v>
      </c>
      <c r="F1768" s="1" t="s">
        <v>78</v>
      </c>
      <c r="G1768" s="1" t="s">
        <v>128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キャンプ木兎光太郎ICONIC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684</v>
      </c>
      <c r="D1769" s="1" t="s">
        <v>122</v>
      </c>
      <c r="E1769" s="1" t="s">
        <v>77</v>
      </c>
      <c r="F1769" s="1" t="s">
        <v>78</v>
      </c>
      <c r="G1769" s="1" t="s">
        <v>128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キャンプ木兎光太郎ICONIC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684</v>
      </c>
      <c r="D1770" s="1" t="s">
        <v>122</v>
      </c>
      <c r="E1770" s="1" t="s">
        <v>77</v>
      </c>
      <c r="F1770" s="1" t="s">
        <v>78</v>
      </c>
      <c r="G1770" s="1" t="s">
        <v>128</v>
      </c>
      <c r="H1770" s="1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キャンプ木兎光太郎ICONIC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6</v>
      </c>
      <c r="C1771" s="1" t="s">
        <v>684</v>
      </c>
      <c r="D1771" s="1" t="s">
        <v>122</v>
      </c>
      <c r="E1771" s="1" t="s">
        <v>77</v>
      </c>
      <c r="F1771" s="1" t="s">
        <v>78</v>
      </c>
      <c r="G1771" s="1" t="s">
        <v>128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51</v>
      </c>
      <c r="N1771">
        <v>0</v>
      </c>
      <c r="O1771">
        <v>61</v>
      </c>
      <c r="P1771">
        <v>0</v>
      </c>
      <c r="U1771" t="str">
        <f>Receive[[#This Row],[服装]]&amp;Receive[[#This Row],[名前]]&amp;Receive[[#This Row],[レアリティ]]</f>
        <v>キャンプ木兎光太郎ICONIC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1</v>
      </c>
      <c r="C1772" s="1" t="s">
        <v>889</v>
      </c>
      <c r="D1772" s="1" t="s">
        <v>122</v>
      </c>
      <c r="E1772" s="1" t="s">
        <v>73</v>
      </c>
      <c r="F1772" s="1" t="s">
        <v>78</v>
      </c>
      <c r="G1772" s="1" t="s">
        <v>128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2周年木兎光太郎ICONIC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2</v>
      </c>
      <c r="C1773" s="1" t="s">
        <v>889</v>
      </c>
      <c r="D1773" s="1" t="s">
        <v>122</v>
      </c>
      <c r="E1773" s="1" t="s">
        <v>73</v>
      </c>
      <c r="F1773" s="1" t="s">
        <v>78</v>
      </c>
      <c r="G1773" s="1" t="s">
        <v>128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2周年木兎光太郎ICONIC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3</v>
      </c>
      <c r="C1774" s="1" t="s">
        <v>889</v>
      </c>
      <c r="D1774" s="1" t="s">
        <v>122</v>
      </c>
      <c r="E1774" s="1" t="s">
        <v>73</v>
      </c>
      <c r="F1774" s="1" t="s">
        <v>78</v>
      </c>
      <c r="G1774" s="1" t="s">
        <v>128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2周年木兎光太郎ICONIC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4</v>
      </c>
      <c r="C1775" s="1" t="s">
        <v>889</v>
      </c>
      <c r="D1775" s="1" t="s">
        <v>122</v>
      </c>
      <c r="E1775" s="1" t="s">
        <v>73</v>
      </c>
      <c r="F1775" s="1" t="s">
        <v>78</v>
      </c>
      <c r="G1775" s="1" t="s">
        <v>128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29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2周年木兎光太郎ICONIC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5</v>
      </c>
      <c r="C1776" s="1" t="s">
        <v>889</v>
      </c>
      <c r="D1776" s="1" t="s">
        <v>122</v>
      </c>
      <c r="E1776" s="1" t="s">
        <v>73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2周年木兎光太郎ICONIC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6</v>
      </c>
      <c r="C1777" s="1" t="s">
        <v>889</v>
      </c>
      <c r="D1777" s="1" t="s">
        <v>122</v>
      </c>
      <c r="E1777" s="1" t="s">
        <v>73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224</v>
      </c>
      <c r="M1777">
        <v>51</v>
      </c>
      <c r="N1777">
        <v>0</v>
      </c>
      <c r="O1777">
        <v>61</v>
      </c>
      <c r="P1777">
        <v>0</v>
      </c>
      <c r="U1777" t="str">
        <f>Receive[[#This Row],[服装]]&amp;Receive[[#This Row],[名前]]&amp;Receive[[#This Row],[レアリティ]]</f>
        <v>2周年木兎光太郎ICONIC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1</v>
      </c>
      <c r="C1778" s="1" t="s">
        <v>1061</v>
      </c>
      <c r="D1778" s="1" t="s">
        <v>122</v>
      </c>
      <c r="E1778" s="1" t="s">
        <v>90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焼き芋木兎光太郎ICONIC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2</v>
      </c>
      <c r="C1779" s="1" t="s">
        <v>1061</v>
      </c>
      <c r="D1779" s="1" t="s">
        <v>122</v>
      </c>
      <c r="E1779" s="1" t="s">
        <v>90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R1779" s="1" t="s">
        <v>992</v>
      </c>
      <c r="S1779" s="1" t="s">
        <v>919</v>
      </c>
      <c r="T1779" s="1"/>
      <c r="U1779" t="str">
        <f>Receive[[#This Row],[服装]]&amp;Receive[[#This Row],[名前]]&amp;Receive[[#This Row],[レアリティ]]</f>
        <v>焼き芋木兎光太郎ICONIC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3</v>
      </c>
      <c r="C1780" s="1" t="s">
        <v>1061</v>
      </c>
      <c r="D1780" s="1" t="s">
        <v>122</v>
      </c>
      <c r="E1780" s="1" t="s">
        <v>90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焼き芋木兎光太郎ICONIC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4</v>
      </c>
      <c r="C1781" s="1" t="s">
        <v>1061</v>
      </c>
      <c r="D1781" s="1" t="s">
        <v>122</v>
      </c>
      <c r="E1781" s="1" t="s">
        <v>90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焼き芋木兎光太郎ICONIC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5</v>
      </c>
      <c r="C1782" s="1" t="s">
        <v>1061</v>
      </c>
      <c r="D1782" s="1" t="s">
        <v>122</v>
      </c>
      <c r="E1782" s="1" t="s">
        <v>90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焼き芋木兎光太郎ICONIC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t="s">
        <v>108</v>
      </c>
      <c r="D1783" t="s">
        <v>123</v>
      </c>
      <c r="E1783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ユニフォーム木葉秋紀ICONIC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t="s">
        <v>108</v>
      </c>
      <c r="D1784" t="s">
        <v>123</v>
      </c>
      <c r="E1784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30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ユニフォーム木葉秋紀ICONIC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t="s">
        <v>108</v>
      </c>
      <c r="D1785" t="s">
        <v>123</v>
      </c>
      <c r="E1785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228</v>
      </c>
      <c r="K1785" s="1" t="s">
        <v>230</v>
      </c>
      <c r="L1785" s="1" t="s">
        <v>162</v>
      </c>
      <c r="M1785">
        <v>30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ユニフォーム木葉秋紀ICONIC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t="s">
        <v>108</v>
      </c>
      <c r="D1786" t="s">
        <v>123</v>
      </c>
      <c r="E1786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228</v>
      </c>
      <c r="K1786" s="1" t="s">
        <v>120</v>
      </c>
      <c r="L1786" s="1" t="s">
        <v>173</v>
      </c>
      <c r="M1786">
        <v>33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ユニフォーム木葉秋紀ICONIC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t="s">
        <v>108</v>
      </c>
      <c r="D1787" t="s">
        <v>123</v>
      </c>
      <c r="E1787" t="s">
        <v>90</v>
      </c>
      <c r="F1787" t="s">
        <v>78</v>
      </c>
      <c r="G1787" t="s">
        <v>128</v>
      </c>
      <c r="H1787" t="s">
        <v>71</v>
      </c>
      <c r="I1787">
        <v>1</v>
      </c>
      <c r="J1787" t="s">
        <v>228</v>
      </c>
      <c r="K1787" s="1" t="s">
        <v>164</v>
      </c>
      <c r="L1787" s="1" t="s">
        <v>162</v>
      </c>
      <c r="M1787">
        <v>30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ユニフォーム木葉秋紀ICONIC</v>
      </c>
    </row>
    <row r="1788" spans="1:21" x14ac:dyDescent="0.35">
      <c r="A1788">
        <f>VLOOKUP(Receive[[#This Row],[No用]],SetNo[[No.用]:[vlookup 用]],2,FALSE)</f>
        <v>305</v>
      </c>
      <c r="B1788">
        <f>IF(ROW()=2,1,IF(A1787&lt;&gt;Receive[[#This Row],[No]],1,B1787+1))</f>
        <v>6</v>
      </c>
      <c r="C1788" t="s">
        <v>108</v>
      </c>
      <c r="D1788" t="s">
        <v>123</v>
      </c>
      <c r="E1788" t="s">
        <v>90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165</v>
      </c>
      <c r="L1788" s="1" t="s">
        <v>162</v>
      </c>
      <c r="M1788">
        <v>13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ユニフォーム木葉秋紀ICONIC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1</v>
      </c>
      <c r="C1789" s="1" t="s">
        <v>364</v>
      </c>
      <c r="D1789" t="s">
        <v>123</v>
      </c>
      <c r="E1789" s="1" t="s">
        <v>77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探偵木葉秋紀ICONIC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2</v>
      </c>
      <c r="C1790" s="1" t="s">
        <v>364</v>
      </c>
      <c r="D1790" t="s">
        <v>123</v>
      </c>
      <c r="E1790" s="1" t="s">
        <v>77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30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探偵木葉秋紀ICONIC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3</v>
      </c>
      <c r="C1791" s="1" t="s">
        <v>364</v>
      </c>
      <c r="D1791" t="s">
        <v>123</v>
      </c>
      <c r="E1791" s="1" t="s">
        <v>77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探偵木葉秋紀ICONIC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4</v>
      </c>
      <c r="C1792" s="1" t="s">
        <v>364</v>
      </c>
      <c r="D1792" t="s">
        <v>123</v>
      </c>
      <c r="E1792" s="1" t="s">
        <v>77</v>
      </c>
      <c r="F1792" t="s">
        <v>78</v>
      </c>
      <c r="G1792" t="s">
        <v>128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探偵木葉秋紀ICONIC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5</v>
      </c>
      <c r="C1793" s="1" t="s">
        <v>364</v>
      </c>
      <c r="D1793" t="s">
        <v>123</v>
      </c>
      <c r="E1793" s="1" t="s">
        <v>77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探偵木葉秋紀ICONIC</v>
      </c>
    </row>
    <row r="1794" spans="1:21" x14ac:dyDescent="0.35">
      <c r="A1794">
        <f>VLOOKUP(Receive[[#This Row],[No用]],SetNo[[No.用]:[vlookup 用]],2,FALSE)</f>
        <v>306</v>
      </c>
      <c r="B1794">
        <f>IF(ROW()=2,1,IF(A1793&lt;&gt;Receive[[#This Row],[No]],1,B1793+1))</f>
        <v>6</v>
      </c>
      <c r="C1794" s="1" t="s">
        <v>364</v>
      </c>
      <c r="D1794" t="s">
        <v>123</v>
      </c>
      <c r="E1794" s="1" t="s">
        <v>77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探偵木葉秋紀ICONIC</v>
      </c>
    </row>
    <row r="1795" spans="1:21" x14ac:dyDescent="0.35">
      <c r="A1795">
        <f>VLOOKUP(Receive[[#This Row],[No用]],SetNo[[No.用]:[vlookup 用]],2,FALSE)</f>
        <v>306</v>
      </c>
      <c r="B1795">
        <f>IF(ROW()=2,1,IF(A1794&lt;&gt;Receive[[#This Row],[No]],1,B1794+1))</f>
        <v>7</v>
      </c>
      <c r="C1795" s="1" t="s">
        <v>364</v>
      </c>
      <c r="D1795" t="s">
        <v>123</v>
      </c>
      <c r="E1795" s="1" t="s">
        <v>77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183</v>
      </c>
      <c r="L1795" s="1" t="s">
        <v>224</v>
      </c>
      <c r="M1795">
        <v>49</v>
      </c>
      <c r="N1795">
        <v>0</v>
      </c>
      <c r="O1795">
        <v>59</v>
      </c>
      <c r="P1795">
        <v>0</v>
      </c>
      <c r="U1795" t="str">
        <f>Receive[[#This Row],[服装]]&amp;Receive[[#This Row],[名前]]&amp;Receive[[#This Row],[レアリティ]]</f>
        <v>探偵木葉秋紀ICONIC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1</v>
      </c>
      <c r="C1796" s="1" t="s">
        <v>679</v>
      </c>
      <c r="D1796" s="1" t="s">
        <v>123</v>
      </c>
      <c r="E1796" s="1" t="s">
        <v>73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梅雨木葉秋紀ICONIC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2</v>
      </c>
      <c r="C1797" s="1" t="s">
        <v>679</v>
      </c>
      <c r="D1797" s="1" t="s">
        <v>123</v>
      </c>
      <c r="E1797" s="1" t="s">
        <v>73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194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梅雨木葉秋紀ICONIC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3</v>
      </c>
      <c r="C1798" s="1" t="s">
        <v>679</v>
      </c>
      <c r="D1798" s="1" t="s">
        <v>123</v>
      </c>
      <c r="E1798" s="1" t="s">
        <v>73</v>
      </c>
      <c r="F1798" s="1" t="s">
        <v>78</v>
      </c>
      <c r="G1798" s="1" t="s">
        <v>128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30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梅雨木葉秋紀ICONIC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4</v>
      </c>
      <c r="C1799" s="1" t="s">
        <v>679</v>
      </c>
      <c r="D1799" s="1" t="s">
        <v>123</v>
      </c>
      <c r="E1799" s="1" t="s">
        <v>73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梅雨木葉秋紀ICONIC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5</v>
      </c>
      <c r="C1800" s="1" t="s">
        <v>679</v>
      </c>
      <c r="D1800" s="1" t="s">
        <v>123</v>
      </c>
      <c r="E1800" s="1" t="s">
        <v>73</v>
      </c>
      <c r="F1800" s="1" t="s">
        <v>78</v>
      </c>
      <c r="G1800" s="1" t="s">
        <v>128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173</v>
      </c>
      <c r="M1800">
        <v>33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梅雨木葉秋紀ICONIC</v>
      </c>
    </row>
    <row r="1801" spans="1:21" x14ac:dyDescent="0.35">
      <c r="A1801">
        <f>VLOOKUP(Receive[[#This Row],[No用]],SetNo[[No.用]:[vlookup 用]],2,FALSE)</f>
        <v>307</v>
      </c>
      <c r="B1801">
        <f>IF(ROW()=2,1,IF(A1800&lt;&gt;Receive[[#This Row],[No]],1,B1800+1))</f>
        <v>6</v>
      </c>
      <c r="C1801" s="1" t="s">
        <v>679</v>
      </c>
      <c r="D1801" s="1" t="s">
        <v>123</v>
      </c>
      <c r="E1801" s="1" t="s">
        <v>73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30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梅雨木葉秋紀ICONIC</v>
      </c>
    </row>
    <row r="1802" spans="1:21" x14ac:dyDescent="0.35">
      <c r="A1802">
        <f>VLOOKUP(Receive[[#This Row],[No用]],SetNo[[No.用]:[vlookup 用]],2,FALSE)</f>
        <v>307</v>
      </c>
      <c r="B1802">
        <f>IF(ROW()=2,1,IF(A1801&lt;&gt;Receive[[#This Row],[No]],1,B1801+1))</f>
        <v>7</v>
      </c>
      <c r="C1802" s="1" t="s">
        <v>679</v>
      </c>
      <c r="D1802" s="1" t="s">
        <v>123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梅雨木葉秋紀ICONIC</v>
      </c>
    </row>
    <row r="1803" spans="1:21" x14ac:dyDescent="0.35">
      <c r="A1803">
        <f>VLOOKUP(Receive[[#This Row],[No用]],SetNo[[No.用]:[vlookup 用]],2,FALSE)</f>
        <v>307</v>
      </c>
      <c r="B1803">
        <f>IF(ROW()=2,1,IF(A1802&lt;&gt;Receive[[#This Row],[No]],1,B1802+1))</f>
        <v>8</v>
      </c>
      <c r="C1803" s="1" t="s">
        <v>679</v>
      </c>
      <c r="D1803" s="1" t="s">
        <v>123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183</v>
      </c>
      <c r="L1803" s="1" t="s">
        <v>224</v>
      </c>
      <c r="M1803">
        <v>49</v>
      </c>
      <c r="N1803">
        <v>0</v>
      </c>
      <c r="O1803">
        <v>59</v>
      </c>
      <c r="P1803">
        <v>0</v>
      </c>
      <c r="U1803" t="str">
        <f>Receive[[#This Row],[服装]]&amp;Receive[[#This Row],[名前]]&amp;Receive[[#This Row],[レアリティ]]</f>
        <v>梅雨木葉秋紀ICONIC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1</v>
      </c>
      <c r="C1804" s="1" t="s">
        <v>834</v>
      </c>
      <c r="D1804" s="1" t="s">
        <v>123</v>
      </c>
      <c r="E1804" s="1" t="s">
        <v>90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路地裏2木葉秋紀ICONIC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2</v>
      </c>
      <c r="C1805" s="1" t="s">
        <v>834</v>
      </c>
      <c r="D1805" s="1" t="s">
        <v>123</v>
      </c>
      <c r="E1805" s="1" t="s">
        <v>90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路地裏2木葉秋紀ICONIC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3</v>
      </c>
      <c r="C1806" s="1" t="s">
        <v>834</v>
      </c>
      <c r="D1806" s="1" t="s">
        <v>123</v>
      </c>
      <c r="E1806" s="1" t="s">
        <v>90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路地裏2木葉秋紀ICONIC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4</v>
      </c>
      <c r="C1807" s="1" t="s">
        <v>834</v>
      </c>
      <c r="D1807" s="1" t="s">
        <v>123</v>
      </c>
      <c r="E1807" s="1" t="s">
        <v>90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路地裏2木葉秋紀ICONIC</v>
      </c>
    </row>
    <row r="1808" spans="1:21" x14ac:dyDescent="0.35">
      <c r="A1808">
        <f>VLOOKUP(Receive[[#This Row],[No用]],SetNo[[No.用]:[vlookup 用]],2,FALSE)</f>
        <v>308</v>
      </c>
      <c r="B1808">
        <f>IF(ROW()=2,1,IF(A1807&lt;&gt;Receive[[#This Row],[No]],1,B1807+1))</f>
        <v>5</v>
      </c>
      <c r="C1808" s="1" t="s">
        <v>834</v>
      </c>
      <c r="D1808" s="1" t="s">
        <v>123</v>
      </c>
      <c r="E1808" s="1" t="s">
        <v>90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路地裏2木葉秋紀ICONIC</v>
      </c>
    </row>
    <row r="1809" spans="1:21" x14ac:dyDescent="0.35">
      <c r="A1809">
        <f>VLOOKUP(Receive[[#This Row],[No用]],SetNo[[No.用]:[vlookup 用]],2,FALSE)</f>
        <v>308</v>
      </c>
      <c r="B1809">
        <f>IF(ROW()=2,1,IF(A1808&lt;&gt;Receive[[#This Row],[No]],1,B1808+1))</f>
        <v>6</v>
      </c>
      <c r="C1809" s="1" t="s">
        <v>834</v>
      </c>
      <c r="D1809" s="1" t="s">
        <v>123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路地裏2木葉秋紀ICONIC</v>
      </c>
    </row>
    <row r="1810" spans="1:21" x14ac:dyDescent="0.35">
      <c r="A1810">
        <f>VLOOKUP(Receive[[#This Row],[No用]],SetNo[[No.用]:[vlookup 用]],2,FALSE)</f>
        <v>308</v>
      </c>
      <c r="B1810">
        <f>IF(ROW()=2,1,IF(A1809&lt;&gt;Receive[[#This Row],[No]],1,B1809+1))</f>
        <v>7</v>
      </c>
      <c r="C1810" s="1" t="s">
        <v>834</v>
      </c>
      <c r="D1810" s="1" t="s">
        <v>123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49</v>
      </c>
      <c r="N1810">
        <v>0</v>
      </c>
      <c r="O1810">
        <v>59</v>
      </c>
      <c r="P1810">
        <v>0</v>
      </c>
      <c r="U1810" t="str">
        <f>Receive[[#This Row],[服装]]&amp;Receive[[#This Row],[名前]]&amp;Receive[[#This Row],[レアリティ]]</f>
        <v>路地裏2木葉秋紀ICONIC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990</v>
      </c>
      <c r="D1811" s="1" t="s">
        <v>123</v>
      </c>
      <c r="E1811" s="1" t="s">
        <v>77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水着2木葉秋紀ICONIC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990</v>
      </c>
      <c r="D1812" s="1" t="s">
        <v>123</v>
      </c>
      <c r="E1812" s="1" t="s">
        <v>77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R1812" s="1" t="s">
        <v>992</v>
      </c>
      <c r="S1812" s="1" t="s">
        <v>908</v>
      </c>
      <c r="T1812" s="1"/>
      <c r="U1812" t="str">
        <f>Receive[[#This Row],[服装]]&amp;Receive[[#This Row],[名前]]&amp;Receive[[#This Row],[レアリティ]]</f>
        <v>水着2木葉秋紀ICONIC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990</v>
      </c>
      <c r="D1813" s="1" t="s">
        <v>123</v>
      </c>
      <c r="E1813" s="1" t="s">
        <v>77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230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R1813" s="1" t="s">
        <v>992</v>
      </c>
      <c r="S1813" s="1" t="s">
        <v>993</v>
      </c>
      <c r="T1813" s="1"/>
      <c r="U1813" t="str">
        <f>Receive[[#This Row],[服装]]&amp;Receive[[#This Row],[名前]]&amp;Receive[[#This Row],[レアリティ]]</f>
        <v>水着2木葉秋紀ICONIC</v>
      </c>
    </row>
    <row r="1814" spans="1:21" x14ac:dyDescent="0.3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990</v>
      </c>
      <c r="D1814" s="1" t="s">
        <v>123</v>
      </c>
      <c r="E1814" s="1" t="s">
        <v>77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水着2木葉秋紀ICONIC</v>
      </c>
    </row>
    <row r="1815" spans="1:21" x14ac:dyDescent="0.3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990</v>
      </c>
      <c r="D1815" s="1" t="s">
        <v>123</v>
      </c>
      <c r="E1815" s="1" t="s">
        <v>77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水着2木葉秋紀ICONIC</v>
      </c>
    </row>
    <row r="1816" spans="1:21" x14ac:dyDescent="0.3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990</v>
      </c>
      <c r="D1816" s="1" t="s">
        <v>123</v>
      </c>
      <c r="E1816" s="1" t="s">
        <v>77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水着2木葉秋紀ICONIC</v>
      </c>
    </row>
    <row r="1817" spans="1:21" x14ac:dyDescent="0.3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990</v>
      </c>
      <c r="D1817" s="1" t="s">
        <v>123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50</v>
      </c>
      <c r="N1817">
        <v>0</v>
      </c>
      <c r="O1817">
        <v>60</v>
      </c>
      <c r="P1817">
        <v>0</v>
      </c>
      <c r="U1817" t="str">
        <f>Receive[[#This Row],[服装]]&amp;Receive[[#This Row],[名前]]&amp;Receive[[#This Row],[レアリティ]]</f>
        <v>水着2木葉秋紀ICONIC</v>
      </c>
    </row>
    <row r="1818" spans="1:21" x14ac:dyDescent="0.35">
      <c r="A1818">
        <f>VLOOKUP(Receive[[#This Row],[No用]],SetNo[[No.用]:[vlookup 用]],2,FALSE)</f>
        <v>309</v>
      </c>
      <c r="B1818">
        <f>IF(ROW()=2,1,IF(A1817&lt;&gt;Receive[[#This Row],[No]],1,B1817+1))</f>
        <v>8</v>
      </c>
      <c r="C1818" s="1" t="s">
        <v>990</v>
      </c>
      <c r="D1818" s="1" t="s">
        <v>123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224</v>
      </c>
      <c r="M1818">
        <v>50</v>
      </c>
      <c r="N1818">
        <v>0</v>
      </c>
      <c r="O1818">
        <v>60</v>
      </c>
      <c r="P1818">
        <v>0</v>
      </c>
      <c r="U1818" t="str">
        <f>Receive[[#This Row],[服装]]&amp;Receive[[#This Row],[名前]]&amp;Receive[[#This Row],[レアリティ]]</f>
        <v>水着2木葉秋紀ICONIC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1</v>
      </c>
      <c r="C1819" t="s">
        <v>108</v>
      </c>
      <c r="D1819" t="s">
        <v>124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551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ユニフォーム猿杙大和ICONIC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124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ユニフォーム猿杙大和ICONIC</v>
      </c>
    </row>
    <row r="1821" spans="1:21" x14ac:dyDescent="0.3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124</v>
      </c>
      <c r="E182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551</v>
      </c>
      <c r="M1821">
        <v>28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ユニフォーム猿杙大和ICONIC</v>
      </c>
    </row>
    <row r="1822" spans="1:21" x14ac:dyDescent="0.3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124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25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ユニフォーム猿杙大和ICONIC</v>
      </c>
    </row>
    <row r="1823" spans="1:21" x14ac:dyDescent="0.3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124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165</v>
      </c>
      <c r="L1823" s="1" t="s">
        <v>162</v>
      </c>
      <c r="M1823">
        <v>12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ユニフォーム猿杙大和ICONIC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1079</v>
      </c>
      <c r="D1824" s="1" t="s">
        <v>124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ハロウィン猿杙大和ICONIC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1079</v>
      </c>
      <c r="D1825" s="1" t="s">
        <v>124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R1825" s="1" t="s">
        <v>992</v>
      </c>
      <c r="S1825" s="1" t="s">
        <v>919</v>
      </c>
      <c r="T1825" s="1"/>
      <c r="U1825" t="str">
        <f>Receive[[#This Row],[服装]]&amp;Receive[[#This Row],[名前]]&amp;Receive[[#This Row],[レアリティ]]</f>
        <v>ハロウィン猿杙大和ICONIC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1079</v>
      </c>
      <c r="D1826" s="1" t="s">
        <v>124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R1826" s="1" t="s">
        <v>992</v>
      </c>
      <c r="S1826" s="1" t="s">
        <v>940</v>
      </c>
      <c r="T1826" s="1"/>
      <c r="U1826" t="str">
        <f>Receive[[#This Row],[服装]]&amp;Receive[[#This Row],[名前]]&amp;Receive[[#This Row],[レアリティ]]</f>
        <v>ハロウィン猿杙大和ICONIC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1079</v>
      </c>
      <c r="D1827" s="1" t="s">
        <v>124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178</v>
      </c>
      <c r="M1827">
        <v>28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ハロウィン猿杙大和ICONIC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1079</v>
      </c>
      <c r="D1828" s="1" t="s">
        <v>124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ハロウィン猿杙大和ICONIC</v>
      </c>
    </row>
    <row r="1829" spans="1:21" x14ac:dyDescent="0.35">
      <c r="A1829">
        <f>VLOOKUP(Receive[[#This Row],[No用]],SetNo[[No.用]:[vlookup 用]],2,FALSE)</f>
        <v>311</v>
      </c>
      <c r="B1829">
        <f>IF(ROW()=2,1,IF(A1828&lt;&gt;Receive[[#This Row],[No]],1,B1828+1))</f>
        <v>6</v>
      </c>
      <c r="C1829" s="1" t="s">
        <v>1079</v>
      </c>
      <c r="D1829" s="1" t="s">
        <v>124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165</v>
      </c>
      <c r="L1829" s="1" t="s">
        <v>162</v>
      </c>
      <c r="M1829">
        <v>12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ハロウィン猿杙大和ICONIC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1</v>
      </c>
      <c r="C1830" t="s">
        <v>108</v>
      </c>
      <c r="D1830" t="s">
        <v>125</v>
      </c>
      <c r="E1830" t="s">
        <v>90</v>
      </c>
      <c r="F1830" t="s">
        <v>80</v>
      </c>
      <c r="G1830" t="s">
        <v>128</v>
      </c>
      <c r="H1830" t="s">
        <v>71</v>
      </c>
      <c r="I1830">
        <v>1</v>
      </c>
      <c r="J1830" t="s">
        <v>228</v>
      </c>
      <c r="K1830" s="1" t="s">
        <v>119</v>
      </c>
      <c r="L1830" s="1" t="s">
        <v>173</v>
      </c>
      <c r="M1830">
        <v>35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ユニフォーム小見春樹ICONIC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2</v>
      </c>
      <c r="C1831" t="s">
        <v>108</v>
      </c>
      <c r="D1831" t="s">
        <v>125</v>
      </c>
      <c r="E1831" t="s">
        <v>90</v>
      </c>
      <c r="F1831" t="s">
        <v>80</v>
      </c>
      <c r="G1831" t="s">
        <v>128</v>
      </c>
      <c r="H1831" t="s">
        <v>71</v>
      </c>
      <c r="I1831">
        <v>1</v>
      </c>
      <c r="J1831" t="s">
        <v>228</v>
      </c>
      <c r="K1831" s="1" t="s">
        <v>194</v>
      </c>
      <c r="L1831" s="1" t="s">
        <v>178</v>
      </c>
      <c r="M1831">
        <v>41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ユニフォーム小見春樹ICONIC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3</v>
      </c>
      <c r="C1832" t="s">
        <v>108</v>
      </c>
      <c r="D1832" t="s">
        <v>125</v>
      </c>
      <c r="E1832" t="s">
        <v>90</v>
      </c>
      <c r="F1832" t="s">
        <v>80</v>
      </c>
      <c r="G1832" t="s">
        <v>128</v>
      </c>
      <c r="H1832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ユニフォーム小見春樹ICONIC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4</v>
      </c>
      <c r="C1833" t="s">
        <v>108</v>
      </c>
      <c r="D1833" t="s">
        <v>125</v>
      </c>
      <c r="E1833" t="s">
        <v>90</v>
      </c>
      <c r="F1833" t="s">
        <v>80</v>
      </c>
      <c r="G1833" t="s">
        <v>128</v>
      </c>
      <c r="H1833" t="s">
        <v>71</v>
      </c>
      <c r="I1833">
        <v>1</v>
      </c>
      <c r="J1833" t="s">
        <v>228</v>
      </c>
      <c r="K1833" s="1" t="s">
        <v>230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ユニフォーム小見春樹ICONIC</v>
      </c>
    </row>
    <row r="1834" spans="1:21" x14ac:dyDescent="0.35">
      <c r="A1834">
        <f>VLOOKUP(Receive[[#This Row],[No用]],SetNo[[No.用]:[vlookup 用]],2,FALSE)</f>
        <v>312</v>
      </c>
      <c r="B1834">
        <f>IF(ROW()=2,1,IF(A1833&lt;&gt;Receive[[#This Row],[No]],1,B1833+1))</f>
        <v>5</v>
      </c>
      <c r="C1834" t="s">
        <v>108</v>
      </c>
      <c r="D1834" t="s">
        <v>125</v>
      </c>
      <c r="E1834" t="s">
        <v>90</v>
      </c>
      <c r="F1834" t="s">
        <v>80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ユニフォーム小見春樹ICONIC</v>
      </c>
    </row>
    <row r="1835" spans="1:21" x14ac:dyDescent="0.35">
      <c r="A1835">
        <f>VLOOKUP(Receive[[#This Row],[No用]],SetNo[[No.用]:[vlookup 用]],2,FALSE)</f>
        <v>312</v>
      </c>
      <c r="B1835">
        <f>IF(ROW()=2,1,IF(A1834&lt;&gt;Receive[[#This Row],[No]],1,B1834+1))</f>
        <v>6</v>
      </c>
      <c r="C1835" t="s">
        <v>108</v>
      </c>
      <c r="D1835" t="s">
        <v>125</v>
      </c>
      <c r="E1835" t="s">
        <v>90</v>
      </c>
      <c r="F1835" t="s">
        <v>80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ユニフォーム小見春樹ICONIC</v>
      </c>
    </row>
    <row r="1836" spans="1:21" x14ac:dyDescent="0.35">
      <c r="A1836">
        <f>VLOOKUP(Receive[[#This Row],[No用]],SetNo[[No.用]:[vlookup 用]],2,FALSE)</f>
        <v>312</v>
      </c>
      <c r="B1836">
        <f>IF(ROW()=2,1,IF(A1835&lt;&gt;Receive[[#This Row],[No]],1,B1835+1))</f>
        <v>7</v>
      </c>
      <c r="C1836" t="s">
        <v>108</v>
      </c>
      <c r="D1836" t="s">
        <v>125</v>
      </c>
      <c r="E1836" t="s">
        <v>90</v>
      </c>
      <c r="F1836" t="s">
        <v>80</v>
      </c>
      <c r="G1836" t="s">
        <v>128</v>
      </c>
      <c r="H1836" t="s">
        <v>71</v>
      </c>
      <c r="I1836">
        <v>1</v>
      </c>
      <c r="J1836" t="s">
        <v>228</v>
      </c>
      <c r="K1836" s="1" t="s">
        <v>165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ユニフォーム小見春樹ICONIC</v>
      </c>
    </row>
    <row r="1837" spans="1:21" x14ac:dyDescent="0.35">
      <c r="A1837">
        <f>VLOOKUP(Receive[[#This Row],[No用]],SetNo[[No.用]:[vlookup 用]],2,FALSE)</f>
        <v>312</v>
      </c>
      <c r="B1837">
        <f>IF(ROW()=2,1,IF(A1836&lt;&gt;Receive[[#This Row],[No]],1,B1836+1))</f>
        <v>8</v>
      </c>
      <c r="C1837" t="s">
        <v>108</v>
      </c>
      <c r="D1837" t="s">
        <v>125</v>
      </c>
      <c r="E1837" t="s">
        <v>90</v>
      </c>
      <c r="F1837" t="s">
        <v>80</v>
      </c>
      <c r="G1837" t="s">
        <v>128</v>
      </c>
      <c r="H1837" t="s">
        <v>71</v>
      </c>
      <c r="I1837">
        <v>1</v>
      </c>
      <c r="J1837" t="s">
        <v>228</v>
      </c>
      <c r="K1837" s="1" t="s">
        <v>183</v>
      </c>
      <c r="L1837" s="1" t="s">
        <v>224</v>
      </c>
      <c r="M1837">
        <v>45</v>
      </c>
      <c r="N1837">
        <v>0</v>
      </c>
      <c r="O1837">
        <v>55</v>
      </c>
      <c r="P1837">
        <v>0</v>
      </c>
      <c r="U1837" t="str">
        <f>Receive[[#This Row],[服装]]&amp;Receive[[#This Row],[名前]]&amp;Receive[[#This Row],[レアリティ]]</f>
        <v>ユニフォーム小見春樹ICONIC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835</v>
      </c>
      <c r="D1838" s="1" t="s">
        <v>125</v>
      </c>
      <c r="E1838" s="1" t="s">
        <v>77</v>
      </c>
      <c r="F1838" s="1" t="s">
        <v>80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35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路地裏2小見春樹ICONIC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835</v>
      </c>
      <c r="D1839" s="1" t="s">
        <v>125</v>
      </c>
      <c r="E1839" s="1" t="s">
        <v>77</v>
      </c>
      <c r="F1839" s="1" t="s">
        <v>80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178</v>
      </c>
      <c r="M1839">
        <v>41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路地裏2小見春樹ICONIC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835</v>
      </c>
      <c r="D1840" s="1" t="s">
        <v>125</v>
      </c>
      <c r="E1840" s="1" t="s">
        <v>77</v>
      </c>
      <c r="F1840" s="1" t="s">
        <v>80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路地裏2小見春樹ICONIC</v>
      </c>
    </row>
    <row r="1841" spans="1:21" x14ac:dyDescent="0.3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835</v>
      </c>
      <c r="D1841" s="1" t="s">
        <v>125</v>
      </c>
      <c r="E1841" s="1" t="s">
        <v>77</v>
      </c>
      <c r="F1841" s="1" t="s">
        <v>80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路地裏2小見春樹ICONIC</v>
      </c>
    </row>
    <row r="1842" spans="1:21" x14ac:dyDescent="0.3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835</v>
      </c>
      <c r="D1842" s="1" t="s">
        <v>125</v>
      </c>
      <c r="E1842" s="1" t="s">
        <v>77</v>
      </c>
      <c r="F1842" s="1" t="s">
        <v>80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173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路地裏2小見春樹ICONIC</v>
      </c>
    </row>
    <row r="1843" spans="1:21" x14ac:dyDescent="0.3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835</v>
      </c>
      <c r="D1843" s="1" t="s">
        <v>125</v>
      </c>
      <c r="E1843" s="1" t="s">
        <v>77</v>
      </c>
      <c r="F1843" s="1" t="s">
        <v>80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路地裏2小見春樹ICONIC</v>
      </c>
    </row>
    <row r="1844" spans="1:21" x14ac:dyDescent="0.3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835</v>
      </c>
      <c r="D1844" s="1" t="s">
        <v>125</v>
      </c>
      <c r="E1844" s="1" t="s">
        <v>77</v>
      </c>
      <c r="F1844" s="1" t="s">
        <v>80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165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路地裏2小見春樹ICONIC</v>
      </c>
    </row>
    <row r="1845" spans="1:21" x14ac:dyDescent="0.3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835</v>
      </c>
      <c r="D1845" s="1" t="s">
        <v>125</v>
      </c>
      <c r="E1845" s="1" t="s">
        <v>77</v>
      </c>
      <c r="F1845" s="1" t="s">
        <v>80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45</v>
      </c>
      <c r="N1845">
        <v>0</v>
      </c>
      <c r="O1845">
        <v>55</v>
      </c>
      <c r="P1845">
        <v>0</v>
      </c>
      <c r="U1845" t="str">
        <f>Receive[[#This Row],[服装]]&amp;Receive[[#This Row],[名前]]&amp;Receive[[#This Row],[レアリティ]]</f>
        <v>路地裏2小見春樹ICONIC</v>
      </c>
    </row>
    <row r="1846" spans="1:21" x14ac:dyDescent="0.35">
      <c r="A1846">
        <f>VLOOKUP(Receive[[#This Row],[No用]],SetNo[[No.用]:[vlookup 用]],2,FALSE)</f>
        <v>313</v>
      </c>
      <c r="B1846">
        <f>IF(ROW()=2,1,IF(A1845&lt;&gt;Receive[[#This Row],[No]],1,B1845+1))</f>
        <v>9</v>
      </c>
      <c r="C1846" s="1" t="s">
        <v>835</v>
      </c>
      <c r="D1846" s="1" t="s">
        <v>125</v>
      </c>
      <c r="E1846" s="1" t="s">
        <v>77</v>
      </c>
      <c r="F1846" s="1" t="s">
        <v>80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224</v>
      </c>
      <c r="M1846">
        <v>45</v>
      </c>
      <c r="N1846">
        <v>0</v>
      </c>
      <c r="O1846">
        <v>55</v>
      </c>
      <c r="P1846">
        <v>0</v>
      </c>
      <c r="U1846" t="str">
        <f>Receive[[#This Row],[服装]]&amp;Receive[[#This Row],[名前]]&amp;Receive[[#This Row],[レアリティ]]</f>
        <v>路地裏2小見春樹ICONIC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t="s">
        <v>108</v>
      </c>
      <c r="D1847" t="s">
        <v>126</v>
      </c>
      <c r="E1847" t="s">
        <v>90</v>
      </c>
      <c r="F1847" t="s">
        <v>82</v>
      </c>
      <c r="G1847" t="s">
        <v>128</v>
      </c>
      <c r="H1847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ユニフォーム尾長渉ICONIC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t="s">
        <v>108</v>
      </c>
      <c r="D1848" t="s">
        <v>126</v>
      </c>
      <c r="E1848" t="s">
        <v>90</v>
      </c>
      <c r="F1848" t="s">
        <v>82</v>
      </c>
      <c r="G1848" t="s">
        <v>128</v>
      </c>
      <c r="H1848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ユニフォーム尾長渉ICONIC</v>
      </c>
    </row>
    <row r="1849" spans="1:21" x14ac:dyDescent="0.3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t="s">
        <v>108</v>
      </c>
      <c r="D1849" t="s">
        <v>126</v>
      </c>
      <c r="E1849" t="s">
        <v>90</v>
      </c>
      <c r="F1849" t="s">
        <v>82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ユニフォーム尾長渉ICONIC</v>
      </c>
    </row>
    <row r="1850" spans="1:21" x14ac:dyDescent="0.3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t="s">
        <v>108</v>
      </c>
      <c r="D1850" t="s">
        <v>126</v>
      </c>
      <c r="E1850" t="s">
        <v>90</v>
      </c>
      <c r="F1850" t="s">
        <v>82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ユニフォーム尾長渉ICONIC</v>
      </c>
    </row>
    <row r="1851" spans="1:21" x14ac:dyDescent="0.3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t="s">
        <v>108</v>
      </c>
      <c r="D1851" t="s">
        <v>126</v>
      </c>
      <c r="E1851" t="s">
        <v>90</v>
      </c>
      <c r="F1851" t="s">
        <v>82</v>
      </c>
      <c r="G1851" t="s">
        <v>128</v>
      </c>
      <c r="H1851" t="s">
        <v>71</v>
      </c>
      <c r="I1851">
        <v>1</v>
      </c>
      <c r="J1851" t="s">
        <v>228</v>
      </c>
      <c r="K1851" s="1" t="s">
        <v>165</v>
      </c>
      <c r="L1851" s="1" t="s">
        <v>162</v>
      </c>
      <c r="M1851">
        <v>12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ユニフォーム尾長渉ICONIC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t="s">
        <v>127</v>
      </c>
      <c r="E1852" t="s">
        <v>90</v>
      </c>
      <c r="F1852" t="s">
        <v>82</v>
      </c>
      <c r="G1852" t="s">
        <v>128</v>
      </c>
      <c r="H1852" t="s">
        <v>71</v>
      </c>
      <c r="I1852">
        <v>1</v>
      </c>
      <c r="J1852" t="s">
        <v>16</v>
      </c>
      <c r="K1852" s="1" t="s">
        <v>119</v>
      </c>
      <c r="L1852" s="1" t="s">
        <v>162</v>
      </c>
      <c r="M1852">
        <v>26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ユニフォーム鷲尾辰生ICONIC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t="s">
        <v>127</v>
      </c>
      <c r="E1853" t="s">
        <v>90</v>
      </c>
      <c r="F1853" t="s">
        <v>82</v>
      </c>
      <c r="G1853" t="s">
        <v>128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26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ユニフォーム鷲尾辰生ICONIC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t="s">
        <v>127</v>
      </c>
      <c r="E1854" t="s">
        <v>90</v>
      </c>
      <c r="F1854" t="s">
        <v>82</v>
      </c>
      <c r="G1854" t="s">
        <v>128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26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ユニフォーム鷲尾辰生ICONIC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t="s">
        <v>127</v>
      </c>
      <c r="E1855" t="s">
        <v>90</v>
      </c>
      <c r="F1855" t="s">
        <v>82</v>
      </c>
      <c r="G1855" t="s">
        <v>128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26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ユニフォーム鷲尾辰生ICONIC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t="s">
        <v>127</v>
      </c>
      <c r="E1856" t="s">
        <v>90</v>
      </c>
      <c r="F1856" t="s">
        <v>82</v>
      </c>
      <c r="G1856" t="s">
        <v>128</v>
      </c>
      <c r="H1856" t="s">
        <v>71</v>
      </c>
      <c r="I1856">
        <v>1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ユニフォーム鷲尾辰生ICONIC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t="s">
        <v>108</v>
      </c>
      <c r="D1857" t="s">
        <v>129</v>
      </c>
      <c r="E1857" t="s">
        <v>73</v>
      </c>
      <c r="F1857" t="s">
        <v>74</v>
      </c>
      <c r="G1857" t="s">
        <v>128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178</v>
      </c>
      <c r="M1857">
        <v>34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ユニフォーム赤葦京治ICONIC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t="s">
        <v>108</v>
      </c>
      <c r="D1858" t="s">
        <v>129</v>
      </c>
      <c r="E1858" t="s">
        <v>73</v>
      </c>
      <c r="F1858" t="s">
        <v>74</v>
      </c>
      <c r="G1858" t="s">
        <v>128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31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ユニフォーム赤葦京治ICONIC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t="s">
        <v>108</v>
      </c>
      <c r="D1859" t="s">
        <v>129</v>
      </c>
      <c r="E1859" t="s">
        <v>73</v>
      </c>
      <c r="F1859" t="s">
        <v>74</v>
      </c>
      <c r="G1859" t="s">
        <v>128</v>
      </c>
      <c r="H1859" t="s">
        <v>71</v>
      </c>
      <c r="I1859">
        <v>1</v>
      </c>
      <c r="J1859" t="s">
        <v>228</v>
      </c>
      <c r="K1859" s="1" t="s">
        <v>230</v>
      </c>
      <c r="L1859" s="1" t="s">
        <v>162</v>
      </c>
      <c r="M1859">
        <v>31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ユニフォーム赤葦京治ICONIC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t="s">
        <v>108</v>
      </c>
      <c r="D1860" t="s">
        <v>129</v>
      </c>
      <c r="E1860" t="s">
        <v>73</v>
      </c>
      <c r="F1860" t="s">
        <v>74</v>
      </c>
      <c r="G1860" t="s">
        <v>128</v>
      </c>
      <c r="H1860" t="s">
        <v>71</v>
      </c>
      <c r="I1860">
        <v>1</v>
      </c>
      <c r="J1860" t="s">
        <v>228</v>
      </c>
      <c r="K1860" s="1" t="s">
        <v>120</v>
      </c>
      <c r="L1860" s="1" t="s">
        <v>178</v>
      </c>
      <c r="M1860">
        <v>34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ユニフォーム赤葦京治ICONIC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t="s">
        <v>108</v>
      </c>
      <c r="D1861" t="s">
        <v>129</v>
      </c>
      <c r="E1861" t="s">
        <v>73</v>
      </c>
      <c r="F1861" t="s">
        <v>74</v>
      </c>
      <c r="G1861" t="s">
        <v>128</v>
      </c>
      <c r="H1861" t="s">
        <v>71</v>
      </c>
      <c r="I1861">
        <v>1</v>
      </c>
      <c r="J1861" t="s">
        <v>228</v>
      </c>
      <c r="K1861" s="1" t="s">
        <v>164</v>
      </c>
      <c r="L1861" s="1" t="s">
        <v>162</v>
      </c>
      <c r="M1861">
        <v>31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ユニフォーム赤葦京治ICONIC</v>
      </c>
    </row>
    <row r="1862" spans="1:21" x14ac:dyDescent="0.3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t="s">
        <v>108</v>
      </c>
      <c r="D1862" t="s">
        <v>129</v>
      </c>
      <c r="E1862" t="s">
        <v>73</v>
      </c>
      <c r="F1862" t="s">
        <v>74</v>
      </c>
      <c r="G1862" t="s">
        <v>128</v>
      </c>
      <c r="H1862" t="s">
        <v>71</v>
      </c>
      <c r="I1862">
        <v>1</v>
      </c>
      <c r="J1862" t="s">
        <v>228</v>
      </c>
      <c r="K1862" s="1" t="s">
        <v>165</v>
      </c>
      <c r="L1862" s="1" t="s">
        <v>162</v>
      </c>
      <c r="M1862">
        <v>13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ユニフォーム赤葦京治ICONIC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t="s">
        <v>150</v>
      </c>
      <c r="D1863" t="s">
        <v>129</v>
      </c>
      <c r="E1863" t="s">
        <v>90</v>
      </c>
      <c r="F1863" t="s">
        <v>74</v>
      </c>
      <c r="G1863" t="s">
        <v>128</v>
      </c>
      <c r="H1863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34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夏祭り赤葦京治ICONIC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t="s">
        <v>150</v>
      </c>
      <c r="D1864" t="s">
        <v>129</v>
      </c>
      <c r="E1864" t="s">
        <v>90</v>
      </c>
      <c r="F1864" t="s">
        <v>74</v>
      </c>
      <c r="G1864" t="s">
        <v>128</v>
      </c>
      <c r="H1864" t="s">
        <v>71</v>
      </c>
      <c r="I1864">
        <v>1</v>
      </c>
      <c r="J1864" t="s">
        <v>228</v>
      </c>
      <c r="K1864" s="1" t="s">
        <v>163</v>
      </c>
      <c r="L1864" s="1" t="s">
        <v>162</v>
      </c>
      <c r="M1864">
        <v>31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夏祭り赤葦京治ICONIC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t="s">
        <v>150</v>
      </c>
      <c r="D1865" t="s">
        <v>129</v>
      </c>
      <c r="E1865" t="s">
        <v>90</v>
      </c>
      <c r="F1865" t="s">
        <v>74</v>
      </c>
      <c r="G1865" t="s">
        <v>128</v>
      </c>
      <c r="H1865" t="s">
        <v>71</v>
      </c>
      <c r="I1865">
        <v>1</v>
      </c>
      <c r="J1865" t="s">
        <v>228</v>
      </c>
      <c r="K1865" s="1" t="s">
        <v>230</v>
      </c>
      <c r="L1865" s="1" t="s">
        <v>162</v>
      </c>
      <c r="M1865">
        <v>31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夏祭り赤葦京治ICONIC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t="s">
        <v>150</v>
      </c>
      <c r="D1866" t="s">
        <v>129</v>
      </c>
      <c r="E1866" t="s">
        <v>90</v>
      </c>
      <c r="F1866" t="s">
        <v>74</v>
      </c>
      <c r="G1866" t="s">
        <v>128</v>
      </c>
      <c r="H1866" t="s">
        <v>71</v>
      </c>
      <c r="I1866">
        <v>1</v>
      </c>
      <c r="J1866" t="s">
        <v>228</v>
      </c>
      <c r="K1866" s="1" t="s">
        <v>120</v>
      </c>
      <c r="L1866" s="1" t="s">
        <v>178</v>
      </c>
      <c r="M1866">
        <v>34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夏祭り赤葦京治ICONIC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t="s">
        <v>150</v>
      </c>
      <c r="D1867" t="s">
        <v>129</v>
      </c>
      <c r="E1867" t="s">
        <v>90</v>
      </c>
      <c r="F1867" t="s">
        <v>74</v>
      </c>
      <c r="G1867" t="s">
        <v>128</v>
      </c>
      <c r="H1867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31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夏祭り赤葦京治ICONIC</v>
      </c>
    </row>
    <row r="1868" spans="1:21" x14ac:dyDescent="0.3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t="s">
        <v>150</v>
      </c>
      <c r="D1868" t="s">
        <v>129</v>
      </c>
      <c r="E1868" t="s">
        <v>90</v>
      </c>
      <c r="F1868" t="s">
        <v>74</v>
      </c>
      <c r="G1868" t="s">
        <v>128</v>
      </c>
      <c r="H1868" t="s">
        <v>71</v>
      </c>
      <c r="I1868">
        <v>1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夏祭り赤葦京治ICONIC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s="1" t="s">
        <v>149</v>
      </c>
      <c r="D1869" s="1" t="s">
        <v>129</v>
      </c>
      <c r="E1869" s="1" t="s">
        <v>77</v>
      </c>
      <c r="F1869" s="1" t="s">
        <v>74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178</v>
      </c>
      <c r="M1869">
        <v>34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制服赤葦京治ICONIC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s="1" t="s">
        <v>149</v>
      </c>
      <c r="D1870" s="1" t="s">
        <v>129</v>
      </c>
      <c r="E1870" s="1" t="s">
        <v>77</v>
      </c>
      <c r="F1870" s="1" t="s">
        <v>74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31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制服赤葦京治ICONIC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s="1" t="s">
        <v>149</v>
      </c>
      <c r="D1871" s="1" t="s">
        <v>129</v>
      </c>
      <c r="E1871" s="1" t="s">
        <v>77</v>
      </c>
      <c r="F1871" s="1" t="s">
        <v>74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制服赤葦京治ICONIC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s="1" t="s">
        <v>149</v>
      </c>
      <c r="D1872" s="1" t="s">
        <v>129</v>
      </c>
      <c r="E1872" s="1" t="s">
        <v>77</v>
      </c>
      <c r="F1872" s="1" t="s">
        <v>74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178</v>
      </c>
      <c r="M1872">
        <v>34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制服赤葦京治ICONIC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s="1" t="s">
        <v>149</v>
      </c>
      <c r="D1873" s="1" t="s">
        <v>129</v>
      </c>
      <c r="E1873" s="1" t="s">
        <v>77</v>
      </c>
      <c r="F1873" s="1" t="s">
        <v>74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制服赤葦京治ICONIC</v>
      </c>
    </row>
    <row r="1874" spans="1:21" x14ac:dyDescent="0.35">
      <c r="A1874">
        <f>VLOOKUP(Receive[[#This Row],[No用]],SetNo[[No.用]:[vlookup 用]],2,FALSE)</f>
        <v>318</v>
      </c>
      <c r="B1874">
        <f>IF(ROW()=2,1,IF(A1873&lt;&gt;Receive[[#This Row],[No]],1,B1873+1))</f>
        <v>6</v>
      </c>
      <c r="C1874" s="1" t="s">
        <v>149</v>
      </c>
      <c r="D1874" s="1" t="s">
        <v>129</v>
      </c>
      <c r="E1874" s="1" t="s">
        <v>77</v>
      </c>
      <c r="F1874" s="1" t="s">
        <v>74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673</v>
      </c>
      <c r="D1875" s="1" t="s">
        <v>129</v>
      </c>
      <c r="E1875" s="1" t="s">
        <v>73</v>
      </c>
      <c r="F1875" s="1" t="s">
        <v>74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178</v>
      </c>
      <c r="M1875">
        <v>34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バーガー赤葦京治ICONIC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673</v>
      </c>
      <c r="D1876" s="1" t="s">
        <v>129</v>
      </c>
      <c r="E1876" s="1" t="s">
        <v>73</v>
      </c>
      <c r="F1876" s="1" t="s">
        <v>74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バーガー赤葦京治ICONIC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673</v>
      </c>
      <c r="D1877" s="1" t="s">
        <v>129</v>
      </c>
      <c r="E1877" s="1" t="s">
        <v>73</v>
      </c>
      <c r="F1877" s="1" t="s">
        <v>74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31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バーガー赤葦京治ICONIC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673</v>
      </c>
      <c r="D1878" s="1" t="s">
        <v>129</v>
      </c>
      <c r="E1878" s="1" t="s">
        <v>73</v>
      </c>
      <c r="F1878" s="1" t="s">
        <v>74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178</v>
      </c>
      <c r="M1878">
        <v>34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バーガー赤葦京治ICONIC</v>
      </c>
    </row>
    <row r="1879" spans="1:21" x14ac:dyDescent="0.3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673</v>
      </c>
      <c r="D1879" s="1" t="s">
        <v>129</v>
      </c>
      <c r="E1879" s="1" t="s">
        <v>73</v>
      </c>
      <c r="F1879" s="1" t="s">
        <v>74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バーガー赤葦京治ICONIC</v>
      </c>
    </row>
    <row r="1880" spans="1:21" x14ac:dyDescent="0.3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673</v>
      </c>
      <c r="D1880" s="1" t="s">
        <v>129</v>
      </c>
      <c r="E1880" s="1" t="s">
        <v>73</v>
      </c>
      <c r="F1880" s="1" t="s">
        <v>74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バーガー赤葦京治ICONIC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743</v>
      </c>
      <c r="D1881" s="1" t="s">
        <v>129</v>
      </c>
      <c r="E1881" s="1" t="s">
        <v>90</v>
      </c>
      <c r="F1881" s="1" t="s">
        <v>74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仮装赤葦京治ICONIC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743</v>
      </c>
      <c r="D1882" s="1" t="s">
        <v>129</v>
      </c>
      <c r="E1882" s="1" t="s">
        <v>90</v>
      </c>
      <c r="F1882" s="1" t="s">
        <v>74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31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仮装赤葦京治ICONIC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743</v>
      </c>
      <c r="D1883" s="1" t="s">
        <v>129</v>
      </c>
      <c r="E1883" s="1" t="s">
        <v>90</v>
      </c>
      <c r="F1883" s="1" t="s">
        <v>74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162</v>
      </c>
      <c r="M1883">
        <v>31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仮装赤葦京治ICONIC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743</v>
      </c>
      <c r="D1884" s="1" t="s">
        <v>129</v>
      </c>
      <c r="E1884" s="1" t="s">
        <v>90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仮装赤葦京治ICONIC</v>
      </c>
    </row>
    <row r="1885" spans="1:21" x14ac:dyDescent="0.3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743</v>
      </c>
      <c r="D1885" s="1" t="s">
        <v>129</v>
      </c>
      <c r="E1885" s="1" t="s">
        <v>90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仮装赤葦京治ICONIC</v>
      </c>
    </row>
    <row r="1886" spans="1:21" x14ac:dyDescent="0.3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s="1" t="s">
        <v>743</v>
      </c>
      <c r="D1886" s="1" t="s">
        <v>129</v>
      </c>
      <c r="E1886" s="1" t="s">
        <v>90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仮装赤葦京治ICONIC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929</v>
      </c>
      <c r="D1887" s="1" t="s">
        <v>129</v>
      </c>
      <c r="E1887" s="1" t="s">
        <v>77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38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妖赤葦京治ICONIC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929</v>
      </c>
      <c r="D1888" s="1" t="s">
        <v>129</v>
      </c>
      <c r="E1888" s="1" t="s">
        <v>77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178</v>
      </c>
      <c r="M1888">
        <v>34</v>
      </c>
      <c r="N1888">
        <v>0</v>
      </c>
      <c r="O1888">
        <v>0</v>
      </c>
      <c r="P1888">
        <v>0</v>
      </c>
      <c r="R1888" s="1" t="s">
        <v>955</v>
      </c>
      <c r="S1888" s="1" t="s">
        <v>908</v>
      </c>
      <c r="T1888" s="1"/>
      <c r="U1888" t="str">
        <f>Receive[[#This Row],[服装]]&amp;Receive[[#This Row],[名前]]&amp;Receive[[#This Row],[レアリティ]]</f>
        <v>妖赤葦京治ICONIC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929</v>
      </c>
      <c r="D1889" s="1" t="s">
        <v>129</v>
      </c>
      <c r="E1889" s="1" t="s">
        <v>77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230</v>
      </c>
      <c r="L1889" s="1" t="s">
        <v>162</v>
      </c>
      <c r="M1889">
        <v>31</v>
      </c>
      <c r="N1889">
        <v>0</v>
      </c>
      <c r="O1889">
        <v>0</v>
      </c>
      <c r="P1889">
        <v>0</v>
      </c>
      <c r="R1889" s="1" t="s">
        <v>955</v>
      </c>
      <c r="S1889" s="1" t="s">
        <v>940</v>
      </c>
      <c r="T1889" s="1"/>
      <c r="U1889" t="str">
        <f>Receive[[#This Row],[服装]]&amp;Receive[[#This Row],[名前]]&amp;Receive[[#This Row],[レアリティ]]</f>
        <v>妖赤葦京治ICONIC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929</v>
      </c>
      <c r="D1890" s="1" t="s">
        <v>129</v>
      </c>
      <c r="E1890" s="1" t="s">
        <v>77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38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妖赤葦京治ICONIC</v>
      </c>
    </row>
    <row r="1891" spans="1:21" x14ac:dyDescent="0.3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929</v>
      </c>
      <c r="D1891" s="1" t="s">
        <v>129</v>
      </c>
      <c r="E1891" s="1" t="s">
        <v>77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妖赤葦京治ICONIC</v>
      </c>
    </row>
    <row r="1892" spans="1:21" x14ac:dyDescent="0.3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s="1" t="s">
        <v>929</v>
      </c>
      <c r="D1892" s="1" t="s">
        <v>129</v>
      </c>
      <c r="E1892" s="1" t="s">
        <v>77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妖赤葦京治ICONIC</v>
      </c>
    </row>
    <row r="1893" spans="1:21" x14ac:dyDescent="0.35">
      <c r="A1893">
        <f>VLOOKUP(Receive[[#This Row],[No用]],SetNo[[No.用]:[vlookup 用]],2,FALSE)</f>
        <v>321</v>
      </c>
      <c r="B1893">
        <f>IF(ROW()=2,1,IF(A1892&lt;&gt;Receive[[#This Row],[No]],1,B1892+1))</f>
        <v>7</v>
      </c>
      <c r="C1893" s="1" t="s">
        <v>929</v>
      </c>
      <c r="D1893" s="1" t="s">
        <v>129</v>
      </c>
      <c r="E1893" s="1" t="s">
        <v>77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224</v>
      </c>
      <c r="M1893">
        <v>50</v>
      </c>
      <c r="N1893">
        <v>0</v>
      </c>
      <c r="O1893">
        <v>60</v>
      </c>
      <c r="P1893">
        <v>0</v>
      </c>
      <c r="U1893" t="str">
        <f>Receive[[#This Row],[服装]]&amp;Receive[[#This Row],[名前]]&amp;Receive[[#This Row],[レアリティ]]</f>
        <v>妖赤葦京治ICONIC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1061</v>
      </c>
      <c r="D1894" s="1" t="s">
        <v>129</v>
      </c>
      <c r="E1894" s="1" t="s">
        <v>73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焼き芋赤葦京治ICONIC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1061</v>
      </c>
      <c r="D1895" s="1" t="s">
        <v>129</v>
      </c>
      <c r="E1895" s="1" t="s">
        <v>73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31</v>
      </c>
      <c r="N1895">
        <v>0</v>
      </c>
      <c r="O1895">
        <v>0</v>
      </c>
      <c r="P1895">
        <v>0</v>
      </c>
      <c r="R1895" s="1" t="s">
        <v>955</v>
      </c>
      <c r="S1895" s="1" t="s">
        <v>919</v>
      </c>
      <c r="T1895" s="1"/>
      <c r="U1895" t="str">
        <f>Receive[[#This Row],[服装]]&amp;Receive[[#This Row],[名前]]&amp;Receive[[#This Row],[レアリティ]]</f>
        <v>焼き芋赤葦京治ICONIC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1061</v>
      </c>
      <c r="D1896" s="1" t="s">
        <v>129</v>
      </c>
      <c r="E1896" s="1" t="s">
        <v>73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230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R1896" s="1" t="s">
        <v>955</v>
      </c>
      <c r="S1896" s="1" t="s">
        <v>940</v>
      </c>
      <c r="T1896" s="1"/>
      <c r="U1896" t="str">
        <f>Receive[[#This Row],[服装]]&amp;Receive[[#This Row],[名前]]&amp;Receive[[#This Row],[レアリティ]]</f>
        <v>焼き芋赤葦京治ICONIC</v>
      </c>
    </row>
    <row r="1897" spans="1:21" x14ac:dyDescent="0.3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1061</v>
      </c>
      <c r="D1897" s="1" t="s">
        <v>129</v>
      </c>
      <c r="E1897" s="1" t="s">
        <v>73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173</v>
      </c>
      <c r="M1897">
        <v>37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焼き芋赤葦京治ICONIC</v>
      </c>
    </row>
    <row r="1898" spans="1:21" x14ac:dyDescent="0.3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1061</v>
      </c>
      <c r="D1898" s="1" t="s">
        <v>129</v>
      </c>
      <c r="E1898" s="1" t="s">
        <v>73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31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焼き芋赤葦京治ICONIC</v>
      </c>
    </row>
    <row r="1899" spans="1:21" x14ac:dyDescent="0.3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s="1" t="s">
        <v>1061</v>
      </c>
      <c r="D1899" s="1" t="s">
        <v>129</v>
      </c>
      <c r="E1899" s="1" t="s">
        <v>73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焼き芋赤葦京治ICONIC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108</v>
      </c>
      <c r="D1900" s="1" t="s">
        <v>646</v>
      </c>
      <c r="E1900" s="1" t="s">
        <v>90</v>
      </c>
      <c r="F1900" s="1" t="s">
        <v>78</v>
      </c>
      <c r="G1900" s="1" t="s">
        <v>637</v>
      </c>
      <c r="H1900" s="1" t="s">
        <v>544</v>
      </c>
      <c r="I1900">
        <v>1</v>
      </c>
      <c r="J1900" t="s">
        <v>228</v>
      </c>
      <c r="K1900" s="1" t="s">
        <v>119</v>
      </c>
      <c r="L1900" s="1" t="s">
        <v>162</v>
      </c>
      <c r="M1900">
        <v>26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ユニフォーム姫川葵ICONIC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108</v>
      </c>
      <c r="D1901" s="1" t="s">
        <v>646</v>
      </c>
      <c r="E1901" s="1" t="s">
        <v>90</v>
      </c>
      <c r="F1901" s="1" t="s">
        <v>78</v>
      </c>
      <c r="G1901" s="1" t="s">
        <v>637</v>
      </c>
      <c r="H1901" s="1" t="s">
        <v>544</v>
      </c>
      <c r="I1901">
        <v>1</v>
      </c>
      <c r="J1901" t="s">
        <v>228</v>
      </c>
      <c r="K1901" s="1" t="s">
        <v>194</v>
      </c>
      <c r="L1901" s="1" t="s">
        <v>173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ユニフォーム姫川葵ICONIC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108</v>
      </c>
      <c r="D1902" s="1" t="s">
        <v>646</v>
      </c>
      <c r="E1902" s="1" t="s">
        <v>90</v>
      </c>
      <c r="F1902" s="1" t="s">
        <v>78</v>
      </c>
      <c r="G1902" s="1" t="s">
        <v>637</v>
      </c>
      <c r="H1902" s="1" t="s">
        <v>544</v>
      </c>
      <c r="I1902">
        <v>1</v>
      </c>
      <c r="J1902" t="s">
        <v>228</v>
      </c>
      <c r="K1902" s="1" t="s">
        <v>163</v>
      </c>
      <c r="L1902" s="1" t="s">
        <v>162</v>
      </c>
      <c r="M1902">
        <v>26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ユニフォーム姫川葵ICONIC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108</v>
      </c>
      <c r="D1903" s="1" t="s">
        <v>646</v>
      </c>
      <c r="E1903" s="1" t="s">
        <v>90</v>
      </c>
      <c r="F1903" s="1" t="s">
        <v>78</v>
      </c>
      <c r="G1903" s="1" t="s">
        <v>637</v>
      </c>
      <c r="H1903" s="1" t="s">
        <v>544</v>
      </c>
      <c r="I1903">
        <v>1</v>
      </c>
      <c r="J1903" t="s">
        <v>228</v>
      </c>
      <c r="K1903" s="1" t="s">
        <v>120</v>
      </c>
      <c r="L1903" s="1" t="s">
        <v>162</v>
      </c>
      <c r="M1903">
        <v>26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ユニフォーム姫川葵ICONIC</v>
      </c>
    </row>
    <row r="1904" spans="1:21" x14ac:dyDescent="0.3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108</v>
      </c>
      <c r="D1904" s="1" t="s">
        <v>646</v>
      </c>
      <c r="E1904" s="1" t="s">
        <v>90</v>
      </c>
      <c r="F1904" s="1" t="s">
        <v>78</v>
      </c>
      <c r="G1904" s="1" t="s">
        <v>637</v>
      </c>
      <c r="H1904" s="1" t="s">
        <v>544</v>
      </c>
      <c r="I1904">
        <v>1</v>
      </c>
      <c r="J1904" t="s">
        <v>228</v>
      </c>
      <c r="K1904" s="1" t="s">
        <v>164</v>
      </c>
      <c r="L1904" s="1" t="s">
        <v>162</v>
      </c>
      <c r="M1904">
        <v>26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ユニフォーム姫川葵ICONIC</v>
      </c>
    </row>
    <row r="1905" spans="1:21" x14ac:dyDescent="0.3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108</v>
      </c>
      <c r="D1905" s="1" t="s">
        <v>646</v>
      </c>
      <c r="E1905" s="1" t="s">
        <v>90</v>
      </c>
      <c r="F1905" s="1" t="s">
        <v>78</v>
      </c>
      <c r="G1905" s="1" t="s">
        <v>637</v>
      </c>
      <c r="H1905" s="1" t="s">
        <v>544</v>
      </c>
      <c r="I1905">
        <v>1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ユニフォーム姫川葵ICONIC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708</v>
      </c>
      <c r="D1906" s="1" t="s">
        <v>646</v>
      </c>
      <c r="E1906" s="10" t="s">
        <v>77</v>
      </c>
      <c r="F1906" s="1" t="s">
        <v>78</v>
      </c>
      <c r="G1906" s="1" t="s">
        <v>637</v>
      </c>
      <c r="H1906" s="1" t="s">
        <v>544</v>
      </c>
      <c r="I1906">
        <v>1</v>
      </c>
      <c r="J1906" t="s">
        <v>228</v>
      </c>
      <c r="K1906" s="1" t="s">
        <v>119</v>
      </c>
      <c r="L1906" s="1" t="s">
        <v>178</v>
      </c>
      <c r="M1906">
        <v>29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花火姫川葵ICONIC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708</v>
      </c>
      <c r="D1907" s="1" t="s">
        <v>646</v>
      </c>
      <c r="E1907" s="10" t="s">
        <v>77</v>
      </c>
      <c r="F1907" s="1" t="s">
        <v>78</v>
      </c>
      <c r="G1907" s="1" t="s">
        <v>637</v>
      </c>
      <c r="H1907" s="1" t="s">
        <v>544</v>
      </c>
      <c r="I1907">
        <v>1</v>
      </c>
      <c r="J1907" t="s">
        <v>228</v>
      </c>
      <c r="K1907" s="1" t="s">
        <v>194</v>
      </c>
      <c r="L1907" s="1" t="s">
        <v>173</v>
      </c>
      <c r="M1907">
        <v>32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花火姫川葵ICONIC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708</v>
      </c>
      <c r="D1908" s="1" t="s">
        <v>646</v>
      </c>
      <c r="E1908" s="10" t="s">
        <v>77</v>
      </c>
      <c r="F1908" s="1" t="s">
        <v>78</v>
      </c>
      <c r="G1908" s="1" t="s">
        <v>637</v>
      </c>
      <c r="H1908" s="1" t="s">
        <v>544</v>
      </c>
      <c r="I1908">
        <v>1</v>
      </c>
      <c r="J1908" t="s">
        <v>228</v>
      </c>
      <c r="K1908" s="1" t="s">
        <v>163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花火姫川葵ICONIC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708</v>
      </c>
      <c r="D1909" s="1" t="s">
        <v>646</v>
      </c>
      <c r="E1909" s="10" t="s">
        <v>77</v>
      </c>
      <c r="F1909" s="1" t="s">
        <v>78</v>
      </c>
      <c r="G1909" s="1" t="s">
        <v>637</v>
      </c>
      <c r="H1909" s="1" t="s">
        <v>544</v>
      </c>
      <c r="I1909">
        <v>1</v>
      </c>
      <c r="J1909" t="s">
        <v>228</v>
      </c>
      <c r="K1909" s="1" t="s">
        <v>120</v>
      </c>
      <c r="L1909" s="1" t="s">
        <v>178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花火姫川葵ICONIC</v>
      </c>
    </row>
    <row r="1910" spans="1:21" x14ac:dyDescent="0.3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708</v>
      </c>
      <c r="D1910" s="1" t="s">
        <v>646</v>
      </c>
      <c r="E1910" s="10" t="s">
        <v>77</v>
      </c>
      <c r="F1910" s="1" t="s">
        <v>78</v>
      </c>
      <c r="G1910" s="1" t="s">
        <v>637</v>
      </c>
      <c r="H1910" s="1" t="s">
        <v>544</v>
      </c>
      <c r="I1910">
        <v>1</v>
      </c>
      <c r="J1910" t="s">
        <v>228</v>
      </c>
      <c r="K1910" s="1" t="s">
        <v>164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花火姫川葵ICONIC</v>
      </c>
    </row>
    <row r="1911" spans="1:21" x14ac:dyDescent="0.3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708</v>
      </c>
      <c r="D1911" s="1" t="s">
        <v>646</v>
      </c>
      <c r="E1911" s="10" t="s">
        <v>77</v>
      </c>
      <c r="F1911" s="1" t="s">
        <v>78</v>
      </c>
      <c r="G1911" s="1" t="s">
        <v>637</v>
      </c>
      <c r="H1911" s="1" t="s">
        <v>544</v>
      </c>
      <c r="I1911">
        <v>1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花火姫川葵ICONIC</v>
      </c>
    </row>
    <row r="1912" spans="1:21" x14ac:dyDescent="0.3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708</v>
      </c>
      <c r="D1912" s="1" t="s">
        <v>646</v>
      </c>
      <c r="E1912" s="10" t="s">
        <v>77</v>
      </c>
      <c r="F1912" s="1" t="s">
        <v>78</v>
      </c>
      <c r="G1912" s="1" t="s">
        <v>637</v>
      </c>
      <c r="H1912" s="1" t="s">
        <v>544</v>
      </c>
      <c r="I1912">
        <v>1</v>
      </c>
      <c r="J1912" t="s">
        <v>228</v>
      </c>
      <c r="K1912" s="1" t="s">
        <v>119</v>
      </c>
      <c r="L1912" s="1" t="s">
        <v>224</v>
      </c>
      <c r="M1912">
        <v>45</v>
      </c>
      <c r="N1912">
        <v>0</v>
      </c>
      <c r="O1912">
        <v>55</v>
      </c>
      <c r="P1912">
        <v>0</v>
      </c>
      <c r="U1912" t="str">
        <f>Receive[[#This Row],[服装]]&amp;Receive[[#This Row],[名前]]&amp;Receive[[#This Row],[レアリティ]]</f>
        <v>花火姫川葵ICONIC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s="1" t="s">
        <v>108</v>
      </c>
      <c r="D1913" s="1" t="s">
        <v>652</v>
      </c>
      <c r="E1913" s="1" t="s">
        <v>90</v>
      </c>
      <c r="F1913" s="1" t="s">
        <v>82</v>
      </c>
      <c r="G1913" s="1" t="s">
        <v>637</v>
      </c>
      <c r="H1913" s="1" t="s">
        <v>71</v>
      </c>
      <c r="I1913">
        <v>1</v>
      </c>
      <c r="J1913" t="s">
        <v>228</v>
      </c>
      <c r="K1913" s="1" t="s">
        <v>119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ユニフォーム当間義友ICONIC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s="1" t="s">
        <v>108</v>
      </c>
      <c r="D1914" s="1" t="s">
        <v>652</v>
      </c>
      <c r="E1914" s="1" t="s">
        <v>90</v>
      </c>
      <c r="F1914" s="1" t="s">
        <v>82</v>
      </c>
      <c r="G1914" s="1" t="s">
        <v>637</v>
      </c>
      <c r="H1914" s="1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ユニフォーム当間義友ICONIC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s="1" t="s">
        <v>108</v>
      </c>
      <c r="D1915" s="1" t="s">
        <v>652</v>
      </c>
      <c r="E1915" s="1" t="s">
        <v>90</v>
      </c>
      <c r="F1915" s="1" t="s">
        <v>82</v>
      </c>
      <c r="G1915" s="1" t="s">
        <v>637</v>
      </c>
      <c r="H1915" s="1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27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ユニフォーム当間義友ICONIC</v>
      </c>
    </row>
    <row r="1916" spans="1:21" x14ac:dyDescent="0.3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s="1" t="s">
        <v>108</v>
      </c>
      <c r="D1916" s="1" t="s">
        <v>652</v>
      </c>
      <c r="E1916" s="1" t="s">
        <v>90</v>
      </c>
      <c r="F1916" s="1" t="s">
        <v>82</v>
      </c>
      <c r="G1916" s="1" t="s">
        <v>637</v>
      </c>
      <c r="H1916" s="1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ユニフォーム当間義友ICONIC</v>
      </c>
    </row>
    <row r="1917" spans="1:21" x14ac:dyDescent="0.3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s="1" t="s">
        <v>108</v>
      </c>
      <c r="D1917" s="1" t="s">
        <v>652</v>
      </c>
      <c r="E1917" s="1" t="s">
        <v>90</v>
      </c>
      <c r="F1917" s="1" t="s">
        <v>82</v>
      </c>
      <c r="G1917" s="1" t="s">
        <v>637</v>
      </c>
      <c r="H1917" s="1" t="s">
        <v>71</v>
      </c>
      <c r="I1917">
        <v>1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ユニフォーム当間義友ICONIC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108</v>
      </c>
      <c r="D1918" s="1" t="s">
        <v>635</v>
      </c>
      <c r="E1918" s="1" t="s">
        <v>90</v>
      </c>
      <c r="F1918" s="1" t="s">
        <v>74</v>
      </c>
      <c r="G1918" s="1" t="s">
        <v>637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ユニフォーム越後栄ICONIC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108</v>
      </c>
      <c r="D1919" s="1" t="s">
        <v>635</v>
      </c>
      <c r="E1919" s="1" t="s">
        <v>90</v>
      </c>
      <c r="F1919" s="1" t="s">
        <v>74</v>
      </c>
      <c r="G1919" s="1" t="s">
        <v>637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ユニフォーム越後栄ICONIC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108</v>
      </c>
      <c r="D1920" s="1" t="s">
        <v>635</v>
      </c>
      <c r="E1920" s="1" t="s">
        <v>90</v>
      </c>
      <c r="F1920" s="1" t="s">
        <v>74</v>
      </c>
      <c r="G1920" s="1" t="s">
        <v>637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ユニフォーム越後栄ICONIC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108</v>
      </c>
      <c r="D1921" s="1" t="s">
        <v>635</v>
      </c>
      <c r="E1921" s="1" t="s">
        <v>90</v>
      </c>
      <c r="F1921" s="1" t="s">
        <v>74</v>
      </c>
      <c r="G1921" s="1" t="s">
        <v>637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ユニフォーム越後栄ICONIC</v>
      </c>
    </row>
    <row r="1922" spans="1:21" x14ac:dyDescent="0.3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108</v>
      </c>
      <c r="D1922" s="1" t="s">
        <v>635</v>
      </c>
      <c r="E1922" s="1" t="s">
        <v>90</v>
      </c>
      <c r="F1922" s="1" t="s">
        <v>74</v>
      </c>
      <c r="G1922" s="1" t="s">
        <v>637</v>
      </c>
      <c r="H1922" s="1" t="s">
        <v>71</v>
      </c>
      <c r="I1922">
        <v>1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ユニフォーム越後栄ICONIC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108</v>
      </c>
      <c r="D1923" s="1" t="s">
        <v>656</v>
      </c>
      <c r="E1923" s="1" t="s">
        <v>90</v>
      </c>
      <c r="F1923" s="1" t="s">
        <v>80</v>
      </c>
      <c r="G1923" s="1" t="s">
        <v>637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ユニフォーム貝掛亮文ICONIC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108</v>
      </c>
      <c r="D1924" s="1" t="s">
        <v>656</v>
      </c>
      <c r="E1924" s="1" t="s">
        <v>90</v>
      </c>
      <c r="F1924" s="1" t="s">
        <v>80</v>
      </c>
      <c r="G1924" s="1" t="s">
        <v>637</v>
      </c>
      <c r="H1924" s="1" t="s">
        <v>71</v>
      </c>
      <c r="I1924">
        <v>1</v>
      </c>
      <c r="J1924" t="s">
        <v>228</v>
      </c>
      <c r="K1924" s="1" t="s">
        <v>194</v>
      </c>
      <c r="L1924" s="1" t="s">
        <v>178</v>
      </c>
      <c r="M1924">
        <v>38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ユニフォーム貝掛亮文ICONIC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108</v>
      </c>
      <c r="D1925" s="1" t="s">
        <v>656</v>
      </c>
      <c r="E1925" s="1" t="s">
        <v>90</v>
      </c>
      <c r="F1925" s="1" t="s">
        <v>80</v>
      </c>
      <c r="G1925" s="1" t="s">
        <v>637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ユニフォーム貝掛亮文ICONIC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108</v>
      </c>
      <c r="D1926" s="1" t="s">
        <v>656</v>
      </c>
      <c r="E1926" s="1" t="s">
        <v>90</v>
      </c>
      <c r="F1926" s="1" t="s">
        <v>80</v>
      </c>
      <c r="G1926" s="1" t="s">
        <v>637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ユニフォーム貝掛亮文ICONIC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108</v>
      </c>
      <c r="D1927" s="1" t="s">
        <v>656</v>
      </c>
      <c r="E1927" s="1" t="s">
        <v>90</v>
      </c>
      <c r="F1927" s="1" t="s">
        <v>80</v>
      </c>
      <c r="G1927" s="1" t="s">
        <v>637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36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ユニフォーム貝掛亮文ICONIC</v>
      </c>
    </row>
    <row r="1928" spans="1:21" x14ac:dyDescent="0.3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108</v>
      </c>
      <c r="D1928" s="1" t="s">
        <v>656</v>
      </c>
      <c r="E1928" s="1" t="s">
        <v>90</v>
      </c>
      <c r="F1928" s="1" t="s">
        <v>80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ユニフォーム貝掛亮文ICONIC</v>
      </c>
    </row>
    <row r="1929" spans="1:21" x14ac:dyDescent="0.3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108</v>
      </c>
      <c r="D1929" s="1" t="s">
        <v>656</v>
      </c>
      <c r="E1929" s="1" t="s">
        <v>90</v>
      </c>
      <c r="F1929" s="1" t="s">
        <v>80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165</v>
      </c>
      <c r="L1929" s="1" t="s">
        <v>162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ユニフォーム貝掛亮文ICONIC</v>
      </c>
    </row>
    <row r="1930" spans="1:21" x14ac:dyDescent="0.35">
      <c r="A1930">
        <f>VLOOKUP(Receive[[#This Row],[No用]],SetNo[[No.用]:[vlookup 用]],2,FALSE)</f>
        <v>327</v>
      </c>
      <c r="B1930">
        <f>IF(ROW()=2,1,IF(A1929&lt;&gt;Receive[[#This Row],[No]],1,B1929+1))</f>
        <v>8</v>
      </c>
      <c r="C1930" s="1" t="s">
        <v>108</v>
      </c>
      <c r="D1930" s="1" t="s">
        <v>656</v>
      </c>
      <c r="E1930" s="1" t="s">
        <v>90</v>
      </c>
      <c r="F1930" s="1" t="s">
        <v>80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183</v>
      </c>
      <c r="L1930" s="1" t="s">
        <v>224</v>
      </c>
      <c r="M1930">
        <v>46</v>
      </c>
      <c r="N1930">
        <v>0</v>
      </c>
      <c r="O1930">
        <v>56</v>
      </c>
      <c r="P1930">
        <v>0</v>
      </c>
      <c r="U1930" t="str">
        <f>Receive[[#This Row],[服装]]&amp;Receive[[#This Row],[名前]]&amp;Receive[[#This Row],[レアリティ]]</f>
        <v>ユニフォーム貝掛亮文ICONIC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108</v>
      </c>
      <c r="D1931" s="1" t="s">
        <v>661</v>
      </c>
      <c r="E1931" s="1" t="s">
        <v>73</v>
      </c>
      <c r="F1931" s="1" t="s">
        <v>78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162</v>
      </c>
      <c r="M1931">
        <v>27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ユニフォーム丸山一喜ICONIC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108</v>
      </c>
      <c r="D1932" s="1" t="s">
        <v>661</v>
      </c>
      <c r="E1932" s="1" t="s">
        <v>73</v>
      </c>
      <c r="F1932" s="1" t="s">
        <v>78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ユニフォーム丸山一喜ICONIC</v>
      </c>
    </row>
    <row r="1933" spans="1:21" x14ac:dyDescent="0.3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108</v>
      </c>
      <c r="D1933" s="1" t="s">
        <v>661</v>
      </c>
      <c r="E1933" s="1" t="s">
        <v>73</v>
      </c>
      <c r="F1933" s="1" t="s">
        <v>78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ユニフォーム丸山一喜ICONIC</v>
      </c>
    </row>
    <row r="1934" spans="1:21" x14ac:dyDescent="0.3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108</v>
      </c>
      <c r="D1934" s="1" t="s">
        <v>661</v>
      </c>
      <c r="E1934" s="1" t="s">
        <v>73</v>
      </c>
      <c r="F1934" s="1" t="s">
        <v>78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ユニフォーム丸山一喜ICONIC</v>
      </c>
    </row>
    <row r="1935" spans="1:21" x14ac:dyDescent="0.3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108</v>
      </c>
      <c r="D1935" s="1" t="s">
        <v>661</v>
      </c>
      <c r="E1935" s="1" t="s">
        <v>73</v>
      </c>
      <c r="F1935" s="1" t="s">
        <v>78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ユニフォーム丸山一喜ICONIC</v>
      </c>
    </row>
    <row r="1936" spans="1:21" x14ac:dyDescent="0.3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108</v>
      </c>
      <c r="D1936" s="1" t="s">
        <v>661</v>
      </c>
      <c r="E1936" s="1" t="s">
        <v>73</v>
      </c>
      <c r="F1936" s="1" t="s">
        <v>78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224</v>
      </c>
      <c r="M1936">
        <v>46</v>
      </c>
      <c r="N1936">
        <v>0</v>
      </c>
      <c r="O1936">
        <v>56</v>
      </c>
      <c r="P1936">
        <v>0</v>
      </c>
      <c r="U1936" t="str">
        <f>Receive[[#This Row],[服装]]&amp;Receive[[#This Row],[名前]]&amp;Receive[[#This Row],[レアリティ]]</f>
        <v>ユニフォーム丸山一喜ICONIC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108</v>
      </c>
      <c r="D1937" s="1" t="s">
        <v>664</v>
      </c>
      <c r="E1937" s="1" t="s">
        <v>90</v>
      </c>
      <c r="F1937" s="1" t="s">
        <v>78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27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ユニフォーム舞子侑志ICONIC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108</v>
      </c>
      <c r="D1938" s="1" t="s">
        <v>664</v>
      </c>
      <c r="E1938" s="1" t="s">
        <v>90</v>
      </c>
      <c r="F1938" s="1" t="s">
        <v>78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24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ユニフォーム舞子侑志ICONIC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108</v>
      </c>
      <c r="D1939" s="1" t="s">
        <v>664</v>
      </c>
      <c r="E1939" s="1" t="s">
        <v>90</v>
      </c>
      <c r="F1939" s="1" t="s">
        <v>78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162</v>
      </c>
      <c r="M1939">
        <v>24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ユニフォーム舞子侑志ICONIC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108</v>
      </c>
      <c r="D1940" s="1" t="s">
        <v>664</v>
      </c>
      <c r="E1940" s="1" t="s">
        <v>90</v>
      </c>
      <c r="F1940" s="1" t="s">
        <v>78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24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ユニフォーム舞子侑志ICONIC</v>
      </c>
    </row>
    <row r="1941" spans="1:21" x14ac:dyDescent="0.3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108</v>
      </c>
      <c r="D1941" s="1" t="s">
        <v>664</v>
      </c>
      <c r="E1941" s="1" t="s">
        <v>90</v>
      </c>
      <c r="F1941" s="1" t="s">
        <v>78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165</v>
      </c>
      <c r="L1941" s="1" t="s">
        <v>162</v>
      </c>
      <c r="M1941">
        <v>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ユニフォーム舞子侑志ICONIC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108</v>
      </c>
      <c r="D1942" s="1" t="s">
        <v>642</v>
      </c>
      <c r="E1942" s="1" t="s">
        <v>90</v>
      </c>
      <c r="F1942" s="1" t="s">
        <v>78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162</v>
      </c>
      <c r="M1942">
        <v>26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ユニフォーム寺泊基希ICONIC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108</v>
      </c>
      <c r="D1943" s="1" t="s">
        <v>642</v>
      </c>
      <c r="E1943" s="1" t="s">
        <v>90</v>
      </c>
      <c r="F1943" s="1" t="s">
        <v>78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26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ユニフォーム寺泊基希ICONIC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108</v>
      </c>
      <c r="D1944" s="1" t="s">
        <v>642</v>
      </c>
      <c r="E1944" s="1" t="s">
        <v>90</v>
      </c>
      <c r="F1944" s="1" t="s">
        <v>78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162</v>
      </c>
      <c r="M1944">
        <v>26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ユニフォーム寺泊基希ICONIC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108</v>
      </c>
      <c r="D1945" s="1" t="s">
        <v>642</v>
      </c>
      <c r="E1945" s="1" t="s">
        <v>90</v>
      </c>
      <c r="F1945" s="1" t="s">
        <v>78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26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ユニフォーム寺泊基希ICONIC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108</v>
      </c>
      <c r="D1946" s="1" t="s">
        <v>642</v>
      </c>
      <c r="E1946" s="1" t="s">
        <v>90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ユニフォーム寺泊基希ICONIC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t="s">
        <v>108</v>
      </c>
      <c r="D1947" t="s">
        <v>264</v>
      </c>
      <c r="E1947" t="s">
        <v>77</v>
      </c>
      <c r="F1947" t="s">
        <v>78</v>
      </c>
      <c r="G1947" t="s">
        <v>134</v>
      </c>
      <c r="H1947" t="s">
        <v>71</v>
      </c>
      <c r="I1947">
        <v>1</v>
      </c>
      <c r="J1947" t="s">
        <v>228</v>
      </c>
      <c r="K1947" s="1" t="s">
        <v>119</v>
      </c>
      <c r="L1947" s="1" t="s">
        <v>162</v>
      </c>
      <c r="M1947">
        <v>33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ユニフォーム星海光来ICONIC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t="s">
        <v>108</v>
      </c>
      <c r="D1948" t="s">
        <v>264</v>
      </c>
      <c r="E1948" t="s">
        <v>77</v>
      </c>
      <c r="F1948" t="s">
        <v>78</v>
      </c>
      <c r="G1948" t="s">
        <v>134</v>
      </c>
      <c r="H1948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ユニフォーム星海光来ICONIC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t="s">
        <v>108</v>
      </c>
      <c r="D1949" t="s">
        <v>264</v>
      </c>
      <c r="E1949" t="s">
        <v>77</v>
      </c>
      <c r="F1949" t="s">
        <v>78</v>
      </c>
      <c r="G1949" t="s">
        <v>134</v>
      </c>
      <c r="H1949" t="s">
        <v>71</v>
      </c>
      <c r="I1949">
        <v>1</v>
      </c>
      <c r="J1949" t="s">
        <v>228</v>
      </c>
      <c r="K1949" s="1" t="s">
        <v>230</v>
      </c>
      <c r="L1949" s="1" t="s">
        <v>162</v>
      </c>
      <c r="M1949">
        <v>32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ユニフォーム星海光来ICONIC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t="s">
        <v>108</v>
      </c>
      <c r="D1950" t="s">
        <v>264</v>
      </c>
      <c r="E1950" t="s">
        <v>77</v>
      </c>
      <c r="F1950" t="s">
        <v>78</v>
      </c>
      <c r="G1950" t="s">
        <v>134</v>
      </c>
      <c r="H1950" t="s">
        <v>71</v>
      </c>
      <c r="I1950">
        <v>1</v>
      </c>
      <c r="J1950" t="s">
        <v>228</v>
      </c>
      <c r="K1950" s="1" t="s">
        <v>120</v>
      </c>
      <c r="L1950" s="1" t="s">
        <v>178</v>
      </c>
      <c r="M1950">
        <v>35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ユニフォーム星海光来ICONIC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t="s">
        <v>108</v>
      </c>
      <c r="D1951" t="s">
        <v>264</v>
      </c>
      <c r="E1951" t="s">
        <v>77</v>
      </c>
      <c r="F1951" t="s">
        <v>78</v>
      </c>
      <c r="G1951" t="s">
        <v>134</v>
      </c>
      <c r="H195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33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ユニフォーム星海光来ICONIC</v>
      </c>
    </row>
    <row r="1952" spans="1:21" x14ac:dyDescent="0.35">
      <c r="A1952">
        <f>VLOOKUP(Receive[[#This Row],[No用]],SetNo[[No.用]:[vlookup 用]],2,FALSE)</f>
        <v>331</v>
      </c>
      <c r="B1952">
        <f>IF(ROW()=2,1,IF(A1951&lt;&gt;Receive[[#This Row],[No]],1,B1951+1))</f>
        <v>6</v>
      </c>
      <c r="C1952" t="s">
        <v>108</v>
      </c>
      <c r="D1952" t="s">
        <v>264</v>
      </c>
      <c r="E1952" t="s">
        <v>77</v>
      </c>
      <c r="F1952" t="s">
        <v>78</v>
      </c>
      <c r="G1952" t="s">
        <v>134</v>
      </c>
      <c r="H1952" t="s">
        <v>71</v>
      </c>
      <c r="I1952">
        <v>1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ユニフォーム星海光来ICONIC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581</v>
      </c>
      <c r="D1953" t="s">
        <v>264</v>
      </c>
      <c r="E1953" s="1" t="s">
        <v>73</v>
      </c>
      <c r="F1953" t="s">
        <v>78</v>
      </c>
      <c r="G1953" t="s">
        <v>134</v>
      </c>
      <c r="H1953" t="s">
        <v>71</v>
      </c>
      <c r="I1953">
        <v>1</v>
      </c>
      <c r="J1953" t="s">
        <v>228</v>
      </c>
      <c r="K1953" s="1" t="s">
        <v>119</v>
      </c>
      <c r="L1953" s="1" t="s">
        <v>178</v>
      </c>
      <c r="M1953">
        <v>36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文化祭星海光来ICONIC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581</v>
      </c>
      <c r="D1954" t="s">
        <v>264</v>
      </c>
      <c r="E1954" s="1" t="s">
        <v>73</v>
      </c>
      <c r="F1954" t="s">
        <v>78</v>
      </c>
      <c r="G1954" t="s">
        <v>134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文化祭星海光来ICONIC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581</v>
      </c>
      <c r="D1955" t="s">
        <v>264</v>
      </c>
      <c r="E1955" s="1" t="s">
        <v>73</v>
      </c>
      <c r="F1955" t="s">
        <v>78</v>
      </c>
      <c r="G1955" t="s">
        <v>134</v>
      </c>
      <c r="H1955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文化祭星海光来ICONIC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581</v>
      </c>
      <c r="D1956" t="s">
        <v>264</v>
      </c>
      <c r="E1956" s="1" t="s">
        <v>73</v>
      </c>
      <c r="F1956" t="s">
        <v>78</v>
      </c>
      <c r="G1956" t="s">
        <v>134</v>
      </c>
      <c r="H1956" t="s">
        <v>71</v>
      </c>
      <c r="I1956">
        <v>1</v>
      </c>
      <c r="J1956" t="s">
        <v>228</v>
      </c>
      <c r="K1956" s="1" t="s">
        <v>120</v>
      </c>
      <c r="L1956" s="1" t="s">
        <v>178</v>
      </c>
      <c r="M1956">
        <v>35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文化祭星海光来ICONIC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581</v>
      </c>
      <c r="D1957" t="s">
        <v>264</v>
      </c>
      <c r="E1957" s="1" t="s">
        <v>73</v>
      </c>
      <c r="F1957" t="s">
        <v>78</v>
      </c>
      <c r="G1957" t="s">
        <v>134</v>
      </c>
      <c r="H1957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文化祭星海光来ICONIC</v>
      </c>
    </row>
    <row r="1958" spans="1:21" x14ac:dyDescent="0.35">
      <c r="A1958">
        <f>VLOOKUP(Receive[[#This Row],[No用]],SetNo[[No.用]:[vlookup 用]],2,FALSE)</f>
        <v>332</v>
      </c>
      <c r="B1958">
        <f>IF(ROW()=2,1,IF(A1957&lt;&gt;Receive[[#This Row],[No]],1,B1957+1))</f>
        <v>6</v>
      </c>
      <c r="C1958" s="1" t="s">
        <v>581</v>
      </c>
      <c r="D1958" t="s">
        <v>264</v>
      </c>
      <c r="E1958" s="1" t="s">
        <v>73</v>
      </c>
      <c r="F1958" t="s">
        <v>78</v>
      </c>
      <c r="G1958" t="s">
        <v>134</v>
      </c>
      <c r="H1958" t="s">
        <v>71</v>
      </c>
      <c r="I1958">
        <v>1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文化祭星海光来ICONIC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1</v>
      </c>
      <c r="C1959" s="1" t="s">
        <v>631</v>
      </c>
      <c r="D1959" s="1" t="s">
        <v>264</v>
      </c>
      <c r="E1959" s="1" t="s">
        <v>90</v>
      </c>
      <c r="F1959" s="1" t="s">
        <v>78</v>
      </c>
      <c r="G1959" s="1" t="s">
        <v>134</v>
      </c>
      <c r="H1959" s="1" t="s">
        <v>71</v>
      </c>
      <c r="I1959">
        <v>1</v>
      </c>
      <c r="J1959" t="s">
        <v>228</v>
      </c>
      <c r="K1959" s="1" t="s">
        <v>119</v>
      </c>
      <c r="L1959" s="1" t="s">
        <v>173</v>
      </c>
      <c r="M1959">
        <v>39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サバゲ星海光来ICONIC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2</v>
      </c>
      <c r="C1960" s="1" t="s">
        <v>631</v>
      </c>
      <c r="D1960" s="1" t="s">
        <v>264</v>
      </c>
      <c r="E1960" s="1" t="s">
        <v>90</v>
      </c>
      <c r="F1960" s="1" t="s">
        <v>78</v>
      </c>
      <c r="G1960" s="1" t="s">
        <v>134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サバゲ星海光来ICONIC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3</v>
      </c>
      <c r="C1961" s="1" t="s">
        <v>631</v>
      </c>
      <c r="D1961" s="1" t="s">
        <v>264</v>
      </c>
      <c r="E1961" s="1" t="s">
        <v>90</v>
      </c>
      <c r="F1961" s="1" t="s">
        <v>78</v>
      </c>
      <c r="G1961" s="1" t="s">
        <v>134</v>
      </c>
      <c r="H1961" s="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サバゲ星海光来ICONIC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4</v>
      </c>
      <c r="C1962" s="1" t="s">
        <v>631</v>
      </c>
      <c r="D1962" s="1" t="s">
        <v>264</v>
      </c>
      <c r="E1962" s="1" t="s">
        <v>90</v>
      </c>
      <c r="F1962" s="1" t="s">
        <v>78</v>
      </c>
      <c r="G1962" s="1" t="s">
        <v>134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178</v>
      </c>
      <c r="M1962">
        <v>36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サバゲ星海光来ICONIC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5</v>
      </c>
      <c r="C1963" s="1" t="s">
        <v>631</v>
      </c>
      <c r="D1963" s="1" t="s">
        <v>264</v>
      </c>
      <c r="E1963" s="1" t="s">
        <v>90</v>
      </c>
      <c r="F1963" s="1" t="s">
        <v>78</v>
      </c>
      <c r="G1963" s="1" t="s">
        <v>134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サバゲ星海光来ICONIC</v>
      </c>
    </row>
    <row r="1964" spans="1:21" x14ac:dyDescent="0.35">
      <c r="A1964">
        <f>VLOOKUP(Receive[[#This Row],[No用]],SetNo[[No.用]:[vlookup 用]],2,FALSE)</f>
        <v>333</v>
      </c>
      <c r="B1964">
        <f>IF(ROW()=2,1,IF(A1963&lt;&gt;Receive[[#This Row],[No]],1,B1963+1))</f>
        <v>6</v>
      </c>
      <c r="C1964" s="1" t="s">
        <v>631</v>
      </c>
      <c r="D1964" s="1" t="s">
        <v>264</v>
      </c>
      <c r="E1964" s="1" t="s">
        <v>90</v>
      </c>
      <c r="F1964" s="1" t="s">
        <v>78</v>
      </c>
      <c r="G1964" s="1" t="s">
        <v>134</v>
      </c>
      <c r="H1964" s="1" t="s">
        <v>71</v>
      </c>
      <c r="I1964">
        <v>1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サバゲ星海光来ICONIC</v>
      </c>
    </row>
    <row r="1965" spans="1:21" x14ac:dyDescent="0.35">
      <c r="A1965">
        <f>VLOOKUP(Receive[[#This Row],[No用]],SetNo[[No.用]:[vlookup 用]],2,FALSE)</f>
        <v>333</v>
      </c>
      <c r="B1965">
        <f>IF(ROW()=2,1,IF(A1964&lt;&gt;Receive[[#This Row],[No]],1,B1964+1))</f>
        <v>7</v>
      </c>
      <c r="C1965" s="1" t="s">
        <v>631</v>
      </c>
      <c r="D1965" s="1" t="s">
        <v>264</v>
      </c>
      <c r="E1965" s="1" t="s">
        <v>90</v>
      </c>
      <c r="F1965" s="1" t="s">
        <v>78</v>
      </c>
      <c r="G1965" s="1" t="s">
        <v>134</v>
      </c>
      <c r="H1965" s="1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51</v>
      </c>
      <c r="N1965">
        <v>0</v>
      </c>
      <c r="O1965">
        <v>61</v>
      </c>
      <c r="P1965">
        <v>0</v>
      </c>
      <c r="U1965" t="str">
        <f>Receive[[#This Row],[服装]]&amp;Receive[[#This Row],[名前]]&amp;Receive[[#This Row],[レアリティ]]</f>
        <v>サバゲ星海光来ICONIC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708</v>
      </c>
      <c r="D1966" s="1" t="s">
        <v>264</v>
      </c>
      <c r="E1966" s="1" t="s">
        <v>77</v>
      </c>
      <c r="F1966" s="1" t="s">
        <v>78</v>
      </c>
      <c r="G1966" s="1" t="s">
        <v>134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花火星海光来ICONIC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708</v>
      </c>
      <c r="D1967" s="1" t="s">
        <v>264</v>
      </c>
      <c r="E1967" s="1" t="s">
        <v>77</v>
      </c>
      <c r="F1967" s="1" t="s">
        <v>78</v>
      </c>
      <c r="G1967" s="1" t="s">
        <v>134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花火星海光来ICONIC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708</v>
      </c>
      <c r="D1968" s="1" t="s">
        <v>264</v>
      </c>
      <c r="E1968" s="1" t="s">
        <v>77</v>
      </c>
      <c r="F1968" s="1" t="s">
        <v>78</v>
      </c>
      <c r="G1968" s="1" t="s">
        <v>134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花火星海光来ICONIC</v>
      </c>
    </row>
    <row r="1969" spans="1:21" x14ac:dyDescent="0.3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708</v>
      </c>
      <c r="D1969" s="1" t="s">
        <v>264</v>
      </c>
      <c r="E1969" s="1" t="s">
        <v>77</v>
      </c>
      <c r="F1969" s="1" t="s">
        <v>78</v>
      </c>
      <c r="G1969" s="1" t="s">
        <v>134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178</v>
      </c>
      <c r="M1969">
        <v>35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花火星海光来ICONIC</v>
      </c>
    </row>
    <row r="1970" spans="1:21" x14ac:dyDescent="0.3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708</v>
      </c>
      <c r="D1970" s="1" t="s">
        <v>264</v>
      </c>
      <c r="E1970" s="1" t="s">
        <v>77</v>
      </c>
      <c r="F1970" s="1" t="s">
        <v>78</v>
      </c>
      <c r="G1970" s="1" t="s">
        <v>134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花火星海光来ICONIC</v>
      </c>
    </row>
    <row r="1971" spans="1:21" x14ac:dyDescent="0.3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708</v>
      </c>
      <c r="D1971" s="1" t="s">
        <v>264</v>
      </c>
      <c r="E1971" s="1" t="s">
        <v>77</v>
      </c>
      <c r="F1971" s="1" t="s">
        <v>78</v>
      </c>
      <c r="G1971" s="1" t="s">
        <v>134</v>
      </c>
      <c r="H1971" s="1" t="s">
        <v>71</v>
      </c>
      <c r="I1971">
        <v>1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花火星海光来ICONIC</v>
      </c>
    </row>
    <row r="1972" spans="1:21" x14ac:dyDescent="0.35">
      <c r="A1972">
        <f>VLOOKUP(Receive[[#This Row],[No用]],SetNo[[No.用]:[vlookup 用]],2,FALSE)</f>
        <v>334</v>
      </c>
      <c r="B1972">
        <f>IF(ROW()=2,1,IF(A1971&lt;&gt;Receive[[#This Row],[No]],1,B1971+1))</f>
        <v>7</v>
      </c>
      <c r="C1972" s="1" t="s">
        <v>708</v>
      </c>
      <c r="D1972" s="1" t="s">
        <v>264</v>
      </c>
      <c r="E1972" s="1" t="s">
        <v>77</v>
      </c>
      <c r="F1972" s="1" t="s">
        <v>78</v>
      </c>
      <c r="G1972" s="1" t="s">
        <v>134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51</v>
      </c>
      <c r="N1972">
        <v>0</v>
      </c>
      <c r="O1972">
        <v>61</v>
      </c>
      <c r="P1972">
        <v>0</v>
      </c>
      <c r="U1972" t="str">
        <f>Receive[[#This Row],[服装]]&amp;Receive[[#This Row],[名前]]&amp;Receive[[#This Row],[レアリティ]]</f>
        <v>花火星海光来ICONIC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826</v>
      </c>
      <c r="D1973" s="1" t="s">
        <v>264</v>
      </c>
      <c r="E1973" s="1" t="s">
        <v>73</v>
      </c>
      <c r="F1973" s="1" t="s">
        <v>78</v>
      </c>
      <c r="G1973" s="1" t="s">
        <v>134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新年2星海光来ICONIC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826</v>
      </c>
      <c r="D1974" s="1" t="s">
        <v>264</v>
      </c>
      <c r="E1974" s="1" t="s">
        <v>73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新年2星海光来ICONIC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826</v>
      </c>
      <c r="D1975" s="1" t="s">
        <v>264</v>
      </c>
      <c r="E1975" s="1" t="s">
        <v>73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新年2星海光来ICONIC</v>
      </c>
    </row>
    <row r="1976" spans="1:21" x14ac:dyDescent="0.3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826</v>
      </c>
      <c r="D1976" s="1" t="s">
        <v>264</v>
      </c>
      <c r="E1976" s="1" t="s">
        <v>73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新年2星海光来ICONIC</v>
      </c>
    </row>
    <row r="1977" spans="1:21" x14ac:dyDescent="0.3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826</v>
      </c>
      <c r="D1977" s="1" t="s">
        <v>264</v>
      </c>
      <c r="E1977" s="1" t="s">
        <v>73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新年2星海光来ICONIC</v>
      </c>
    </row>
    <row r="1978" spans="1:21" x14ac:dyDescent="0.3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826</v>
      </c>
      <c r="D1978" s="1" t="s">
        <v>264</v>
      </c>
      <c r="E1978" s="1" t="s">
        <v>73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新年2星海光来ICONIC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t="s">
        <v>108</v>
      </c>
      <c r="D1979" t="s">
        <v>133</v>
      </c>
      <c r="E1979" t="s">
        <v>77</v>
      </c>
      <c r="F1979" t="s">
        <v>82</v>
      </c>
      <c r="G1979" t="s">
        <v>134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ユニフォーム昼神幸郎ICONIC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t="s">
        <v>108</v>
      </c>
      <c r="D1980" t="s">
        <v>133</v>
      </c>
      <c r="E1980" t="s">
        <v>77</v>
      </c>
      <c r="F1980" t="s">
        <v>82</v>
      </c>
      <c r="G1980" t="s">
        <v>134</v>
      </c>
      <c r="H1980" t="s">
        <v>71</v>
      </c>
      <c r="I1980">
        <v>1</v>
      </c>
      <c r="J1980" t="s">
        <v>228</v>
      </c>
      <c r="K1980" s="1" t="s">
        <v>194</v>
      </c>
      <c r="L1980" s="1" t="s">
        <v>162</v>
      </c>
      <c r="M1980">
        <v>27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ユニフォーム昼神幸郎ICONIC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t="s">
        <v>108</v>
      </c>
      <c r="D1981" t="s">
        <v>133</v>
      </c>
      <c r="E1981" t="s">
        <v>77</v>
      </c>
      <c r="F1981" t="s">
        <v>82</v>
      </c>
      <c r="G1981" t="s">
        <v>134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27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ユニフォーム昼神幸郎ICONIC</v>
      </c>
    </row>
    <row r="1982" spans="1:21" x14ac:dyDescent="0.3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t="s">
        <v>108</v>
      </c>
      <c r="D1982" t="s">
        <v>133</v>
      </c>
      <c r="E1982" t="s">
        <v>77</v>
      </c>
      <c r="F1982" t="s">
        <v>82</v>
      </c>
      <c r="G1982" t="s">
        <v>134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ユニフォーム昼神幸郎ICONIC</v>
      </c>
    </row>
    <row r="1983" spans="1:21" x14ac:dyDescent="0.3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t="s">
        <v>108</v>
      </c>
      <c r="D1983" t="s">
        <v>133</v>
      </c>
      <c r="E1983" t="s">
        <v>77</v>
      </c>
      <c r="F1983" t="s">
        <v>82</v>
      </c>
      <c r="G1983" t="s">
        <v>134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ユニフォーム昼神幸郎ICONIC</v>
      </c>
    </row>
    <row r="1984" spans="1:21" x14ac:dyDescent="0.3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t="s">
        <v>108</v>
      </c>
      <c r="D1984" t="s">
        <v>133</v>
      </c>
      <c r="E1984" t="s">
        <v>77</v>
      </c>
      <c r="F1984" t="s">
        <v>82</v>
      </c>
      <c r="G1984" t="s">
        <v>134</v>
      </c>
      <c r="H1984" t="s">
        <v>71</v>
      </c>
      <c r="I1984">
        <v>1</v>
      </c>
      <c r="J1984" t="s">
        <v>228</v>
      </c>
      <c r="K1984" s="1" t="s">
        <v>165</v>
      </c>
      <c r="L1984" s="1" t="s">
        <v>162</v>
      </c>
      <c r="M1984">
        <v>12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ユニフォーム昼神幸郎ICONIC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1</v>
      </c>
      <c r="C1985" s="1" t="s">
        <v>587</v>
      </c>
      <c r="D1985" t="s">
        <v>133</v>
      </c>
      <c r="E1985" s="1" t="s">
        <v>73</v>
      </c>
      <c r="F1985" t="s">
        <v>82</v>
      </c>
      <c r="G1985" t="s">
        <v>134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Xmas昼神幸郎ICONIC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2</v>
      </c>
      <c r="C1986" s="1" t="s">
        <v>587</v>
      </c>
      <c r="D1986" t="s">
        <v>133</v>
      </c>
      <c r="E1986" s="1" t="s">
        <v>73</v>
      </c>
      <c r="F1986" t="s">
        <v>82</v>
      </c>
      <c r="G1986" t="s">
        <v>134</v>
      </c>
      <c r="H1986" t="s">
        <v>71</v>
      </c>
      <c r="I1986">
        <v>1</v>
      </c>
      <c r="J1986" t="s">
        <v>228</v>
      </c>
      <c r="K1986" s="1" t="s">
        <v>194</v>
      </c>
      <c r="L1986" s="1" t="s">
        <v>162</v>
      </c>
      <c r="M1986">
        <v>27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Xmas昼神幸郎ICONIC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3</v>
      </c>
      <c r="C1987" s="1" t="s">
        <v>587</v>
      </c>
      <c r="D1987" t="s">
        <v>133</v>
      </c>
      <c r="E1987" s="1" t="s">
        <v>73</v>
      </c>
      <c r="F1987" t="s">
        <v>82</v>
      </c>
      <c r="G1987" t="s">
        <v>134</v>
      </c>
      <c r="H1987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27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Xmas昼神幸郎ICONIC</v>
      </c>
    </row>
    <row r="1988" spans="1:21" x14ac:dyDescent="0.35">
      <c r="A1988">
        <f>VLOOKUP(Receive[[#This Row],[No用]],SetNo[[No.用]:[vlookup 用]],2,FALSE)</f>
        <v>337</v>
      </c>
      <c r="B1988">
        <f>IF(ROW()=2,1,IF(A1987&lt;&gt;Receive[[#This Row],[No]],1,B1987+1))</f>
        <v>4</v>
      </c>
      <c r="C1988" s="1" t="s">
        <v>587</v>
      </c>
      <c r="D1988" t="s">
        <v>133</v>
      </c>
      <c r="E1988" s="1" t="s">
        <v>73</v>
      </c>
      <c r="F1988" t="s">
        <v>82</v>
      </c>
      <c r="G1988" t="s">
        <v>134</v>
      </c>
      <c r="H1988" t="s">
        <v>71</v>
      </c>
      <c r="I1988">
        <v>1</v>
      </c>
      <c r="J1988" t="s">
        <v>228</v>
      </c>
      <c r="K1988" s="1" t="s">
        <v>120</v>
      </c>
      <c r="L1988" s="1" t="s">
        <v>162</v>
      </c>
      <c r="M1988">
        <v>27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Xmas昼神幸郎ICONIC</v>
      </c>
    </row>
    <row r="1989" spans="1:21" x14ac:dyDescent="0.35">
      <c r="A1989">
        <f>VLOOKUP(Receive[[#This Row],[No用]],SetNo[[No.用]:[vlookup 用]],2,FALSE)</f>
        <v>337</v>
      </c>
      <c r="B1989">
        <f>IF(ROW()=2,1,IF(A1988&lt;&gt;Receive[[#This Row],[No]],1,B1988+1))</f>
        <v>5</v>
      </c>
      <c r="C1989" s="1" t="s">
        <v>587</v>
      </c>
      <c r="D1989" t="s">
        <v>133</v>
      </c>
      <c r="E1989" s="1" t="s">
        <v>73</v>
      </c>
      <c r="F1989" t="s">
        <v>82</v>
      </c>
      <c r="G1989" t="s">
        <v>134</v>
      </c>
      <c r="H1989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Xmas昼神幸郎ICONIC</v>
      </c>
    </row>
    <row r="1990" spans="1:21" x14ac:dyDescent="0.35">
      <c r="A1990">
        <f>VLOOKUP(Receive[[#This Row],[No用]],SetNo[[No.用]:[vlookup 用]],2,FALSE)</f>
        <v>337</v>
      </c>
      <c r="B1990">
        <f>IF(ROW()=2,1,IF(A1989&lt;&gt;Receive[[#This Row],[No]],1,B1989+1))</f>
        <v>6</v>
      </c>
      <c r="C1990" s="1" t="s">
        <v>587</v>
      </c>
      <c r="D1990" t="s">
        <v>133</v>
      </c>
      <c r="E1990" s="1" t="s">
        <v>73</v>
      </c>
      <c r="F1990" t="s">
        <v>82</v>
      </c>
      <c r="G1990" t="s">
        <v>134</v>
      </c>
      <c r="H1990" t="s">
        <v>71</v>
      </c>
      <c r="I1990">
        <v>1</v>
      </c>
      <c r="J1990" t="s">
        <v>228</v>
      </c>
      <c r="K1990" s="1" t="s">
        <v>165</v>
      </c>
      <c r="L1990" s="1" t="s">
        <v>162</v>
      </c>
      <c r="M1990">
        <v>12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Xmas昼神幸郎ICONIC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1</v>
      </c>
      <c r="C1991" s="1" t="s">
        <v>963</v>
      </c>
      <c r="D1991" s="1" t="s">
        <v>133</v>
      </c>
      <c r="E1991" s="1" t="s">
        <v>90</v>
      </c>
      <c r="F1991" s="1" t="s">
        <v>82</v>
      </c>
      <c r="G1991" s="1" t="s">
        <v>134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30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職業体験2昼神幸郎ICONIC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2</v>
      </c>
      <c r="C1992" s="1" t="s">
        <v>963</v>
      </c>
      <c r="D1992" s="1" t="s">
        <v>133</v>
      </c>
      <c r="E1992" s="1" t="s">
        <v>90</v>
      </c>
      <c r="F1992" s="1" t="s">
        <v>82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194</v>
      </c>
      <c r="L1992" s="1" t="s">
        <v>178</v>
      </c>
      <c r="M1992">
        <v>30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職業体験2昼神幸郎ICONIC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3</v>
      </c>
      <c r="C1993" s="1" t="s">
        <v>963</v>
      </c>
      <c r="D1993" s="1" t="s">
        <v>133</v>
      </c>
      <c r="E1993" s="1" t="s">
        <v>90</v>
      </c>
      <c r="F1993" s="1" t="s">
        <v>82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163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職業体験2昼神幸郎ICONIC</v>
      </c>
    </row>
    <row r="1994" spans="1:21" x14ac:dyDescent="0.35">
      <c r="A1994">
        <f>VLOOKUP(Receive[[#This Row],[No用]],SetNo[[No.用]:[vlookup 用]],2,FALSE)</f>
        <v>338</v>
      </c>
      <c r="B1994">
        <f>IF(ROW()=2,1,IF(A1993&lt;&gt;Receive[[#This Row],[No]],1,B1993+1))</f>
        <v>4</v>
      </c>
      <c r="C1994" s="1" t="s">
        <v>963</v>
      </c>
      <c r="D1994" s="1" t="s">
        <v>133</v>
      </c>
      <c r="E1994" s="1" t="s">
        <v>90</v>
      </c>
      <c r="F1994" s="1" t="s">
        <v>82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30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職業体験2昼神幸郎ICONIC</v>
      </c>
    </row>
    <row r="1995" spans="1:21" x14ac:dyDescent="0.35">
      <c r="A1995">
        <f>VLOOKUP(Receive[[#This Row],[No用]],SetNo[[No.用]:[vlookup 用]],2,FALSE)</f>
        <v>338</v>
      </c>
      <c r="B1995">
        <f>IF(ROW()=2,1,IF(A1994&lt;&gt;Receive[[#This Row],[No]],1,B1994+1))</f>
        <v>5</v>
      </c>
      <c r="C1995" s="1" t="s">
        <v>963</v>
      </c>
      <c r="D1995" s="1" t="s">
        <v>133</v>
      </c>
      <c r="E1995" s="1" t="s">
        <v>90</v>
      </c>
      <c r="F1995" s="1" t="s">
        <v>82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職業体験2昼神幸郎ICONIC</v>
      </c>
    </row>
    <row r="1996" spans="1:21" x14ac:dyDescent="0.35">
      <c r="A1996">
        <f>VLOOKUP(Receive[[#This Row],[No用]],SetNo[[No.用]:[vlookup 用]],2,FALSE)</f>
        <v>338</v>
      </c>
      <c r="B1996">
        <f>IF(ROW()=2,1,IF(A1995&lt;&gt;Receive[[#This Row],[No]],1,B1995+1))</f>
        <v>6</v>
      </c>
      <c r="C1996" s="1" t="s">
        <v>963</v>
      </c>
      <c r="D1996" s="1" t="s">
        <v>133</v>
      </c>
      <c r="E1996" s="1" t="s">
        <v>90</v>
      </c>
      <c r="F1996" s="1" t="s">
        <v>82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165</v>
      </c>
      <c r="L1996" s="1" t="s">
        <v>162</v>
      </c>
      <c r="M1996">
        <v>12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職業体験2昼神幸郎ICONIC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1</v>
      </c>
      <c r="C1997" t="s">
        <v>108</v>
      </c>
      <c r="D1997" t="s">
        <v>131</v>
      </c>
      <c r="E1997" t="s">
        <v>77</v>
      </c>
      <c r="F1997" t="s">
        <v>78</v>
      </c>
      <c r="G1997" t="s">
        <v>135</v>
      </c>
      <c r="H1997" t="s">
        <v>71</v>
      </c>
      <c r="I1997">
        <v>1</v>
      </c>
      <c r="J1997" t="s">
        <v>228</v>
      </c>
      <c r="K1997" s="1" t="s">
        <v>119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ユニフォーム佐久早聖臣ICONIC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2</v>
      </c>
      <c r="C1998" t="s">
        <v>108</v>
      </c>
      <c r="D1998" t="s">
        <v>131</v>
      </c>
      <c r="E1998" t="s">
        <v>77</v>
      </c>
      <c r="F1998" t="s">
        <v>78</v>
      </c>
      <c r="G1998" t="s">
        <v>135</v>
      </c>
      <c r="H1998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ユニフォーム佐久早聖臣ICONIC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3</v>
      </c>
      <c r="C1999" t="s">
        <v>108</v>
      </c>
      <c r="D1999" t="s">
        <v>131</v>
      </c>
      <c r="E1999" t="s">
        <v>77</v>
      </c>
      <c r="F1999" t="s">
        <v>78</v>
      </c>
      <c r="G1999" t="s">
        <v>135</v>
      </c>
      <c r="H1999" t="s">
        <v>71</v>
      </c>
      <c r="I1999">
        <v>1</v>
      </c>
      <c r="J1999" t="s">
        <v>228</v>
      </c>
      <c r="K1999" s="1" t="s">
        <v>120</v>
      </c>
      <c r="L1999" s="1" t="s">
        <v>162</v>
      </c>
      <c r="M1999">
        <v>33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ユニフォーム佐久早聖臣ICONIC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4</v>
      </c>
      <c r="C2000" t="s">
        <v>108</v>
      </c>
      <c r="D2000" t="s">
        <v>131</v>
      </c>
      <c r="E2000" t="s">
        <v>77</v>
      </c>
      <c r="F2000" t="s">
        <v>78</v>
      </c>
      <c r="G2000" t="s">
        <v>135</v>
      </c>
      <c r="H2000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ユニフォーム佐久早聖臣ICONIC</v>
      </c>
    </row>
    <row r="2001" spans="1:21" x14ac:dyDescent="0.35">
      <c r="A2001">
        <f>VLOOKUP(Receive[[#This Row],[No用]],SetNo[[No.用]:[vlookup 用]],2,FALSE)</f>
        <v>339</v>
      </c>
      <c r="B2001">
        <f>IF(ROW()=2,1,IF(A2000&lt;&gt;Receive[[#This Row],[No]],1,B2000+1))</f>
        <v>5</v>
      </c>
      <c r="C2001" t="s">
        <v>108</v>
      </c>
      <c r="D2001" t="s">
        <v>131</v>
      </c>
      <c r="E2001" t="s">
        <v>77</v>
      </c>
      <c r="F2001" t="s">
        <v>78</v>
      </c>
      <c r="G2001" t="s">
        <v>135</v>
      </c>
      <c r="H2001" t="s">
        <v>71</v>
      </c>
      <c r="I2001">
        <v>1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ユニフォーム佐久早聖臣ICONIC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1</v>
      </c>
      <c r="C2002" s="1" t="s">
        <v>631</v>
      </c>
      <c r="D2002" s="1" t="s">
        <v>131</v>
      </c>
      <c r="E2002" s="1" t="s">
        <v>73</v>
      </c>
      <c r="F2002" s="1" t="s">
        <v>78</v>
      </c>
      <c r="G2002" s="1" t="s">
        <v>135</v>
      </c>
      <c r="H2002" s="1" t="s">
        <v>71</v>
      </c>
      <c r="I2002">
        <v>1</v>
      </c>
      <c r="J2002" t="s">
        <v>228</v>
      </c>
      <c r="K2002" s="1" t="s">
        <v>119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サバゲ佐久早聖臣ICONIC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2</v>
      </c>
      <c r="C2003" s="1" t="s">
        <v>631</v>
      </c>
      <c r="D2003" s="1" t="s">
        <v>131</v>
      </c>
      <c r="E2003" s="1" t="s">
        <v>73</v>
      </c>
      <c r="F2003" s="1" t="s">
        <v>78</v>
      </c>
      <c r="G2003" s="1" t="s">
        <v>135</v>
      </c>
      <c r="H2003" s="1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サバゲ佐久早聖臣ICONIC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3</v>
      </c>
      <c r="C2004" s="1" t="s">
        <v>631</v>
      </c>
      <c r="D2004" s="1" t="s">
        <v>131</v>
      </c>
      <c r="E2004" s="1" t="s">
        <v>73</v>
      </c>
      <c r="F2004" s="1" t="s">
        <v>78</v>
      </c>
      <c r="G2004" s="1" t="s">
        <v>135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サバゲ佐久早聖臣ICONIC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4</v>
      </c>
      <c r="C2005" s="1" t="s">
        <v>631</v>
      </c>
      <c r="D2005" s="1" t="s">
        <v>131</v>
      </c>
      <c r="E2005" s="1" t="s">
        <v>73</v>
      </c>
      <c r="F2005" s="1" t="s">
        <v>78</v>
      </c>
      <c r="G2005" s="1" t="s">
        <v>135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サバゲ佐久早聖臣ICONIC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5</v>
      </c>
      <c r="C2006" s="1" t="s">
        <v>631</v>
      </c>
      <c r="D2006" s="1" t="s">
        <v>131</v>
      </c>
      <c r="E2006" s="1" t="s">
        <v>73</v>
      </c>
      <c r="F2006" s="1" t="s">
        <v>78</v>
      </c>
      <c r="G2006" s="1" t="s">
        <v>135</v>
      </c>
      <c r="H2006" s="1" t="s">
        <v>71</v>
      </c>
      <c r="I2006">
        <v>1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サバゲ佐久早聖臣ICONIC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s="1" t="s">
        <v>826</v>
      </c>
      <c r="D2007" s="1" t="s">
        <v>131</v>
      </c>
      <c r="E2007" s="1" t="s">
        <v>90</v>
      </c>
      <c r="F2007" s="1" t="s">
        <v>78</v>
      </c>
      <c r="G2007" s="1" t="s">
        <v>135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新年2佐久早聖臣ICONIC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s="1" t="s">
        <v>826</v>
      </c>
      <c r="D2008" s="1" t="s">
        <v>131</v>
      </c>
      <c r="E2008" s="1" t="s">
        <v>90</v>
      </c>
      <c r="F2008" s="1" t="s">
        <v>78</v>
      </c>
      <c r="G2008" s="1" t="s">
        <v>135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新年2佐久早聖臣ICONIC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s="1" t="s">
        <v>826</v>
      </c>
      <c r="D2009" s="1" t="s">
        <v>131</v>
      </c>
      <c r="E2009" s="1" t="s">
        <v>90</v>
      </c>
      <c r="F2009" s="1" t="s">
        <v>78</v>
      </c>
      <c r="G2009" s="1" t="s">
        <v>135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新年2佐久早聖臣ICONIC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s="1" t="s">
        <v>826</v>
      </c>
      <c r="D2010" s="1" t="s">
        <v>131</v>
      </c>
      <c r="E2010" s="1" t="s">
        <v>90</v>
      </c>
      <c r="F2010" s="1" t="s">
        <v>78</v>
      </c>
      <c r="G2010" s="1" t="s">
        <v>135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新年2佐久早聖臣ICONIC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s="1" t="s">
        <v>826</v>
      </c>
      <c r="D2011" s="1" t="s">
        <v>131</v>
      </c>
      <c r="E2011" s="1" t="s">
        <v>90</v>
      </c>
      <c r="F2011" s="1" t="s">
        <v>78</v>
      </c>
      <c r="G2011" s="1" t="s">
        <v>135</v>
      </c>
      <c r="H2011" s="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新年2佐久早聖臣ICONIC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t="s">
        <v>108</v>
      </c>
      <c r="D2012" t="s">
        <v>132</v>
      </c>
      <c r="E2012" t="s">
        <v>77</v>
      </c>
      <c r="F2012" t="s">
        <v>80</v>
      </c>
      <c r="G2012" t="s">
        <v>135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173</v>
      </c>
      <c r="M2012">
        <v>38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ユニフォーム小森元也ICONIC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t="s">
        <v>108</v>
      </c>
      <c r="D2013" t="s">
        <v>132</v>
      </c>
      <c r="E2013" t="s">
        <v>77</v>
      </c>
      <c r="F2013" t="s">
        <v>80</v>
      </c>
      <c r="G2013" t="s">
        <v>135</v>
      </c>
      <c r="H2013" t="s">
        <v>71</v>
      </c>
      <c r="I2013">
        <v>1</v>
      </c>
      <c r="J2013" t="s">
        <v>228</v>
      </c>
      <c r="K2013" s="1" t="s">
        <v>194</v>
      </c>
      <c r="L2013" s="1" t="s">
        <v>178</v>
      </c>
      <c r="M2013">
        <v>38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ユニフォーム小森元也ICONIC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t="s">
        <v>108</v>
      </c>
      <c r="D2014" t="s">
        <v>132</v>
      </c>
      <c r="E2014" t="s">
        <v>77</v>
      </c>
      <c r="F2014" t="s">
        <v>80</v>
      </c>
      <c r="G2014" t="s">
        <v>135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35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ユニフォーム小森元也ICONIC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t="s">
        <v>108</v>
      </c>
      <c r="D2015" t="s">
        <v>132</v>
      </c>
      <c r="E2015" t="s">
        <v>77</v>
      </c>
      <c r="F2015" t="s">
        <v>80</v>
      </c>
      <c r="G2015" t="s">
        <v>135</v>
      </c>
      <c r="H2015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35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ユニフォーム小森元也ICONIC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t="s">
        <v>108</v>
      </c>
      <c r="D2016" t="s">
        <v>132</v>
      </c>
      <c r="E2016" t="s">
        <v>77</v>
      </c>
      <c r="F2016" t="s">
        <v>80</v>
      </c>
      <c r="G2016" t="s">
        <v>135</v>
      </c>
      <c r="H2016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38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ユニフォーム小森元也ICONIC</v>
      </c>
    </row>
    <row r="2017" spans="1:21" x14ac:dyDescent="0.35">
      <c r="A2017">
        <f>VLOOKUP(Receive[[#This Row],[No用]],SetNo[[No.用]:[vlookup 用]],2,FALSE)</f>
        <v>342</v>
      </c>
      <c r="B2017">
        <f>IF(ROW()=2,1,IF(A2016&lt;&gt;Receive[[#This Row],[No]],1,B2016+1))</f>
        <v>6</v>
      </c>
      <c r="C2017" t="s">
        <v>108</v>
      </c>
      <c r="D2017" t="s">
        <v>132</v>
      </c>
      <c r="E2017" t="s">
        <v>77</v>
      </c>
      <c r="F2017" t="s">
        <v>80</v>
      </c>
      <c r="G2017" t="s">
        <v>135</v>
      </c>
      <c r="H2017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ユニフォーム小森元也ICONIC</v>
      </c>
    </row>
    <row r="2018" spans="1:21" x14ac:dyDescent="0.35">
      <c r="A2018">
        <f>VLOOKUP(Receive[[#This Row],[No用]],SetNo[[No.用]:[vlookup 用]],2,FALSE)</f>
        <v>342</v>
      </c>
      <c r="B2018">
        <f>IF(ROW()=2,1,IF(A2017&lt;&gt;Receive[[#This Row],[No]],1,B2017+1))</f>
        <v>7</v>
      </c>
      <c r="C2018" t="s">
        <v>108</v>
      </c>
      <c r="D2018" t="s">
        <v>132</v>
      </c>
      <c r="E2018" t="s">
        <v>77</v>
      </c>
      <c r="F2018" t="s">
        <v>80</v>
      </c>
      <c r="G2018" t="s">
        <v>135</v>
      </c>
      <c r="H2018" t="s">
        <v>71</v>
      </c>
      <c r="I2018">
        <v>1</v>
      </c>
      <c r="J2018" t="s">
        <v>228</v>
      </c>
      <c r="K2018" s="1" t="s">
        <v>165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ユニフォーム小森元也ICONIC</v>
      </c>
    </row>
    <row r="2019" spans="1:21" x14ac:dyDescent="0.35">
      <c r="A2019">
        <f>VLOOKUP(Receive[[#This Row],[No用]],SetNo[[No.用]:[vlookup 用]],2,FALSE)</f>
        <v>342</v>
      </c>
      <c r="B2019">
        <f>IF(ROW()=2,1,IF(A2018&lt;&gt;Receive[[#This Row],[No]],1,B2018+1))</f>
        <v>8</v>
      </c>
      <c r="C2019" t="s">
        <v>108</v>
      </c>
      <c r="D2019" t="s">
        <v>132</v>
      </c>
      <c r="E2019" t="s">
        <v>77</v>
      </c>
      <c r="F2019" t="s">
        <v>80</v>
      </c>
      <c r="G2019" t="s">
        <v>135</v>
      </c>
      <c r="H2019" t="s">
        <v>71</v>
      </c>
      <c r="I2019">
        <v>1</v>
      </c>
      <c r="J2019" t="s">
        <v>228</v>
      </c>
      <c r="K2019" s="1" t="s">
        <v>183</v>
      </c>
      <c r="L2019" s="1" t="s">
        <v>224</v>
      </c>
      <c r="M2019">
        <v>47</v>
      </c>
      <c r="N2019">
        <v>0</v>
      </c>
      <c r="O2019" s="1">
        <v>57</v>
      </c>
      <c r="P2019">
        <v>0</v>
      </c>
      <c r="R2019" s="1" t="s">
        <v>959</v>
      </c>
      <c r="S2019" s="1" t="s">
        <v>958</v>
      </c>
      <c r="T2019" s="1"/>
      <c r="U2019" t="str">
        <f>Receive[[#This Row],[服装]]&amp;Receive[[#This Row],[名前]]&amp;Receive[[#This Row],[レアリティ]]</f>
        <v>ユニフォーム小森元也ICONIC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684</v>
      </c>
      <c r="D2020" s="1" t="s">
        <v>132</v>
      </c>
      <c r="E2020" s="1" t="s">
        <v>73</v>
      </c>
      <c r="F2020" s="1" t="s">
        <v>80</v>
      </c>
      <c r="G2020" s="1" t="s">
        <v>135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173</v>
      </c>
      <c r="M2020">
        <v>38</v>
      </c>
      <c r="N2020">
        <v>0</v>
      </c>
      <c r="O2020">
        <v>0</v>
      </c>
      <c r="P2020">
        <v>0</v>
      </c>
      <c r="R2020" s="1"/>
      <c r="U2020" t="str">
        <f>Receive[[#This Row],[服装]]&amp;Receive[[#This Row],[名前]]&amp;Receive[[#This Row],[レアリティ]]</f>
        <v>キャンプ小森元也ICONIC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684</v>
      </c>
      <c r="D2021" s="1" t="s">
        <v>132</v>
      </c>
      <c r="E2021" s="1" t="s">
        <v>73</v>
      </c>
      <c r="F2021" s="1" t="s">
        <v>80</v>
      </c>
      <c r="G2021" s="1" t="s">
        <v>135</v>
      </c>
      <c r="H2021" s="1" t="s">
        <v>71</v>
      </c>
      <c r="I2021">
        <v>1</v>
      </c>
      <c r="J2021" t="s">
        <v>228</v>
      </c>
      <c r="K2021" s="1" t="s">
        <v>194</v>
      </c>
      <c r="L2021" s="1" t="s">
        <v>178</v>
      </c>
      <c r="M2021">
        <v>38</v>
      </c>
      <c r="N2021">
        <v>0</v>
      </c>
      <c r="O2021">
        <v>0</v>
      </c>
      <c r="P2021">
        <v>0</v>
      </c>
      <c r="R2021" s="1"/>
      <c r="U2021" t="str">
        <f>Receive[[#This Row],[服装]]&amp;Receive[[#This Row],[名前]]&amp;Receive[[#This Row],[レアリティ]]</f>
        <v>キャンプ小森元也ICONIC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684</v>
      </c>
      <c r="D2022" s="1" t="s">
        <v>132</v>
      </c>
      <c r="E2022" s="1" t="s">
        <v>73</v>
      </c>
      <c r="F2022" s="1" t="s">
        <v>80</v>
      </c>
      <c r="G2022" s="1" t="s">
        <v>135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35</v>
      </c>
      <c r="N2022">
        <v>0</v>
      </c>
      <c r="O2022">
        <v>0</v>
      </c>
      <c r="P2022">
        <v>0</v>
      </c>
      <c r="R2022" s="1"/>
      <c r="U2022" t="str">
        <f>Receive[[#This Row],[服装]]&amp;Receive[[#This Row],[名前]]&amp;Receive[[#This Row],[レアリティ]]</f>
        <v>キャンプ小森元也ICONIC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684</v>
      </c>
      <c r="D2023" s="1" t="s">
        <v>132</v>
      </c>
      <c r="E2023" s="1" t="s">
        <v>73</v>
      </c>
      <c r="F2023" s="1" t="s">
        <v>80</v>
      </c>
      <c r="G2023" s="1" t="s">
        <v>135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35</v>
      </c>
      <c r="N2023">
        <v>0</v>
      </c>
      <c r="O2023">
        <v>0</v>
      </c>
      <c r="P2023">
        <v>0</v>
      </c>
      <c r="R2023" s="1"/>
      <c r="U2023" t="str">
        <f>Receive[[#This Row],[服装]]&amp;Receive[[#This Row],[名前]]&amp;Receive[[#This Row],[レアリティ]]</f>
        <v>キャンプ小森元也ICONIC</v>
      </c>
    </row>
    <row r="2024" spans="1:21" x14ac:dyDescent="0.3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684</v>
      </c>
      <c r="D2024" s="1" t="s">
        <v>132</v>
      </c>
      <c r="E2024" s="1" t="s">
        <v>73</v>
      </c>
      <c r="F2024" s="1" t="s">
        <v>80</v>
      </c>
      <c r="G2024" s="1" t="s">
        <v>135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173</v>
      </c>
      <c r="M2024">
        <v>38</v>
      </c>
      <c r="N2024">
        <v>0</v>
      </c>
      <c r="O2024">
        <v>0</v>
      </c>
      <c r="P2024">
        <v>0</v>
      </c>
      <c r="R2024" s="1"/>
      <c r="U2024" t="str">
        <f>Receive[[#This Row],[服装]]&amp;Receive[[#This Row],[名前]]&amp;Receive[[#This Row],[レアリティ]]</f>
        <v>キャンプ小森元也ICONIC</v>
      </c>
    </row>
    <row r="2025" spans="1:21" x14ac:dyDescent="0.3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684</v>
      </c>
      <c r="D2025" s="1" t="s">
        <v>132</v>
      </c>
      <c r="E2025" s="1" t="s">
        <v>73</v>
      </c>
      <c r="F2025" s="1" t="s">
        <v>80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35</v>
      </c>
      <c r="N2025">
        <v>0</v>
      </c>
      <c r="O2025">
        <v>0</v>
      </c>
      <c r="P2025">
        <v>0</v>
      </c>
      <c r="R2025" s="1"/>
      <c r="U2025" t="str">
        <f>Receive[[#This Row],[服装]]&amp;Receive[[#This Row],[名前]]&amp;Receive[[#This Row],[レアリティ]]</f>
        <v>キャンプ小森元也ICONIC</v>
      </c>
    </row>
    <row r="2026" spans="1:21" x14ac:dyDescent="0.35">
      <c r="A2026">
        <f>VLOOKUP(Receive[[#This Row],[No用]],SetNo[[No.用]:[vlookup 用]],2,FALSE)</f>
        <v>343</v>
      </c>
      <c r="B2026">
        <f>IF(ROW()=2,1,IF(A2025&lt;&gt;Receive[[#This Row],[No]],1,B2025+1))</f>
        <v>7</v>
      </c>
      <c r="C2026" s="1" t="s">
        <v>684</v>
      </c>
      <c r="D2026" s="1" t="s">
        <v>132</v>
      </c>
      <c r="E2026" s="1" t="s">
        <v>73</v>
      </c>
      <c r="F2026" s="1" t="s">
        <v>80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165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R2026" s="1"/>
      <c r="U2026" t="str">
        <f>Receive[[#This Row],[服装]]&amp;Receive[[#This Row],[名前]]&amp;Receive[[#This Row],[レアリティ]]</f>
        <v>キャンプ小森元也ICONIC</v>
      </c>
    </row>
    <row r="2027" spans="1:21" x14ac:dyDescent="0.35">
      <c r="A2027">
        <f>VLOOKUP(Receive[[#This Row],[No用]],SetNo[[No.用]:[vlookup 用]],2,FALSE)</f>
        <v>343</v>
      </c>
      <c r="B2027">
        <f>IF(ROW()=2,1,IF(A2026&lt;&gt;Receive[[#This Row],[No]],1,B2026+1))</f>
        <v>8</v>
      </c>
      <c r="C2027" s="1" t="s">
        <v>684</v>
      </c>
      <c r="D2027" s="1" t="s">
        <v>132</v>
      </c>
      <c r="E2027" s="1" t="s">
        <v>73</v>
      </c>
      <c r="F2027" s="1" t="s">
        <v>80</v>
      </c>
      <c r="G2027" s="1" t="s">
        <v>135</v>
      </c>
      <c r="H2027" s="1" t="s">
        <v>71</v>
      </c>
      <c r="I2027">
        <v>1</v>
      </c>
      <c r="J2027" t="s">
        <v>228</v>
      </c>
      <c r="K2027" s="1" t="s">
        <v>183</v>
      </c>
      <c r="L2027" s="1" t="s">
        <v>224</v>
      </c>
      <c r="M2027">
        <v>47</v>
      </c>
      <c r="N2027">
        <v>0</v>
      </c>
      <c r="O2027" s="1">
        <v>57</v>
      </c>
      <c r="P2027">
        <v>0</v>
      </c>
      <c r="R2027" s="1"/>
      <c r="U2027" t="str">
        <f>Receive[[#This Row],[服装]]&amp;Receive[[#This Row],[名前]]&amp;Receive[[#This Row],[レアリティ]]</f>
        <v>キャンプ小森元也ICONIC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1</v>
      </c>
      <c r="C2028" t="s">
        <v>108</v>
      </c>
      <c r="D2028" s="1" t="s">
        <v>541</v>
      </c>
      <c r="E2028" s="1" t="s">
        <v>90</v>
      </c>
      <c r="F2028" s="1" t="s">
        <v>78</v>
      </c>
      <c r="G2028" s="1" t="s">
        <v>543</v>
      </c>
      <c r="H2028" t="s">
        <v>71</v>
      </c>
      <c r="I2028">
        <v>1</v>
      </c>
      <c r="J2028" t="s">
        <v>228</v>
      </c>
      <c r="K2028" s="1" t="s">
        <v>119</v>
      </c>
      <c r="L2028" s="1" t="s">
        <v>551</v>
      </c>
      <c r="M2028">
        <v>36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ユニフォーム大将優ICONIC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2</v>
      </c>
      <c r="C2029" t="s">
        <v>108</v>
      </c>
      <c r="D2029" s="1" t="s">
        <v>541</v>
      </c>
      <c r="E2029" s="1" t="s">
        <v>90</v>
      </c>
      <c r="F2029" s="1" t="s">
        <v>78</v>
      </c>
      <c r="G2029" s="1" t="s">
        <v>543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ユニフォーム大将優ICONIC</v>
      </c>
    </row>
    <row r="2030" spans="1:21" x14ac:dyDescent="0.35">
      <c r="A2030">
        <f>VLOOKUP(Receive[[#This Row],[No用]],SetNo[[No.用]:[vlookup 用]],2,FALSE)</f>
        <v>344</v>
      </c>
      <c r="B2030">
        <f>IF(ROW()=2,1,IF(A2029&lt;&gt;Receive[[#This Row],[No]],1,B2029+1))</f>
        <v>3</v>
      </c>
      <c r="C2030" t="s">
        <v>108</v>
      </c>
      <c r="D2030" s="1" t="s">
        <v>541</v>
      </c>
      <c r="E2030" s="1" t="s">
        <v>90</v>
      </c>
      <c r="F2030" s="1" t="s">
        <v>78</v>
      </c>
      <c r="G2030" s="1" t="s">
        <v>543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ユニフォーム大将優ICONIC</v>
      </c>
    </row>
    <row r="2031" spans="1:21" x14ac:dyDescent="0.35">
      <c r="A2031">
        <f>VLOOKUP(Receive[[#This Row],[No用]],SetNo[[No.用]:[vlookup 用]],2,FALSE)</f>
        <v>344</v>
      </c>
      <c r="B2031">
        <f>IF(ROW()=2,1,IF(A2030&lt;&gt;Receive[[#This Row],[No]],1,B2030+1))</f>
        <v>4</v>
      </c>
      <c r="C2031" t="s">
        <v>108</v>
      </c>
      <c r="D2031" s="1" t="s">
        <v>541</v>
      </c>
      <c r="E2031" s="1" t="s">
        <v>90</v>
      </c>
      <c r="F2031" s="1" t="s">
        <v>78</v>
      </c>
      <c r="G2031" s="1" t="s">
        <v>543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ユニフォーム大将優ICONIC</v>
      </c>
    </row>
    <row r="2032" spans="1:21" x14ac:dyDescent="0.35">
      <c r="A2032">
        <f>VLOOKUP(Receive[[#This Row],[No用]],SetNo[[No.用]:[vlookup 用]],2,FALSE)</f>
        <v>344</v>
      </c>
      <c r="B2032">
        <f>IF(ROW()=2,1,IF(A2031&lt;&gt;Receive[[#This Row],[No]],1,B2031+1))</f>
        <v>5</v>
      </c>
      <c r="C2032" t="s">
        <v>108</v>
      </c>
      <c r="D2032" s="1" t="s">
        <v>541</v>
      </c>
      <c r="E2032" s="1" t="s">
        <v>90</v>
      </c>
      <c r="F2032" s="1" t="s">
        <v>78</v>
      </c>
      <c r="G2032" s="1" t="s">
        <v>543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ユニフォーム大将優ICONIC</v>
      </c>
    </row>
    <row r="2033" spans="1:21" x14ac:dyDescent="0.35">
      <c r="A2033">
        <f>VLOOKUP(Receive[[#This Row],[No用]],SetNo[[No.用]:[vlookup 用]],2,FALSE)</f>
        <v>344</v>
      </c>
      <c r="B2033">
        <f>IF(ROW()=2,1,IF(A2032&lt;&gt;Receive[[#This Row],[No]],1,B2032+1))</f>
        <v>6</v>
      </c>
      <c r="C2033" t="s">
        <v>108</v>
      </c>
      <c r="D2033" s="1" t="s">
        <v>541</v>
      </c>
      <c r="E2033" s="1" t="s">
        <v>90</v>
      </c>
      <c r="F2033" s="1" t="s">
        <v>78</v>
      </c>
      <c r="G2033" s="1" t="s">
        <v>543</v>
      </c>
      <c r="H2033" t="s">
        <v>71</v>
      </c>
      <c r="I2033">
        <v>1</v>
      </c>
      <c r="J2033" t="s">
        <v>228</v>
      </c>
      <c r="K2033" s="1" t="s">
        <v>165</v>
      </c>
      <c r="L2033" s="1" t="s">
        <v>162</v>
      </c>
      <c r="M2033">
        <v>14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ユニフォーム大将優ICONIC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1</v>
      </c>
      <c r="C2034" s="1" t="s">
        <v>591</v>
      </c>
      <c r="D2034" s="1" t="s">
        <v>541</v>
      </c>
      <c r="E2034" s="1" t="s">
        <v>77</v>
      </c>
      <c r="F2034" s="1" t="s">
        <v>78</v>
      </c>
      <c r="G2034" s="1" t="s">
        <v>543</v>
      </c>
      <c r="H2034" s="1" t="s">
        <v>544</v>
      </c>
      <c r="I2034">
        <v>1</v>
      </c>
      <c r="J2034" t="s">
        <v>228</v>
      </c>
      <c r="K2034" s="1" t="s">
        <v>119</v>
      </c>
      <c r="L2034" s="1" t="s">
        <v>551</v>
      </c>
      <c r="M2034">
        <v>36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新年大将優ICONIC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2</v>
      </c>
      <c r="C2035" s="1" t="s">
        <v>591</v>
      </c>
      <c r="D2035" s="1" t="s">
        <v>541</v>
      </c>
      <c r="E2035" s="1" t="s">
        <v>77</v>
      </c>
      <c r="F2035" s="1" t="s">
        <v>78</v>
      </c>
      <c r="G2035" s="1" t="s">
        <v>543</v>
      </c>
      <c r="H2035" s="1" t="s">
        <v>544</v>
      </c>
      <c r="I2035">
        <v>1</v>
      </c>
      <c r="J2035" t="s">
        <v>228</v>
      </c>
      <c r="K2035" s="1" t="s">
        <v>163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新年大将優ICONIC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3</v>
      </c>
      <c r="C2036" s="1" t="s">
        <v>591</v>
      </c>
      <c r="D2036" s="1" t="s">
        <v>541</v>
      </c>
      <c r="E2036" s="1" t="s">
        <v>77</v>
      </c>
      <c r="F2036" s="1" t="s">
        <v>78</v>
      </c>
      <c r="G2036" s="1" t="s">
        <v>543</v>
      </c>
      <c r="H2036" s="1" t="s">
        <v>544</v>
      </c>
      <c r="I2036">
        <v>1</v>
      </c>
      <c r="J2036" t="s">
        <v>228</v>
      </c>
      <c r="K2036" s="1" t="s">
        <v>230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新年大将優ICONIC</v>
      </c>
    </row>
    <row r="2037" spans="1:21" x14ac:dyDescent="0.35">
      <c r="A2037">
        <f>VLOOKUP(Receive[[#This Row],[No用]],SetNo[[No.用]:[vlookup 用]],2,FALSE)</f>
        <v>345</v>
      </c>
      <c r="B2037">
        <f>IF(ROW()=2,1,IF(A2036&lt;&gt;Receive[[#This Row],[No]],1,B2036+1))</f>
        <v>4</v>
      </c>
      <c r="C2037" s="1" t="s">
        <v>591</v>
      </c>
      <c r="D2037" s="1" t="s">
        <v>541</v>
      </c>
      <c r="E2037" s="1" t="s">
        <v>77</v>
      </c>
      <c r="F2037" s="1" t="s">
        <v>78</v>
      </c>
      <c r="G2037" s="1" t="s">
        <v>543</v>
      </c>
      <c r="H2037" s="1" t="s">
        <v>544</v>
      </c>
      <c r="I2037">
        <v>1</v>
      </c>
      <c r="J2037" t="s">
        <v>228</v>
      </c>
      <c r="K2037" s="1" t="s">
        <v>120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新年大将優ICONIC</v>
      </c>
    </row>
    <row r="2038" spans="1:21" x14ac:dyDescent="0.35">
      <c r="A2038">
        <f>VLOOKUP(Receive[[#This Row],[No用]],SetNo[[No.用]:[vlookup 用]],2,FALSE)</f>
        <v>345</v>
      </c>
      <c r="B2038">
        <f>IF(ROW()=2,1,IF(A2037&lt;&gt;Receive[[#This Row],[No]],1,B2037+1))</f>
        <v>5</v>
      </c>
      <c r="C2038" s="1" t="s">
        <v>591</v>
      </c>
      <c r="D2038" s="1" t="s">
        <v>541</v>
      </c>
      <c r="E2038" s="1" t="s">
        <v>77</v>
      </c>
      <c r="F2038" s="1" t="s">
        <v>78</v>
      </c>
      <c r="G2038" s="1" t="s">
        <v>543</v>
      </c>
      <c r="H2038" s="1" t="s">
        <v>544</v>
      </c>
      <c r="I2038">
        <v>1</v>
      </c>
      <c r="J2038" t="s">
        <v>228</v>
      </c>
      <c r="K2038" s="1" t="s">
        <v>164</v>
      </c>
      <c r="L2038" s="1" t="s">
        <v>162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新年大将優ICONIC</v>
      </c>
    </row>
    <row r="2039" spans="1:21" x14ac:dyDescent="0.35">
      <c r="A2039">
        <f>VLOOKUP(Receive[[#This Row],[No用]],SetNo[[No.用]:[vlookup 用]],2,FALSE)</f>
        <v>345</v>
      </c>
      <c r="B2039">
        <f>IF(ROW()=2,1,IF(A2038&lt;&gt;Receive[[#This Row],[No]],1,B2038+1))</f>
        <v>6</v>
      </c>
      <c r="C2039" s="1" t="s">
        <v>591</v>
      </c>
      <c r="D2039" s="1" t="s">
        <v>541</v>
      </c>
      <c r="E2039" s="1" t="s">
        <v>77</v>
      </c>
      <c r="F2039" s="1" t="s">
        <v>78</v>
      </c>
      <c r="G2039" s="1" t="s">
        <v>543</v>
      </c>
      <c r="H2039" s="1" t="s">
        <v>544</v>
      </c>
      <c r="I2039">
        <v>1</v>
      </c>
      <c r="J2039" t="s">
        <v>228</v>
      </c>
      <c r="K2039" s="1" t="s">
        <v>165</v>
      </c>
      <c r="L2039" s="1" t="s">
        <v>162</v>
      </c>
      <c r="M2039">
        <v>14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新年大将優ICONIC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s="1" t="s">
        <v>737</v>
      </c>
      <c r="D2040" s="1" t="s">
        <v>541</v>
      </c>
      <c r="E2040" s="1" t="s">
        <v>73</v>
      </c>
      <c r="F2040" s="1" t="s">
        <v>78</v>
      </c>
      <c r="G2040" s="1" t="s">
        <v>543</v>
      </c>
      <c r="H2040" s="1" t="s">
        <v>544</v>
      </c>
      <c r="I2040">
        <v>1</v>
      </c>
      <c r="J2040" t="s">
        <v>228</v>
      </c>
      <c r="K2040" s="1" t="s">
        <v>119</v>
      </c>
      <c r="L2040" s="1" t="s">
        <v>173</v>
      </c>
      <c r="M2040">
        <v>39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カンフー大将優ICONIC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s="1" t="s">
        <v>737</v>
      </c>
      <c r="D2041" s="1" t="s">
        <v>541</v>
      </c>
      <c r="E2041" s="1" t="s">
        <v>73</v>
      </c>
      <c r="F2041" s="1" t="s">
        <v>78</v>
      </c>
      <c r="G2041" s="1" t="s">
        <v>543</v>
      </c>
      <c r="H2041" s="1" t="s">
        <v>544</v>
      </c>
      <c r="I2041">
        <v>1</v>
      </c>
      <c r="J2041" t="s">
        <v>228</v>
      </c>
      <c r="K2041" s="1" t="s">
        <v>163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カンフー大将優ICONIC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s="1" t="s">
        <v>737</v>
      </c>
      <c r="D2042" s="1" t="s">
        <v>541</v>
      </c>
      <c r="E2042" s="1" t="s">
        <v>73</v>
      </c>
      <c r="F2042" s="1" t="s">
        <v>78</v>
      </c>
      <c r="G2042" s="1" t="s">
        <v>543</v>
      </c>
      <c r="H2042" s="1" t="s">
        <v>544</v>
      </c>
      <c r="I2042">
        <v>1</v>
      </c>
      <c r="J2042" t="s">
        <v>228</v>
      </c>
      <c r="K2042" s="1" t="s">
        <v>230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カンフー大将優ICONIC</v>
      </c>
    </row>
    <row r="2043" spans="1:21" x14ac:dyDescent="0.3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s="1" t="s">
        <v>737</v>
      </c>
      <c r="D2043" s="1" t="s">
        <v>541</v>
      </c>
      <c r="E2043" s="1" t="s">
        <v>73</v>
      </c>
      <c r="F2043" s="1" t="s">
        <v>78</v>
      </c>
      <c r="G2043" s="1" t="s">
        <v>543</v>
      </c>
      <c r="H2043" s="1" t="s">
        <v>544</v>
      </c>
      <c r="I2043">
        <v>1</v>
      </c>
      <c r="J2043" t="s">
        <v>228</v>
      </c>
      <c r="K2043" s="1" t="s">
        <v>120</v>
      </c>
      <c r="L2043" s="1" t="s">
        <v>173</v>
      </c>
      <c r="M2043">
        <v>39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カンフー大将優ICONIC</v>
      </c>
    </row>
    <row r="2044" spans="1:21" x14ac:dyDescent="0.3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s="1" t="s">
        <v>737</v>
      </c>
      <c r="D2044" s="1" t="s">
        <v>541</v>
      </c>
      <c r="E2044" s="1" t="s">
        <v>73</v>
      </c>
      <c r="F2044" s="1" t="s">
        <v>78</v>
      </c>
      <c r="G2044" s="1" t="s">
        <v>543</v>
      </c>
      <c r="H2044" s="1" t="s">
        <v>544</v>
      </c>
      <c r="I2044">
        <v>1</v>
      </c>
      <c r="J2044" t="s">
        <v>228</v>
      </c>
      <c r="K2044" s="1" t="s">
        <v>164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カンフー大将優ICONIC</v>
      </c>
    </row>
    <row r="2045" spans="1:21" x14ac:dyDescent="0.35">
      <c r="A2045">
        <f>VLOOKUP(Receive[[#This Row],[No用]],SetNo[[No.用]:[vlookup 用]],2,FALSE)</f>
        <v>346</v>
      </c>
      <c r="B2045">
        <f>IF(ROW()=2,1,IF(A2044&lt;&gt;Receive[[#This Row],[No]],1,B2044+1))</f>
        <v>6</v>
      </c>
      <c r="C2045" s="1" t="s">
        <v>737</v>
      </c>
      <c r="D2045" s="1" t="s">
        <v>541</v>
      </c>
      <c r="E2045" s="1" t="s">
        <v>73</v>
      </c>
      <c r="F2045" s="1" t="s">
        <v>78</v>
      </c>
      <c r="G2045" s="1" t="s">
        <v>543</v>
      </c>
      <c r="H2045" s="1" t="s">
        <v>544</v>
      </c>
      <c r="I2045">
        <v>1</v>
      </c>
      <c r="J2045" t="s">
        <v>228</v>
      </c>
      <c r="K2045" s="1" t="s">
        <v>165</v>
      </c>
      <c r="L2045" s="1" t="s">
        <v>162</v>
      </c>
      <c r="M2045">
        <v>14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カンフー大将優ICONIC</v>
      </c>
    </row>
    <row r="2046" spans="1:21" x14ac:dyDescent="0.35">
      <c r="A2046">
        <f>VLOOKUP(Receive[[#This Row],[No用]],SetNo[[No.用]:[vlookup 用]],2,FALSE)</f>
        <v>346</v>
      </c>
      <c r="B2046">
        <f>IF(ROW()=2,1,IF(A2045&lt;&gt;Receive[[#This Row],[No]],1,B2045+1))</f>
        <v>7</v>
      </c>
      <c r="C2046" s="1" t="s">
        <v>737</v>
      </c>
      <c r="D2046" s="1" t="s">
        <v>541</v>
      </c>
      <c r="E2046" s="1" t="s">
        <v>73</v>
      </c>
      <c r="F2046" s="1" t="s">
        <v>78</v>
      </c>
      <c r="G2046" s="1" t="s">
        <v>543</v>
      </c>
      <c r="H2046" s="1" t="s">
        <v>544</v>
      </c>
      <c r="I2046">
        <v>1</v>
      </c>
      <c r="J2046" t="s">
        <v>228</v>
      </c>
      <c r="K2046" s="1" t="s">
        <v>164</v>
      </c>
      <c r="L2046" s="1" t="s">
        <v>224</v>
      </c>
      <c r="M2046">
        <v>46</v>
      </c>
      <c r="N2046">
        <v>0</v>
      </c>
      <c r="O2046">
        <v>56</v>
      </c>
      <c r="P2046">
        <v>0</v>
      </c>
      <c r="U2046" t="str">
        <f>Receive[[#This Row],[服装]]&amp;Receive[[#This Row],[名前]]&amp;Receive[[#This Row],[レアリティ]]</f>
        <v>カンフー大将優ICONIC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1</v>
      </c>
      <c r="C2047" s="1" t="s">
        <v>929</v>
      </c>
      <c r="D2047" s="1" t="s">
        <v>541</v>
      </c>
      <c r="E2047" s="1" t="s">
        <v>90</v>
      </c>
      <c r="F2047" s="1" t="s">
        <v>78</v>
      </c>
      <c r="G2047" s="1" t="s">
        <v>543</v>
      </c>
      <c r="H2047" s="1" t="s">
        <v>544</v>
      </c>
      <c r="I2047">
        <v>1</v>
      </c>
      <c r="J2047" t="s">
        <v>228</v>
      </c>
      <c r="K2047" s="1" t="s">
        <v>119</v>
      </c>
      <c r="L2047" s="1" t="s">
        <v>178</v>
      </c>
      <c r="M2047">
        <v>36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妖大将優ICONIC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2</v>
      </c>
      <c r="C2048" s="1" t="s">
        <v>929</v>
      </c>
      <c r="D2048" s="1" t="s">
        <v>541</v>
      </c>
      <c r="E2048" s="1" t="s">
        <v>90</v>
      </c>
      <c r="F2048" s="1" t="s">
        <v>78</v>
      </c>
      <c r="G2048" s="1" t="s">
        <v>543</v>
      </c>
      <c r="H2048" s="1" t="s">
        <v>544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妖大将優ICONIC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3</v>
      </c>
      <c r="C2049" s="1" t="s">
        <v>929</v>
      </c>
      <c r="D2049" s="1" t="s">
        <v>541</v>
      </c>
      <c r="E2049" s="1" t="s">
        <v>90</v>
      </c>
      <c r="F2049" s="1" t="s">
        <v>78</v>
      </c>
      <c r="G2049" s="1" t="s">
        <v>543</v>
      </c>
      <c r="H2049" s="1" t="s">
        <v>544</v>
      </c>
      <c r="I2049">
        <v>1</v>
      </c>
      <c r="J2049" t="s">
        <v>228</v>
      </c>
      <c r="K2049" s="1" t="s">
        <v>230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妖大将優ICONIC</v>
      </c>
    </row>
    <row r="2050" spans="1:21" x14ac:dyDescent="0.35">
      <c r="A2050">
        <f>VLOOKUP(Receive[[#This Row],[No用]],SetNo[[No.用]:[vlookup 用]],2,FALSE)</f>
        <v>347</v>
      </c>
      <c r="B2050">
        <f>IF(ROW()=2,1,IF(A2049&lt;&gt;Receive[[#This Row],[No]],1,B2049+1))</f>
        <v>4</v>
      </c>
      <c r="C2050" s="1" t="s">
        <v>929</v>
      </c>
      <c r="D2050" s="1" t="s">
        <v>541</v>
      </c>
      <c r="E2050" s="1" t="s">
        <v>90</v>
      </c>
      <c r="F2050" s="1" t="s">
        <v>78</v>
      </c>
      <c r="G2050" s="1" t="s">
        <v>543</v>
      </c>
      <c r="H2050" s="1" t="s">
        <v>544</v>
      </c>
      <c r="I2050">
        <v>1</v>
      </c>
      <c r="J2050" t="s">
        <v>228</v>
      </c>
      <c r="K2050" s="1" t="s">
        <v>120</v>
      </c>
      <c r="L2050" s="1" t="s">
        <v>178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妖大将優ICONIC</v>
      </c>
    </row>
    <row r="2051" spans="1:21" x14ac:dyDescent="0.35">
      <c r="A2051">
        <f>VLOOKUP(Receive[[#This Row],[No用]],SetNo[[No.用]:[vlookup 用]],2,FALSE)</f>
        <v>347</v>
      </c>
      <c r="B2051">
        <f>IF(ROW()=2,1,IF(A2050&lt;&gt;Receive[[#This Row],[No]],1,B2050+1))</f>
        <v>5</v>
      </c>
      <c r="C2051" s="1" t="s">
        <v>929</v>
      </c>
      <c r="D2051" s="1" t="s">
        <v>541</v>
      </c>
      <c r="E2051" s="1" t="s">
        <v>90</v>
      </c>
      <c r="F2051" s="1" t="s">
        <v>78</v>
      </c>
      <c r="G2051" s="1" t="s">
        <v>543</v>
      </c>
      <c r="H2051" s="1" t="s">
        <v>544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妖大将優ICONIC</v>
      </c>
    </row>
    <row r="2052" spans="1:21" x14ac:dyDescent="0.35">
      <c r="A2052">
        <f>VLOOKUP(Receive[[#This Row],[No用]],SetNo[[No.用]:[vlookup 用]],2,FALSE)</f>
        <v>347</v>
      </c>
      <c r="B2052">
        <f>IF(ROW()=2,1,IF(A2051&lt;&gt;Receive[[#This Row],[No]],1,B2051+1))</f>
        <v>6</v>
      </c>
      <c r="C2052" s="1" t="s">
        <v>929</v>
      </c>
      <c r="D2052" s="1" t="s">
        <v>541</v>
      </c>
      <c r="E2052" s="1" t="s">
        <v>90</v>
      </c>
      <c r="F2052" s="1" t="s">
        <v>78</v>
      </c>
      <c r="G2052" s="1" t="s">
        <v>543</v>
      </c>
      <c r="H2052" s="1" t="s">
        <v>544</v>
      </c>
      <c r="I2052">
        <v>1</v>
      </c>
      <c r="J2052" t="s">
        <v>228</v>
      </c>
      <c r="K2052" s="1" t="s">
        <v>165</v>
      </c>
      <c r="L2052" s="1" t="s">
        <v>162</v>
      </c>
      <c r="M2052">
        <v>14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妖大将優ICONIC</v>
      </c>
    </row>
    <row r="2053" spans="1:21" x14ac:dyDescent="0.35">
      <c r="A2053">
        <f>VLOOKUP(Receive[[#This Row],[No用]],SetNo[[No.用]:[vlookup 用]],2,FALSE)</f>
        <v>347</v>
      </c>
      <c r="B2053">
        <f>IF(ROW()=2,1,IF(A2052&lt;&gt;Receive[[#This Row],[No]],1,B2052+1))</f>
        <v>7</v>
      </c>
      <c r="C2053" s="1" t="s">
        <v>929</v>
      </c>
      <c r="D2053" s="1" t="s">
        <v>541</v>
      </c>
      <c r="E2053" s="1" t="s">
        <v>90</v>
      </c>
      <c r="F2053" s="1" t="s">
        <v>78</v>
      </c>
      <c r="G2053" s="1" t="s">
        <v>543</v>
      </c>
      <c r="H2053" s="1" t="s">
        <v>544</v>
      </c>
      <c r="I2053">
        <v>1</v>
      </c>
      <c r="J2053" t="s">
        <v>228</v>
      </c>
      <c r="K2053" s="1" t="s">
        <v>164</v>
      </c>
      <c r="L2053" s="1" t="s">
        <v>224</v>
      </c>
      <c r="M2053">
        <v>49</v>
      </c>
      <c r="N2053">
        <v>0</v>
      </c>
      <c r="O2053">
        <v>59</v>
      </c>
      <c r="P2053">
        <v>0</v>
      </c>
      <c r="U2053" t="str">
        <f>Receive[[#This Row],[服装]]&amp;Receive[[#This Row],[名前]]&amp;Receive[[#This Row],[レアリティ]]</f>
        <v>妖大将優ICONIC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t="s">
        <v>108</v>
      </c>
      <c r="D2054" s="1" t="s">
        <v>546</v>
      </c>
      <c r="E2054" s="1" t="s">
        <v>90</v>
      </c>
      <c r="F2054" s="1" t="s">
        <v>78</v>
      </c>
      <c r="G2054" s="1" t="s">
        <v>543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ユニフォーム沼井和馬ICONIC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t="s">
        <v>108</v>
      </c>
      <c r="D2055" s="1" t="s">
        <v>546</v>
      </c>
      <c r="E2055" s="1" t="s">
        <v>90</v>
      </c>
      <c r="F2055" s="1" t="s">
        <v>78</v>
      </c>
      <c r="G2055" s="1" t="s">
        <v>543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ユニフォーム沼井和馬ICONIC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t="s">
        <v>108</v>
      </c>
      <c r="D2056" s="1" t="s">
        <v>546</v>
      </c>
      <c r="E2056" s="1" t="s">
        <v>90</v>
      </c>
      <c r="F2056" s="1" t="s">
        <v>78</v>
      </c>
      <c r="G2056" s="1" t="s">
        <v>543</v>
      </c>
      <c r="H2056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29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ユニフォーム沼井和馬ICONIC</v>
      </c>
    </row>
    <row r="2057" spans="1:21" x14ac:dyDescent="0.3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t="s">
        <v>108</v>
      </c>
      <c r="D2057" s="1" t="s">
        <v>546</v>
      </c>
      <c r="E2057" s="1" t="s">
        <v>90</v>
      </c>
      <c r="F2057" s="1" t="s">
        <v>78</v>
      </c>
      <c r="G2057" s="1" t="s">
        <v>543</v>
      </c>
      <c r="H2057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ユニフォーム沼井和馬ICONIC</v>
      </c>
    </row>
    <row r="2058" spans="1:21" x14ac:dyDescent="0.3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t="s">
        <v>108</v>
      </c>
      <c r="D2058" s="1" t="s">
        <v>546</v>
      </c>
      <c r="E2058" s="1" t="s">
        <v>90</v>
      </c>
      <c r="F2058" s="1" t="s">
        <v>78</v>
      </c>
      <c r="G2058" s="1" t="s">
        <v>543</v>
      </c>
      <c r="H2058" t="s">
        <v>71</v>
      </c>
      <c r="I2058">
        <v>1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ユニフォーム沼井和馬ICONIC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t="s">
        <v>108</v>
      </c>
      <c r="D2059" s="1" t="s">
        <v>557</v>
      </c>
      <c r="E2059" s="1" t="s">
        <v>90</v>
      </c>
      <c r="F2059" s="1" t="s">
        <v>78</v>
      </c>
      <c r="G2059" s="1" t="s">
        <v>543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162</v>
      </c>
      <c r="M2059">
        <v>27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ユニフォーム潜尚保ICONIC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t="s">
        <v>108</v>
      </c>
      <c r="D2060" s="1" t="s">
        <v>557</v>
      </c>
      <c r="E2060" s="1" t="s">
        <v>90</v>
      </c>
      <c r="F2060" s="1" t="s">
        <v>78</v>
      </c>
      <c r="G2060" s="1" t="s">
        <v>543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ユニフォーム潜尚保ICONIC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t="s">
        <v>108</v>
      </c>
      <c r="D2061" s="1" t="s">
        <v>557</v>
      </c>
      <c r="E2061" s="1" t="s">
        <v>90</v>
      </c>
      <c r="F2061" s="1" t="s">
        <v>78</v>
      </c>
      <c r="G2061" s="1" t="s">
        <v>543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ユニフォーム潜尚保ICONIC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t="s">
        <v>108</v>
      </c>
      <c r="D2062" s="1" t="s">
        <v>557</v>
      </c>
      <c r="E2062" s="1" t="s">
        <v>90</v>
      </c>
      <c r="F2062" s="1" t="s">
        <v>78</v>
      </c>
      <c r="G2062" s="1" t="s">
        <v>543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ユニフォーム潜尚保ICONIC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t="s">
        <v>108</v>
      </c>
      <c r="D2063" s="1" t="s">
        <v>557</v>
      </c>
      <c r="E2063" s="1" t="s">
        <v>90</v>
      </c>
      <c r="F2063" s="1" t="s">
        <v>78</v>
      </c>
      <c r="G2063" s="1" t="s">
        <v>543</v>
      </c>
      <c r="H2063" t="s">
        <v>71</v>
      </c>
      <c r="I2063">
        <v>1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ユニフォーム潜尚保ICONIC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s="1" t="s">
        <v>673</v>
      </c>
      <c r="D2064" s="1" t="s">
        <v>557</v>
      </c>
      <c r="E2064" s="1" t="s">
        <v>77</v>
      </c>
      <c r="F2064" s="1" t="s">
        <v>78</v>
      </c>
      <c r="G2064" s="1" t="s">
        <v>543</v>
      </c>
      <c r="H2064" s="1" t="s">
        <v>544</v>
      </c>
      <c r="I2064">
        <v>1</v>
      </c>
      <c r="J2064" t="s">
        <v>228</v>
      </c>
      <c r="K2064" s="1" t="s">
        <v>119</v>
      </c>
      <c r="L2064" s="1" t="s">
        <v>178</v>
      </c>
      <c r="M2064">
        <v>30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バーガー潜尚保ICONIC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s="1" t="s">
        <v>673</v>
      </c>
      <c r="D2065" s="1" t="s">
        <v>557</v>
      </c>
      <c r="E2065" s="1" t="s">
        <v>77</v>
      </c>
      <c r="F2065" s="1" t="s">
        <v>78</v>
      </c>
      <c r="G2065" s="1" t="s">
        <v>543</v>
      </c>
      <c r="H2065" s="1" t="s">
        <v>544</v>
      </c>
      <c r="I2065">
        <v>1</v>
      </c>
      <c r="J2065" t="s">
        <v>228</v>
      </c>
      <c r="K2065" s="1" t="s">
        <v>163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バーガー潜尚保ICONIC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s="1" t="s">
        <v>673</v>
      </c>
      <c r="D2066" s="1" t="s">
        <v>557</v>
      </c>
      <c r="E2066" s="1" t="s">
        <v>77</v>
      </c>
      <c r="F2066" s="1" t="s">
        <v>78</v>
      </c>
      <c r="G2066" s="1" t="s">
        <v>543</v>
      </c>
      <c r="H2066" s="1" t="s">
        <v>544</v>
      </c>
      <c r="I2066">
        <v>1</v>
      </c>
      <c r="J2066" t="s">
        <v>228</v>
      </c>
      <c r="K2066" s="1" t="s">
        <v>120</v>
      </c>
      <c r="L2066" s="1" t="s">
        <v>178</v>
      </c>
      <c r="M2066">
        <v>30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バーガー潜尚保ICONIC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s="1" t="s">
        <v>673</v>
      </c>
      <c r="D2067" s="1" t="s">
        <v>557</v>
      </c>
      <c r="E2067" s="1" t="s">
        <v>77</v>
      </c>
      <c r="F2067" s="1" t="s">
        <v>78</v>
      </c>
      <c r="G2067" s="1" t="s">
        <v>543</v>
      </c>
      <c r="H2067" s="1" t="s">
        <v>544</v>
      </c>
      <c r="I2067">
        <v>1</v>
      </c>
      <c r="J2067" t="s">
        <v>228</v>
      </c>
      <c r="K2067" s="1" t="s">
        <v>164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バーガー潜尚保ICONIC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s="1" t="s">
        <v>673</v>
      </c>
      <c r="D2068" s="1" t="s">
        <v>557</v>
      </c>
      <c r="E2068" s="1" t="s">
        <v>77</v>
      </c>
      <c r="F2068" s="1" t="s">
        <v>78</v>
      </c>
      <c r="G2068" s="1" t="s">
        <v>543</v>
      </c>
      <c r="H2068" s="1" t="s">
        <v>544</v>
      </c>
      <c r="I2068">
        <v>1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バーガー潜尚保ICONIC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6</v>
      </c>
      <c r="C2069" s="1" t="s">
        <v>673</v>
      </c>
      <c r="D2069" s="1" t="s">
        <v>557</v>
      </c>
      <c r="E2069" s="1" t="s">
        <v>77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183</v>
      </c>
      <c r="L2069" s="1" t="s">
        <v>224</v>
      </c>
      <c r="M2069">
        <v>43</v>
      </c>
      <c r="N2069">
        <v>0</v>
      </c>
      <c r="O2069">
        <v>53</v>
      </c>
      <c r="P2069">
        <v>0</v>
      </c>
      <c r="U2069" t="str">
        <f>Receive[[#This Row],[服装]]&amp;Receive[[#This Row],[名前]]&amp;Receive[[#This Row],[レアリティ]]</f>
        <v>バーガー潜尚保ICONIC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t="s">
        <v>108</v>
      </c>
      <c r="D2070" s="1" t="s">
        <v>559</v>
      </c>
      <c r="E2070" s="1" t="s">
        <v>90</v>
      </c>
      <c r="F2070" s="1" t="s">
        <v>78</v>
      </c>
      <c r="G2070" s="1" t="s">
        <v>543</v>
      </c>
      <c r="H2070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ユニフォーム高千穂恵也ICONIC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t="s">
        <v>108</v>
      </c>
      <c r="D2071" s="1" t="s">
        <v>559</v>
      </c>
      <c r="E2071" s="1" t="s">
        <v>90</v>
      </c>
      <c r="F2071" s="1" t="s">
        <v>78</v>
      </c>
      <c r="G2071" s="1" t="s">
        <v>543</v>
      </c>
      <c r="H2071" t="s">
        <v>71</v>
      </c>
      <c r="I2071">
        <v>1</v>
      </c>
      <c r="J2071" t="s">
        <v>228</v>
      </c>
      <c r="K2071" s="1" t="s">
        <v>194</v>
      </c>
      <c r="L2071" s="1" t="s">
        <v>178</v>
      </c>
      <c r="M2071">
        <v>29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ユニフォーム高千穂恵也ICONIC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t="s">
        <v>108</v>
      </c>
      <c r="D2072" s="1" t="s">
        <v>559</v>
      </c>
      <c r="E2072" s="1" t="s">
        <v>90</v>
      </c>
      <c r="F2072" s="1" t="s">
        <v>78</v>
      </c>
      <c r="G2072" s="1" t="s">
        <v>543</v>
      </c>
      <c r="H2072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ユニフォーム高千穂恵也ICONIC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t="s">
        <v>108</v>
      </c>
      <c r="D2073" s="1" t="s">
        <v>559</v>
      </c>
      <c r="E2073" s="1" t="s">
        <v>90</v>
      </c>
      <c r="F2073" s="1" t="s">
        <v>78</v>
      </c>
      <c r="G2073" s="1" t="s">
        <v>543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ユニフォーム高千穂恵也ICONIC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t="s">
        <v>108</v>
      </c>
      <c r="D2074" s="1" t="s">
        <v>559</v>
      </c>
      <c r="E2074" s="1" t="s">
        <v>90</v>
      </c>
      <c r="F2074" s="1" t="s">
        <v>78</v>
      </c>
      <c r="G2074" s="1" t="s">
        <v>543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ユニフォーム高千穂恵也ICONIC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t="s">
        <v>108</v>
      </c>
      <c r="D2075" s="1" t="s">
        <v>559</v>
      </c>
      <c r="E2075" s="1" t="s">
        <v>90</v>
      </c>
      <c r="F2075" s="1" t="s">
        <v>78</v>
      </c>
      <c r="G2075" s="1" t="s">
        <v>543</v>
      </c>
      <c r="H2075" t="s">
        <v>71</v>
      </c>
      <c r="I2075">
        <v>1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ユニフォーム高千穂恵也ICONIC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t="s">
        <v>108</v>
      </c>
      <c r="D2076" s="1" t="s">
        <v>561</v>
      </c>
      <c r="E2076" s="1" t="s">
        <v>90</v>
      </c>
      <c r="F2076" s="1" t="s">
        <v>82</v>
      </c>
      <c r="G2076" s="1" t="s">
        <v>543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31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ユニフォーム広尾倖児ICONIC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t="s">
        <v>108</v>
      </c>
      <c r="D2077" s="1" t="s">
        <v>561</v>
      </c>
      <c r="E2077" s="1" t="s">
        <v>90</v>
      </c>
      <c r="F2077" s="1" t="s">
        <v>82</v>
      </c>
      <c r="G2077" s="1" t="s">
        <v>543</v>
      </c>
      <c r="H2077" t="s">
        <v>71</v>
      </c>
      <c r="I2077">
        <v>1</v>
      </c>
      <c r="J2077" t="s">
        <v>228</v>
      </c>
      <c r="K2077" s="1" t="s">
        <v>230</v>
      </c>
      <c r="L2077" s="1" t="s">
        <v>162</v>
      </c>
      <c r="M2077">
        <v>28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ユニフォーム広尾倖児ICONIC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t="s">
        <v>108</v>
      </c>
      <c r="D2078" s="1" t="s">
        <v>561</v>
      </c>
      <c r="E2078" s="1" t="s">
        <v>90</v>
      </c>
      <c r="F2078" s="1" t="s">
        <v>82</v>
      </c>
      <c r="G2078" s="1" t="s">
        <v>543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28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ユニフォーム広尾倖児ICONIC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t="s">
        <v>108</v>
      </c>
      <c r="D2079" s="1" t="s">
        <v>561</v>
      </c>
      <c r="E2079" s="1" t="s">
        <v>90</v>
      </c>
      <c r="F2079" s="1" t="s">
        <v>82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ユニフォーム広尾倖児ICONIC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t="s">
        <v>108</v>
      </c>
      <c r="D2080" s="1" t="s">
        <v>561</v>
      </c>
      <c r="E2080" s="1" t="s">
        <v>90</v>
      </c>
      <c r="F2080" s="1" t="s">
        <v>82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ユニフォーム広尾倖児ICONIC</v>
      </c>
    </row>
    <row r="2081" spans="1:21" x14ac:dyDescent="0.3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s="1" t="s">
        <v>737</v>
      </c>
      <c r="D2081" s="1" t="s">
        <v>561</v>
      </c>
      <c r="E2081" s="1" t="s">
        <v>77</v>
      </c>
      <c r="F2081" s="1" t="s">
        <v>82</v>
      </c>
      <c r="G2081" s="1" t="s">
        <v>543</v>
      </c>
      <c r="H2081" s="1" t="s">
        <v>544</v>
      </c>
      <c r="I2081">
        <v>1</v>
      </c>
      <c r="J2081" t="s">
        <v>228</v>
      </c>
      <c r="K2081" s="1" t="s">
        <v>119</v>
      </c>
      <c r="L2081" s="1" t="s">
        <v>178</v>
      </c>
      <c r="M2081">
        <v>31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カンフー広尾倖児ICONIC</v>
      </c>
    </row>
    <row r="2082" spans="1:21" x14ac:dyDescent="0.3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s="1" t="s">
        <v>737</v>
      </c>
      <c r="D2082" s="1" t="s">
        <v>561</v>
      </c>
      <c r="E2082" s="1" t="s">
        <v>77</v>
      </c>
      <c r="F2082" s="1" t="s">
        <v>82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230</v>
      </c>
      <c r="L2082" s="1" t="s">
        <v>162</v>
      </c>
      <c r="M2082">
        <v>28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カンフー広尾倖児ICONIC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s="1" t="s">
        <v>737</v>
      </c>
      <c r="D2083" s="1" t="s">
        <v>561</v>
      </c>
      <c r="E2083" s="1" t="s">
        <v>77</v>
      </c>
      <c r="F2083" s="1" t="s">
        <v>82</v>
      </c>
      <c r="G2083" s="1" t="s">
        <v>543</v>
      </c>
      <c r="H2083" s="1" t="s">
        <v>544</v>
      </c>
      <c r="I2083">
        <v>1</v>
      </c>
      <c r="J2083" t="s">
        <v>228</v>
      </c>
      <c r="K2083" s="1" t="s">
        <v>120</v>
      </c>
      <c r="L2083" s="1" t="s">
        <v>178</v>
      </c>
      <c r="M2083">
        <v>31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カンフー広尾倖児ICONIC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s="1" t="s">
        <v>737</v>
      </c>
      <c r="D2084" s="1" t="s">
        <v>561</v>
      </c>
      <c r="E2084" s="1" t="s">
        <v>77</v>
      </c>
      <c r="F2084" s="1" t="s">
        <v>82</v>
      </c>
      <c r="G2084" s="1" t="s">
        <v>543</v>
      </c>
      <c r="H2084" s="1" t="s">
        <v>544</v>
      </c>
      <c r="I2084">
        <v>1</v>
      </c>
      <c r="J2084" t="s">
        <v>228</v>
      </c>
      <c r="K2084" s="1" t="s">
        <v>164</v>
      </c>
      <c r="L2084" s="1" t="s">
        <v>162</v>
      </c>
      <c r="M2084">
        <v>28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カンフー広尾倖児ICONIC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s="1" t="s">
        <v>737</v>
      </c>
      <c r="D2085" s="1" t="s">
        <v>561</v>
      </c>
      <c r="E2085" s="1" t="s">
        <v>77</v>
      </c>
      <c r="F2085" s="1" t="s">
        <v>82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カンフー広尾倖児ICONIC</v>
      </c>
    </row>
    <row r="2086" spans="1:21" x14ac:dyDescent="0.35">
      <c r="A2086">
        <f>VLOOKUP(Receive[[#This Row],[No用]],SetNo[[No.用]:[vlookup 用]],2,FALSE)</f>
        <v>354</v>
      </c>
      <c r="B2086">
        <f>IF(ROW()=2,1,IF(A2085&lt;&gt;Receive[[#This Row],[No]],1,B2085+1))</f>
        <v>1</v>
      </c>
      <c r="C2086" t="s">
        <v>108</v>
      </c>
      <c r="D2086" s="1" t="s">
        <v>563</v>
      </c>
      <c r="E2086" s="1" t="s">
        <v>90</v>
      </c>
      <c r="F2086" s="1" t="s">
        <v>74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ユニフォーム先島伊澄ICONIC</v>
      </c>
    </row>
    <row r="2087" spans="1:21" x14ac:dyDescent="0.35">
      <c r="A2087">
        <f>VLOOKUP(Receive[[#This Row],[No用]],SetNo[[No.用]:[vlookup 用]],2,FALSE)</f>
        <v>354</v>
      </c>
      <c r="B2087">
        <f>IF(ROW()=2,1,IF(A2086&lt;&gt;Receive[[#This Row],[No]],1,B2086+1))</f>
        <v>2</v>
      </c>
      <c r="C2087" t="s">
        <v>108</v>
      </c>
      <c r="D2087" s="1" t="s">
        <v>563</v>
      </c>
      <c r="E2087" s="1" t="s">
        <v>90</v>
      </c>
      <c r="F2087" s="1" t="s">
        <v>74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ユニフォーム先島伊澄ICONIC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3</v>
      </c>
      <c r="C2088" t="s">
        <v>108</v>
      </c>
      <c r="D2088" s="1" t="s">
        <v>563</v>
      </c>
      <c r="E2088" s="1" t="s">
        <v>90</v>
      </c>
      <c r="F2088" s="1" t="s">
        <v>74</v>
      </c>
      <c r="G2088" s="1" t="s">
        <v>543</v>
      </c>
      <c r="H2088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ユニフォーム先島伊澄ICONIC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4</v>
      </c>
      <c r="C2089" t="s">
        <v>108</v>
      </c>
      <c r="D2089" s="1" t="s">
        <v>563</v>
      </c>
      <c r="E2089" s="1" t="s">
        <v>90</v>
      </c>
      <c r="F2089" s="1" t="s">
        <v>74</v>
      </c>
      <c r="G2089" s="1" t="s">
        <v>543</v>
      </c>
      <c r="H2089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ユニフォーム先島伊澄ICONIC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5</v>
      </c>
      <c r="C2090" t="s">
        <v>108</v>
      </c>
      <c r="D2090" s="1" t="s">
        <v>563</v>
      </c>
      <c r="E2090" s="1" t="s">
        <v>90</v>
      </c>
      <c r="F2090" s="1" t="s">
        <v>74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ユニフォーム先島伊澄ICONIC</v>
      </c>
    </row>
    <row r="2091" spans="1:21" x14ac:dyDescent="0.35">
      <c r="A2091">
        <f>VLOOKUP(Receive[[#This Row],[No用]],SetNo[[No.用]:[vlookup 用]],2,FALSE)</f>
        <v>355</v>
      </c>
      <c r="B2091">
        <f>IF(ROW()=2,1,IF(A2090&lt;&gt;Receive[[#This Row],[No]],1,B2090+1))</f>
        <v>1</v>
      </c>
      <c r="C2091" t="s">
        <v>108</v>
      </c>
      <c r="D2091" s="1" t="s">
        <v>565</v>
      </c>
      <c r="E2091" s="1" t="s">
        <v>90</v>
      </c>
      <c r="F2091" s="1" t="s">
        <v>82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119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ユニフォーム背黒晃彦ICONIC</v>
      </c>
    </row>
    <row r="2092" spans="1:21" x14ac:dyDescent="0.35">
      <c r="A2092">
        <f>VLOOKUP(Receive[[#This Row],[No用]],SetNo[[No.用]:[vlookup 用]],2,FALSE)</f>
        <v>355</v>
      </c>
      <c r="B2092">
        <f>IF(ROW()=2,1,IF(A2091&lt;&gt;Receive[[#This Row],[No]],1,B2091+1))</f>
        <v>2</v>
      </c>
      <c r="C2092" t="s">
        <v>108</v>
      </c>
      <c r="D2092" s="1" t="s">
        <v>565</v>
      </c>
      <c r="E2092" s="1" t="s">
        <v>90</v>
      </c>
      <c r="F2092" s="1" t="s">
        <v>82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ユニフォーム背黒晃彦ICONIC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3</v>
      </c>
      <c r="C2093" t="s">
        <v>108</v>
      </c>
      <c r="D2093" s="1" t="s">
        <v>565</v>
      </c>
      <c r="E2093" s="1" t="s">
        <v>90</v>
      </c>
      <c r="F2093" s="1" t="s">
        <v>82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ユニフォーム背黒晃彦ICONIC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4</v>
      </c>
      <c r="C2094" t="s">
        <v>108</v>
      </c>
      <c r="D2094" s="1" t="s">
        <v>565</v>
      </c>
      <c r="E2094" s="1" t="s">
        <v>90</v>
      </c>
      <c r="F2094" s="1" t="s">
        <v>82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ユニフォーム背黒晃彦ICONIC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5</v>
      </c>
      <c r="C2095" t="s">
        <v>108</v>
      </c>
      <c r="D2095" s="1" t="s">
        <v>565</v>
      </c>
      <c r="E2095" s="1" t="s">
        <v>90</v>
      </c>
      <c r="F2095" s="1" t="s">
        <v>82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ユニフォーム背黒晃彦ICONIC</v>
      </c>
    </row>
    <row r="2096" spans="1:21" x14ac:dyDescent="0.35">
      <c r="A2096">
        <f>VLOOKUP(Receive[[#This Row],[No用]],SetNo[[No.用]:[vlookup 用]],2,FALSE)</f>
        <v>356</v>
      </c>
      <c r="B2096">
        <f>IF(ROW()=2,1,IF(A2095&lt;&gt;Receive[[#This Row],[No]],1,B2095+1))</f>
        <v>1</v>
      </c>
      <c r="C2096" t="s">
        <v>108</v>
      </c>
      <c r="D2096" s="1" t="s">
        <v>567</v>
      </c>
      <c r="E2096" s="1" t="s">
        <v>90</v>
      </c>
      <c r="F2096" s="1" t="s">
        <v>80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173</v>
      </c>
      <c r="M2096">
        <v>37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ユニフォーム赤間颯ICONIC</v>
      </c>
    </row>
    <row r="2097" spans="1:21" x14ac:dyDescent="0.35">
      <c r="A2097">
        <f>VLOOKUP(Receive[[#This Row],[No用]],SetNo[[No.用]:[vlookup 用]],2,FALSE)</f>
        <v>356</v>
      </c>
      <c r="B2097">
        <f>IF(ROW()=2,1,IF(A2096&lt;&gt;Receive[[#This Row],[No]],1,B2096+1))</f>
        <v>2</v>
      </c>
      <c r="C2097" t="s">
        <v>108</v>
      </c>
      <c r="D2097" s="1" t="s">
        <v>567</v>
      </c>
      <c r="E2097" s="1" t="s">
        <v>90</v>
      </c>
      <c r="F2097" s="1" t="s">
        <v>80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194</v>
      </c>
      <c r="L2097" s="1" t="s">
        <v>178</v>
      </c>
      <c r="M2097">
        <v>39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ユニフォーム赤間颯ICONIC</v>
      </c>
    </row>
    <row r="2098" spans="1:21" x14ac:dyDescent="0.35">
      <c r="A2098">
        <f>VLOOKUP(Receive[[#This Row],[No用]],SetNo[[No.用]:[vlookup 用]],2,FALSE)</f>
        <v>356</v>
      </c>
      <c r="B2098">
        <f>IF(ROW()=2,1,IF(A2097&lt;&gt;Receive[[#This Row],[No]],1,B2097+1))</f>
        <v>3</v>
      </c>
      <c r="C2098" t="s">
        <v>108</v>
      </c>
      <c r="D2098" s="1" t="s">
        <v>567</v>
      </c>
      <c r="E2098" s="1" t="s">
        <v>90</v>
      </c>
      <c r="F2098" s="1" t="s">
        <v>80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ユニフォーム赤間颯ICONIC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4</v>
      </c>
      <c r="C2099" t="s">
        <v>108</v>
      </c>
      <c r="D2099" s="1" t="s">
        <v>567</v>
      </c>
      <c r="E2099" s="1" t="s">
        <v>90</v>
      </c>
      <c r="F2099" s="1" t="s">
        <v>80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230</v>
      </c>
      <c r="L2099" s="1" t="s">
        <v>162</v>
      </c>
      <c r="M2099">
        <v>34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ユニフォーム赤間颯ICONIC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5</v>
      </c>
      <c r="C2100" t="s">
        <v>108</v>
      </c>
      <c r="D2100" s="1" t="s">
        <v>567</v>
      </c>
      <c r="E2100" s="1" t="s">
        <v>90</v>
      </c>
      <c r="F2100" s="1" t="s">
        <v>80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173</v>
      </c>
      <c r="M2100">
        <v>37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ユニフォーム赤間颯ICONIC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6</v>
      </c>
      <c r="C2101" t="s">
        <v>108</v>
      </c>
      <c r="D2101" s="1" t="s">
        <v>567</v>
      </c>
      <c r="E2101" s="1" t="s">
        <v>90</v>
      </c>
      <c r="F2101" s="1" t="s">
        <v>80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ユニフォーム赤間颯ICONIC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7</v>
      </c>
      <c r="C2102" t="s">
        <v>108</v>
      </c>
      <c r="D2102" s="1" t="s">
        <v>567</v>
      </c>
      <c r="E2102" s="1" t="s">
        <v>90</v>
      </c>
      <c r="F2102" s="1" t="s">
        <v>80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ユニフォーム赤間颯ICONIC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8</v>
      </c>
      <c r="C2103" t="s">
        <v>108</v>
      </c>
      <c r="D2103" s="1" t="s">
        <v>567</v>
      </c>
      <c r="E2103" s="1" t="s">
        <v>90</v>
      </c>
      <c r="F2103" s="1" t="s">
        <v>80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183</v>
      </c>
      <c r="L2103" s="1" t="s">
        <v>224</v>
      </c>
      <c r="M2103">
        <v>50</v>
      </c>
      <c r="N2103">
        <v>0</v>
      </c>
      <c r="O2103">
        <v>61</v>
      </c>
      <c r="P2103">
        <v>0</v>
      </c>
      <c r="U2103" t="str">
        <f>Receive[[#This Row],[服装]]&amp;Receive[[#This Row],[名前]]&amp;Receive[[#This Row],[レアリティ]]</f>
        <v>ユニフォーム赤間颯ICONIC</v>
      </c>
    </row>
    <row r="2104" spans="1:21" x14ac:dyDescent="0.35">
      <c r="A2104">
        <f>VLOOKUP(Receive[[#This Row],[No用]],SetNo[[No.用]:[vlookup 用]],2,FALSE)</f>
        <v>357</v>
      </c>
      <c r="B2104">
        <f>IF(ROW()=2,1,IF(A2103&lt;&gt;Receive[[#This Row],[No]],1,B2103+1))</f>
        <v>1</v>
      </c>
      <c r="C2104" s="1" t="s">
        <v>108</v>
      </c>
      <c r="D2104" s="1" t="s">
        <v>1080</v>
      </c>
      <c r="E2104" s="1" t="s">
        <v>77</v>
      </c>
      <c r="F2104" s="1" t="s">
        <v>74</v>
      </c>
      <c r="G2104" s="1" t="s">
        <v>1081</v>
      </c>
      <c r="H2104" s="1" t="s">
        <v>544</v>
      </c>
      <c r="I2104">
        <v>1</v>
      </c>
      <c r="J2104" t="s">
        <v>228</v>
      </c>
      <c r="K2104" s="1" t="s">
        <v>119</v>
      </c>
      <c r="L2104" s="1" t="s">
        <v>162</v>
      </c>
      <c r="M2104">
        <v>29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ユニフォーム白峰周ICONIC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2</v>
      </c>
      <c r="C2105" s="1" t="s">
        <v>108</v>
      </c>
      <c r="D2105" s="1" t="s">
        <v>1080</v>
      </c>
      <c r="E2105" s="1" t="s">
        <v>77</v>
      </c>
      <c r="F2105" s="1" t="s">
        <v>74</v>
      </c>
      <c r="G2105" s="1" t="s">
        <v>1081</v>
      </c>
      <c r="H2105" s="1" t="s">
        <v>544</v>
      </c>
      <c r="I2105">
        <v>1</v>
      </c>
      <c r="J2105" t="s">
        <v>228</v>
      </c>
      <c r="K2105" s="1" t="s">
        <v>163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R2105" s="1" t="s">
        <v>955</v>
      </c>
      <c r="S2105" s="1" t="s">
        <v>919</v>
      </c>
      <c r="T2105" s="1"/>
      <c r="U2105" t="str">
        <f>Receive[[#This Row],[服装]]&amp;Receive[[#This Row],[名前]]&amp;Receive[[#This Row],[レアリティ]]</f>
        <v>ユニフォーム白峰周ICONIC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3</v>
      </c>
      <c r="C2106" s="1" t="s">
        <v>108</v>
      </c>
      <c r="D2106" s="1" t="s">
        <v>1080</v>
      </c>
      <c r="E2106" s="1" t="s">
        <v>77</v>
      </c>
      <c r="F2106" s="1" t="s">
        <v>74</v>
      </c>
      <c r="G2106" s="1" t="s">
        <v>1081</v>
      </c>
      <c r="H2106" s="1" t="s">
        <v>544</v>
      </c>
      <c r="I2106">
        <v>1</v>
      </c>
      <c r="J2106" t="s">
        <v>228</v>
      </c>
      <c r="K2106" s="1" t="s">
        <v>230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R2106" s="1" t="s">
        <v>955</v>
      </c>
      <c r="S2106" s="1" t="s">
        <v>940</v>
      </c>
      <c r="T2106" s="1"/>
      <c r="U2106" t="str">
        <f>Receive[[#This Row],[服装]]&amp;Receive[[#This Row],[名前]]&amp;Receive[[#This Row],[レアリティ]]</f>
        <v>ユニフォーム白峰周ICONIC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4</v>
      </c>
      <c r="C2107" s="1" t="s">
        <v>108</v>
      </c>
      <c r="D2107" s="1" t="s">
        <v>1080</v>
      </c>
      <c r="E2107" s="1" t="s">
        <v>77</v>
      </c>
      <c r="F2107" s="1" t="s">
        <v>74</v>
      </c>
      <c r="G2107" s="1" t="s">
        <v>1081</v>
      </c>
      <c r="H2107" s="1" t="s">
        <v>544</v>
      </c>
      <c r="I2107">
        <v>1</v>
      </c>
      <c r="J2107" t="s">
        <v>228</v>
      </c>
      <c r="K2107" s="1" t="s">
        <v>120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ユニフォーム白峰周ICONIC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5</v>
      </c>
      <c r="C2108" s="1" t="s">
        <v>108</v>
      </c>
      <c r="D2108" s="1" t="s">
        <v>1080</v>
      </c>
      <c r="E2108" s="1" t="s">
        <v>77</v>
      </c>
      <c r="F2108" s="1" t="s">
        <v>74</v>
      </c>
      <c r="G2108" s="1" t="s">
        <v>1081</v>
      </c>
      <c r="H2108" s="1" t="s">
        <v>544</v>
      </c>
      <c r="I2108">
        <v>1</v>
      </c>
      <c r="J2108" t="s">
        <v>228</v>
      </c>
      <c r="K2108" s="1" t="s">
        <v>164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ユニフォーム白峰周ICONIC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6</v>
      </c>
      <c r="C2109" s="1" t="s">
        <v>108</v>
      </c>
      <c r="D2109" s="1" t="s">
        <v>1080</v>
      </c>
      <c r="E2109" s="1" t="s">
        <v>77</v>
      </c>
      <c r="F2109" s="1" t="s">
        <v>74</v>
      </c>
      <c r="G2109" s="1" t="s">
        <v>1081</v>
      </c>
      <c r="H2109" s="1" t="s">
        <v>544</v>
      </c>
      <c r="I2109">
        <v>1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ユニフォーム白峰周ICONIC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1</v>
      </c>
      <c r="C2110" s="1" t="s">
        <v>108</v>
      </c>
      <c r="D2110" s="1" t="s">
        <v>1090</v>
      </c>
      <c r="E2110" s="1" t="s">
        <v>77</v>
      </c>
      <c r="F2110" s="1" t="s">
        <v>82</v>
      </c>
      <c r="G2110" s="1" t="s">
        <v>1081</v>
      </c>
      <c r="H2110" s="1" t="s">
        <v>544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955</v>
      </c>
      <c r="S2110" s="1" t="s">
        <v>919</v>
      </c>
      <c r="T2110" s="1"/>
      <c r="U2110" t="str">
        <f>Receive[[#This Row],[服装]]&amp;Receive[[#This Row],[名前]]&amp;Receive[[#This Row],[レアリティ]]</f>
        <v>ユニフォーム和倉久彦ICONIC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2</v>
      </c>
      <c r="C2111" s="1" t="s">
        <v>108</v>
      </c>
      <c r="D2111" s="1" t="s">
        <v>1090</v>
      </c>
      <c r="E2111" s="1" t="s">
        <v>77</v>
      </c>
      <c r="F2111" s="1" t="s">
        <v>82</v>
      </c>
      <c r="G2111" s="1" t="s">
        <v>1081</v>
      </c>
      <c r="H2111" s="1" t="s">
        <v>544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ユニフォーム和倉久彦ICONIC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3</v>
      </c>
      <c r="C2112" s="1" t="s">
        <v>108</v>
      </c>
      <c r="D2112" s="1" t="s">
        <v>1090</v>
      </c>
      <c r="E2112" s="1" t="s">
        <v>77</v>
      </c>
      <c r="F2112" s="1" t="s">
        <v>82</v>
      </c>
      <c r="G2112" s="1" t="s">
        <v>1081</v>
      </c>
      <c r="H2112" s="1" t="s">
        <v>544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ユニフォーム和倉久彦ICONIC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4</v>
      </c>
      <c r="C2113" s="1" t="s">
        <v>108</v>
      </c>
      <c r="D2113" s="1" t="s">
        <v>1090</v>
      </c>
      <c r="E2113" s="1" t="s">
        <v>77</v>
      </c>
      <c r="F2113" s="1" t="s">
        <v>82</v>
      </c>
      <c r="G2113" s="1" t="s">
        <v>1081</v>
      </c>
      <c r="H2113" s="1" t="s">
        <v>544</v>
      </c>
      <c r="I2113">
        <v>1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ユニフォーム和倉久彦ICONIC</v>
      </c>
    </row>
    <row r="2114" spans="1:21" x14ac:dyDescent="0.35">
      <c r="A2114">
        <f>VLOOKUP(Receive[[#This Row],[No用]],SetNo[[No.用]:[vlookup 用]],2,FALSE)</f>
        <v>359</v>
      </c>
      <c r="B2114">
        <f>IF(ROW()=2,1,IF(A2113&lt;&gt;Receive[[#This Row],[No]],1,B2113+1))</f>
        <v>1</v>
      </c>
      <c r="C2114" s="1" t="s">
        <v>108</v>
      </c>
      <c r="D2114" s="1" t="s">
        <v>1094</v>
      </c>
      <c r="E2114" s="1" t="s">
        <v>77</v>
      </c>
      <c r="F2114" s="1" t="s">
        <v>78</v>
      </c>
      <c r="G2114" s="1" t="s">
        <v>1081</v>
      </c>
      <c r="H2114" s="1" t="s">
        <v>544</v>
      </c>
      <c r="I2114">
        <v>1</v>
      </c>
      <c r="J2114" t="s">
        <v>228</v>
      </c>
      <c r="K2114" s="1" t="s">
        <v>119</v>
      </c>
      <c r="L2114" s="1" t="s">
        <v>162</v>
      </c>
      <c r="M2114">
        <v>25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ユニフォーム金沢伊織ICONIC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2</v>
      </c>
      <c r="C2115" s="1" t="s">
        <v>108</v>
      </c>
      <c r="D2115" s="1" t="s">
        <v>1094</v>
      </c>
      <c r="E2115" s="1" t="s">
        <v>77</v>
      </c>
      <c r="F2115" s="1" t="s">
        <v>78</v>
      </c>
      <c r="G2115" s="1" t="s">
        <v>1081</v>
      </c>
      <c r="H2115" s="1" t="s">
        <v>544</v>
      </c>
      <c r="I2115">
        <v>1</v>
      </c>
      <c r="J2115" t="s">
        <v>228</v>
      </c>
      <c r="K2115" s="1" t="s">
        <v>163</v>
      </c>
      <c r="L2115" s="1" t="s">
        <v>162</v>
      </c>
      <c r="M2115">
        <v>25</v>
      </c>
      <c r="N2115">
        <v>0</v>
      </c>
      <c r="O2115">
        <v>0</v>
      </c>
      <c r="P2115">
        <v>0</v>
      </c>
      <c r="R2115" s="1" t="s">
        <v>955</v>
      </c>
      <c r="S2115" s="1" t="s">
        <v>919</v>
      </c>
      <c r="T2115" s="1"/>
      <c r="U2115" t="str">
        <f>Receive[[#This Row],[服装]]&amp;Receive[[#This Row],[名前]]&amp;Receive[[#This Row],[レアリティ]]</f>
        <v>ユニフォーム金沢伊織ICONIC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3</v>
      </c>
      <c r="C2116" s="1" t="s">
        <v>108</v>
      </c>
      <c r="D2116" s="1" t="s">
        <v>1094</v>
      </c>
      <c r="E2116" s="1" t="s">
        <v>77</v>
      </c>
      <c r="F2116" s="1" t="s">
        <v>78</v>
      </c>
      <c r="G2116" s="1" t="s">
        <v>1081</v>
      </c>
      <c r="H2116" s="1" t="s">
        <v>544</v>
      </c>
      <c r="I2116">
        <v>1</v>
      </c>
      <c r="J2116" t="s">
        <v>228</v>
      </c>
      <c r="K2116" s="1" t="s">
        <v>120</v>
      </c>
      <c r="L2116" s="1" t="s">
        <v>162</v>
      </c>
      <c r="M2116">
        <v>25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ユニフォーム金沢伊織ICONIC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4</v>
      </c>
      <c r="C2117" s="1" t="s">
        <v>108</v>
      </c>
      <c r="D2117" s="1" t="s">
        <v>1094</v>
      </c>
      <c r="E2117" s="1" t="s">
        <v>77</v>
      </c>
      <c r="F2117" s="1" t="s">
        <v>78</v>
      </c>
      <c r="G2117" s="1" t="s">
        <v>1081</v>
      </c>
      <c r="H2117" s="1" t="s">
        <v>544</v>
      </c>
      <c r="I2117">
        <v>1</v>
      </c>
      <c r="J2117" t="s">
        <v>228</v>
      </c>
      <c r="K2117" s="1" t="s">
        <v>164</v>
      </c>
      <c r="L2117" s="1" t="s">
        <v>162</v>
      </c>
      <c r="M2117">
        <v>25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ユニフォーム金沢伊織ICONIC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5</v>
      </c>
      <c r="C2118" s="1" t="s">
        <v>108</v>
      </c>
      <c r="D2118" s="1" t="s">
        <v>1094</v>
      </c>
      <c r="E2118" s="1" t="s">
        <v>77</v>
      </c>
      <c r="F2118" s="1" t="s">
        <v>78</v>
      </c>
      <c r="G2118" s="1" t="s">
        <v>1081</v>
      </c>
      <c r="H2118" s="1" t="s">
        <v>544</v>
      </c>
      <c r="I2118">
        <v>1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ユニフォーム金沢伊織ICONIC</v>
      </c>
    </row>
    <row r="2119" spans="1:21" x14ac:dyDescent="0.35">
      <c r="A2119">
        <f>VLOOKUP(Receive[[#This Row],[No用]],SetNo[[No.用]:[vlookup 用]],2,FALSE)</f>
        <v>360</v>
      </c>
      <c r="B2119">
        <f>IF(ROW()=2,1,IF(A2118&lt;&gt;Receive[[#This Row],[No]],1,B2118+1))</f>
        <v>1</v>
      </c>
      <c r="C2119" s="1" t="s">
        <v>108</v>
      </c>
      <c r="D2119" s="1" t="s">
        <v>1098</v>
      </c>
      <c r="E2119" s="1" t="s">
        <v>77</v>
      </c>
      <c r="F2119" s="1" t="s">
        <v>82</v>
      </c>
      <c r="G2119" s="1" t="s">
        <v>1081</v>
      </c>
      <c r="H2119" s="1" t="s">
        <v>544</v>
      </c>
      <c r="I2119">
        <v>1</v>
      </c>
      <c r="J2119" t="s">
        <v>228</v>
      </c>
      <c r="K2119" s="1" t="s">
        <v>119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ユニフォーム志賀智也ICONIC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2</v>
      </c>
      <c r="C2120" s="1" t="s">
        <v>108</v>
      </c>
      <c r="D2120" s="1" t="s">
        <v>1098</v>
      </c>
      <c r="E2120" s="1" t="s">
        <v>77</v>
      </c>
      <c r="F2120" s="1" t="s">
        <v>82</v>
      </c>
      <c r="G2120" s="1" t="s">
        <v>1081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26</v>
      </c>
      <c r="N2120">
        <v>0</v>
      </c>
      <c r="O2120">
        <v>0</v>
      </c>
      <c r="P2120">
        <v>0</v>
      </c>
      <c r="R2120" s="1" t="s">
        <v>955</v>
      </c>
      <c r="S2120" s="1" t="s">
        <v>919</v>
      </c>
      <c r="U2120" t="str">
        <f>Receive[[#This Row],[服装]]&amp;Receive[[#This Row],[名前]]&amp;Receive[[#This Row],[レアリティ]]</f>
        <v>ユニフォーム志賀智也ICONIC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3</v>
      </c>
      <c r="C2121" s="1" t="s">
        <v>108</v>
      </c>
      <c r="D2121" s="1" t="s">
        <v>1098</v>
      </c>
      <c r="E2121" s="1" t="s">
        <v>77</v>
      </c>
      <c r="F2121" s="1" t="s">
        <v>82</v>
      </c>
      <c r="G2121" s="1" t="s">
        <v>1081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162</v>
      </c>
      <c r="M2121">
        <v>26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ユニフォーム志賀智也ICONIC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4</v>
      </c>
      <c r="C2122" s="1" t="s">
        <v>108</v>
      </c>
      <c r="D2122" s="1" t="s">
        <v>1098</v>
      </c>
      <c r="E2122" s="1" t="s">
        <v>77</v>
      </c>
      <c r="F2122" s="1" t="s">
        <v>82</v>
      </c>
      <c r="G2122" s="1" t="s">
        <v>1081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26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ユニフォーム志賀智也ICONIC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5</v>
      </c>
      <c r="C2123" s="1" t="s">
        <v>108</v>
      </c>
      <c r="D2123" s="1" t="s">
        <v>1098</v>
      </c>
      <c r="E2123" s="1" t="s">
        <v>77</v>
      </c>
      <c r="F2123" s="1" t="s">
        <v>82</v>
      </c>
      <c r="G2123" s="1" t="s">
        <v>1081</v>
      </c>
      <c r="H2123" s="1" t="s">
        <v>544</v>
      </c>
      <c r="I2123">
        <v>1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ユニフォーム志賀智也ICONIC</v>
      </c>
    </row>
    <row r="2124" spans="1:21" x14ac:dyDescent="0.35">
      <c r="A2124">
        <f>VLOOKUP(Receive[[#This Row],[No用]],SetNo[[No.用]:[vlookup 用]],2,FALSE)</f>
        <v>361</v>
      </c>
      <c r="B2124">
        <f>IF(ROW()=2,1,IF(A2123&lt;&gt;Receive[[#This Row],[No]],1,B2123+1))</f>
        <v>1</v>
      </c>
      <c r="C2124" s="1" t="s">
        <v>108</v>
      </c>
      <c r="D2124" s="1" t="s">
        <v>1111</v>
      </c>
      <c r="E2124" s="1" t="s">
        <v>77</v>
      </c>
      <c r="F2124" s="1" t="s">
        <v>80</v>
      </c>
      <c r="G2124" s="1" t="s">
        <v>1081</v>
      </c>
      <c r="H2124" s="1" t="s">
        <v>544</v>
      </c>
      <c r="I2124">
        <v>1</v>
      </c>
      <c r="J2124" t="s">
        <v>228</v>
      </c>
      <c r="K2124" s="1" t="s">
        <v>119</v>
      </c>
      <c r="L2124" s="1" t="s">
        <v>173</v>
      </c>
      <c r="M2124">
        <v>36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ユニフォーム輪島友和ICONIC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2</v>
      </c>
      <c r="C2125" s="1" t="s">
        <v>108</v>
      </c>
      <c r="D2125" s="1" t="s">
        <v>1111</v>
      </c>
      <c r="E2125" s="1" t="s">
        <v>77</v>
      </c>
      <c r="F2125" s="1" t="s">
        <v>80</v>
      </c>
      <c r="G2125" s="1" t="s">
        <v>1081</v>
      </c>
      <c r="H2125" s="1" t="s">
        <v>544</v>
      </c>
      <c r="I2125">
        <v>1</v>
      </c>
      <c r="J2125" t="s">
        <v>228</v>
      </c>
      <c r="K2125" s="1" t="s">
        <v>194</v>
      </c>
      <c r="L2125" s="1" t="s">
        <v>178</v>
      </c>
      <c r="M2125">
        <v>40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ユニフォーム輪島友和ICONIC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3</v>
      </c>
      <c r="C2126" s="1" t="s">
        <v>108</v>
      </c>
      <c r="D2126" s="1" t="s">
        <v>1111</v>
      </c>
      <c r="E2126" s="1" t="s">
        <v>77</v>
      </c>
      <c r="F2126" s="1" t="s">
        <v>80</v>
      </c>
      <c r="G2126" s="1" t="s">
        <v>1081</v>
      </c>
      <c r="H2126" s="1" t="s">
        <v>544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955</v>
      </c>
      <c r="S2126" s="1" t="s">
        <v>919</v>
      </c>
      <c r="U2126" t="str">
        <f>Receive[[#This Row],[服装]]&amp;Receive[[#This Row],[名前]]&amp;Receive[[#This Row],[レアリティ]]</f>
        <v>ユニフォーム輪島友和ICONIC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4</v>
      </c>
      <c r="C2127" s="1" t="s">
        <v>108</v>
      </c>
      <c r="D2127" s="1" t="s">
        <v>1111</v>
      </c>
      <c r="E2127" s="1" t="s">
        <v>77</v>
      </c>
      <c r="F2127" s="1" t="s">
        <v>80</v>
      </c>
      <c r="G2127" s="1" t="s">
        <v>1081</v>
      </c>
      <c r="H2127" s="1" t="s">
        <v>544</v>
      </c>
      <c r="I2127">
        <v>1</v>
      </c>
      <c r="J2127" t="s">
        <v>228</v>
      </c>
      <c r="K2127" s="1" t="s">
        <v>230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955</v>
      </c>
      <c r="S2127" s="1" t="s">
        <v>940</v>
      </c>
      <c r="U2127" t="str">
        <f>Receive[[#This Row],[服装]]&amp;Receive[[#This Row],[名前]]&amp;Receive[[#This Row],[レアリティ]]</f>
        <v>ユニフォーム輪島友和ICONIC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5</v>
      </c>
      <c r="C2128" s="1" t="s">
        <v>108</v>
      </c>
      <c r="D2128" s="1" t="s">
        <v>1111</v>
      </c>
      <c r="E2128" s="1" t="s">
        <v>77</v>
      </c>
      <c r="F2128" s="1" t="s">
        <v>80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120</v>
      </c>
      <c r="L2128" s="1" t="s">
        <v>173</v>
      </c>
      <c r="M2128">
        <v>36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ユニフォーム輪島友和ICONIC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6</v>
      </c>
      <c r="C2129" s="1" t="s">
        <v>108</v>
      </c>
      <c r="D2129" s="1" t="s">
        <v>1111</v>
      </c>
      <c r="E2129" s="1" t="s">
        <v>77</v>
      </c>
      <c r="F2129" s="1" t="s">
        <v>80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ユニフォーム輪島友和ICONIC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7</v>
      </c>
      <c r="C2130" s="1" t="s">
        <v>108</v>
      </c>
      <c r="D2130" s="1" t="s">
        <v>1111</v>
      </c>
      <c r="E2130" s="1" t="s">
        <v>77</v>
      </c>
      <c r="F2130" s="1" t="s">
        <v>80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165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ユニフォーム輪島友和ICONIC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8</v>
      </c>
      <c r="C2131" s="1" t="s">
        <v>108</v>
      </c>
      <c r="D2131" s="1" t="s">
        <v>1111</v>
      </c>
      <c r="E2131" s="1" t="s">
        <v>77</v>
      </c>
      <c r="F2131" s="1" t="s">
        <v>80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224</v>
      </c>
      <c r="M2131">
        <v>46</v>
      </c>
      <c r="N2131">
        <v>0</v>
      </c>
      <c r="O2131">
        <v>56</v>
      </c>
      <c r="P2131">
        <v>0</v>
      </c>
      <c r="T2131" s="1" t="s">
        <v>1113</v>
      </c>
      <c r="U2131" t="str">
        <f>Receive[[#This Row],[服装]]&amp;Receive[[#This Row],[名前]]&amp;Receive[[#This Row],[レアリティ]]</f>
        <v>ユニフォーム輪島友和ICONIC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9</v>
      </c>
      <c r="C2132" s="1" t="s">
        <v>108</v>
      </c>
      <c r="D2132" s="1" t="s">
        <v>1111</v>
      </c>
      <c r="E2132" s="1" t="s">
        <v>77</v>
      </c>
      <c r="F2132" s="1" t="s">
        <v>80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224</v>
      </c>
      <c r="M2132">
        <v>46</v>
      </c>
      <c r="N2132">
        <v>0</v>
      </c>
      <c r="O2132">
        <v>56</v>
      </c>
      <c r="P2132">
        <v>0</v>
      </c>
      <c r="T2132" s="1" t="s">
        <v>1114</v>
      </c>
      <c r="U2132" t="str">
        <f>Receive[[#This Row],[服装]]&amp;Receive[[#This Row],[名前]]&amp;Receive[[#This Row],[レアリティ]]</f>
        <v>ユニフォーム輪島友和ICONIC</v>
      </c>
    </row>
    <row r="2133" spans="1:21" x14ac:dyDescent="0.35">
      <c r="A2133">
        <f>VLOOKUP(Receive[[#This Row],[No用]],SetNo[[No.用]:[vlookup 用]],2,FALSE)</f>
        <v>362</v>
      </c>
      <c r="B2133" s="20">
        <f>IF(ROW()=2,1,IF(A2132&lt;&gt;Receive[[#This Row],[No]],1,B2132+1))</f>
        <v>1</v>
      </c>
      <c r="C2133" s="1" t="s">
        <v>108</v>
      </c>
      <c r="D2133" s="1" t="s">
        <v>1128</v>
      </c>
      <c r="E2133" s="1" t="s">
        <v>77</v>
      </c>
      <c r="F2133" s="1" t="s">
        <v>78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119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ユニフォーム深谷謙朗ICONIC</v>
      </c>
    </row>
    <row r="2134" spans="1:21" x14ac:dyDescent="0.35">
      <c r="A2134">
        <f>VLOOKUP(Receive[[#This Row],[No用]],SetNo[[No.用]:[vlookup 用]],2,FALSE)</f>
        <v>362</v>
      </c>
      <c r="B2134" s="20">
        <f>IF(ROW()=2,1,IF(A2133&lt;&gt;Receive[[#This Row],[No]],1,B2133+1))</f>
        <v>2</v>
      </c>
      <c r="C2134" s="1" t="s">
        <v>108</v>
      </c>
      <c r="D2134" s="1" t="s">
        <v>1128</v>
      </c>
      <c r="E2134" s="1" t="s">
        <v>77</v>
      </c>
      <c r="F2134" s="1" t="s">
        <v>78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120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ユニフォーム深谷謙朗ICONIC</v>
      </c>
    </row>
    <row r="2135" spans="1:21" x14ac:dyDescent="0.35">
      <c r="A2135">
        <f>VLOOKUP(Receive[[#This Row],[No用]],SetNo[[No.用]:[vlookup 用]],2,FALSE)</f>
        <v>362</v>
      </c>
      <c r="B2135" s="20">
        <f>IF(ROW()=2,1,IF(A2134&lt;&gt;Receive[[#This Row],[No]],1,B2134+1))</f>
        <v>3</v>
      </c>
      <c r="C2135" s="1" t="s">
        <v>108</v>
      </c>
      <c r="D2135" s="1" t="s">
        <v>1128</v>
      </c>
      <c r="E2135" s="1" t="s">
        <v>77</v>
      </c>
      <c r="F2135" s="1" t="s">
        <v>78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164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ユニフォーム深谷謙朗ICONIC</v>
      </c>
    </row>
    <row r="2136" spans="1:21" x14ac:dyDescent="0.35">
      <c r="A2136">
        <f>VLOOKUP(Receive[[#This Row],[No用]],SetNo[[No.用]:[vlookup 用]],2,FALSE)</f>
        <v>362</v>
      </c>
      <c r="B2136" s="20">
        <f>IF(ROW()=2,1,IF(A2135&lt;&gt;Receive[[#This Row],[No]],1,B2135+1))</f>
        <v>4</v>
      </c>
      <c r="C2136" s="1" t="s">
        <v>108</v>
      </c>
      <c r="D2136" s="1" t="s">
        <v>1128</v>
      </c>
      <c r="E2136" s="1" t="s">
        <v>77</v>
      </c>
      <c r="F2136" s="1" t="s">
        <v>78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63"/>
  <sheetViews>
    <sheetView topLeftCell="A1046" workbookViewId="0">
      <selection activeCell="A1062" sqref="A1062:XFD1063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t="s">
        <v>108</v>
      </c>
      <c r="D692" t="s">
        <v>110</v>
      </c>
      <c r="E692" t="s">
        <v>73</v>
      </c>
      <c r="F692" t="s">
        <v>82</v>
      </c>
      <c r="G692" t="s">
        <v>118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ユニフォーム天童覚ICONIC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t="s">
        <v>108</v>
      </c>
      <c r="D693" t="s">
        <v>110</v>
      </c>
      <c r="E693" t="s">
        <v>73</v>
      </c>
      <c r="F693" t="s">
        <v>82</v>
      </c>
      <c r="G693" t="s">
        <v>118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ユニフォーム天童覚ICONIC</v>
      </c>
    </row>
    <row r="694" spans="1:21" x14ac:dyDescent="0.35">
      <c r="A694">
        <f>VLOOKUP(Toss[[#This Row],[No用]],SetNo[[No.用]:[vlookup 用]],2,FALSE)</f>
        <v>230</v>
      </c>
      <c r="B694">
        <f>IF(ROW()=2,1,IF(A693&lt;&gt;Toss[[#This Row],[No]],1,B693+1))</f>
        <v>1</v>
      </c>
      <c r="C694" t="s">
        <v>116</v>
      </c>
      <c r="D694" t="s">
        <v>110</v>
      </c>
      <c r="E694" t="s">
        <v>90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水着天童覚ICONIC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116</v>
      </c>
      <c r="D695" t="s">
        <v>110</v>
      </c>
      <c r="E695" t="s">
        <v>90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水着天童覚ICONIC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s="1" t="s">
        <v>581</v>
      </c>
      <c r="D696" t="s">
        <v>110</v>
      </c>
      <c r="E696" s="1" t="s">
        <v>77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文化祭天童覚ICONIC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s="1" t="s">
        <v>581</v>
      </c>
      <c r="D697" t="s">
        <v>110</v>
      </c>
      <c r="E697" s="1" t="s">
        <v>77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149</v>
      </c>
      <c r="D698" s="1" t="s">
        <v>110</v>
      </c>
      <c r="E698" s="1" t="s">
        <v>73</v>
      </c>
      <c r="F698" s="1" t="s">
        <v>82</v>
      </c>
      <c r="G698" s="1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178</v>
      </c>
      <c r="M698">
        <v>32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制服天童覚ICONIC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149</v>
      </c>
      <c r="D699" s="1" t="s">
        <v>110</v>
      </c>
      <c r="E699" s="1" t="s">
        <v>73</v>
      </c>
      <c r="F699" s="1" t="s">
        <v>82</v>
      </c>
      <c r="G699" s="1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178</v>
      </c>
      <c r="M699">
        <v>33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制服天童覚ICONIC</v>
      </c>
    </row>
    <row r="700" spans="1:21" x14ac:dyDescent="0.35">
      <c r="A700">
        <f>VLOOKUP(Toss[[#This Row],[No用]],SetNo[[No.用]:[vlookup 用]],2,FALSE)</f>
        <v>232</v>
      </c>
      <c r="B700">
        <f>IF(ROW()=2,1,IF(A699&lt;&gt;Toss[[#This Row],[No]],1,B699+1))</f>
        <v>3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363</v>
      </c>
      <c r="L700" s="1" t="s">
        <v>224</v>
      </c>
      <c r="M700">
        <v>48</v>
      </c>
      <c r="N700">
        <v>0</v>
      </c>
      <c r="O700">
        <v>58</v>
      </c>
      <c r="P700">
        <v>0</v>
      </c>
      <c r="Q700" s="1" t="s">
        <v>930</v>
      </c>
      <c r="R700" s="1" t="s">
        <v>931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1</v>
      </c>
      <c r="C701" s="1" t="s">
        <v>743</v>
      </c>
      <c r="D701" s="1" t="s">
        <v>110</v>
      </c>
      <c r="E701" s="1" t="s">
        <v>90</v>
      </c>
      <c r="F701" s="1" t="s">
        <v>82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Q701" s="1"/>
      <c r="U701" t="str">
        <f>Toss[[#This Row],[服装]]&amp;Toss[[#This Row],[名前]]&amp;Toss[[#This Row],[レアリティ]]</f>
        <v>仮装天童覚ICONIC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2</v>
      </c>
      <c r="C702" s="1" t="s">
        <v>743</v>
      </c>
      <c r="D702" s="1" t="s">
        <v>110</v>
      </c>
      <c r="E702" s="1" t="s">
        <v>90</v>
      </c>
      <c r="F702" s="1" t="s">
        <v>82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Q702" s="1"/>
      <c r="U702" t="str">
        <f>Toss[[#This Row],[服装]]&amp;Toss[[#This Row],[名前]]&amp;Toss[[#This Row],[レアリティ]]</f>
        <v>仮装天童覚ICONIC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918</v>
      </c>
      <c r="D703" s="1" t="s">
        <v>110</v>
      </c>
      <c r="E703" s="1" t="s">
        <v>77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遊園地天童覚ICONIC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918</v>
      </c>
      <c r="D704" s="1" t="s">
        <v>110</v>
      </c>
      <c r="E704" s="1" t="s">
        <v>77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遊園地天童覚ICONIC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t="s">
        <v>108</v>
      </c>
      <c r="D705" t="s">
        <v>111</v>
      </c>
      <c r="E705" t="s">
        <v>77</v>
      </c>
      <c r="F705" t="s">
        <v>78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ユニフォーム五色工ICONIC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t="s">
        <v>108</v>
      </c>
      <c r="D706" t="s">
        <v>111</v>
      </c>
      <c r="E706" t="s">
        <v>77</v>
      </c>
      <c r="F706" t="s">
        <v>78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31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ユニフォーム五色工ICONIC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s="1" t="s">
        <v>553</v>
      </c>
      <c r="D707" t="s">
        <v>111</v>
      </c>
      <c r="E707" s="1" t="s">
        <v>73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職業体験五色工ICONIC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s="1" t="s">
        <v>553</v>
      </c>
      <c r="D708" t="s">
        <v>111</v>
      </c>
      <c r="E708" s="1" t="s">
        <v>73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職業体験五色工ICONIC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149</v>
      </c>
      <c r="D709" s="1" t="s">
        <v>111</v>
      </c>
      <c r="E709" s="1" t="s">
        <v>90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149</v>
      </c>
      <c r="D710" s="1" t="s">
        <v>111</v>
      </c>
      <c r="E710" s="1" t="s">
        <v>90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713</v>
      </c>
      <c r="D711" s="1" t="s">
        <v>111</v>
      </c>
      <c r="E711" s="10" t="s">
        <v>77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バカンス五色工ICONIC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713</v>
      </c>
      <c r="D712" s="1" t="s">
        <v>111</v>
      </c>
      <c r="E712" s="10" t="s">
        <v>77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バカンス五色工ICONIC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801</v>
      </c>
      <c r="D713" s="1" t="s">
        <v>111</v>
      </c>
      <c r="E713" s="10" t="s">
        <v>73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Xmas2五色工ICONIC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801</v>
      </c>
      <c r="D714" s="1" t="s">
        <v>111</v>
      </c>
      <c r="E714" s="10" t="s">
        <v>73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Xmas2五色工ICONIC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987</v>
      </c>
      <c r="D715" s="1" t="s">
        <v>111</v>
      </c>
      <c r="E715" s="10" t="s">
        <v>90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サバゲ2五色工ICONIC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987</v>
      </c>
      <c r="D716" s="1" t="s">
        <v>111</v>
      </c>
      <c r="E716" s="10" t="s">
        <v>90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サバゲ2五色工ICONIC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t="s">
        <v>108</v>
      </c>
      <c r="D717" t="s">
        <v>112</v>
      </c>
      <c r="E717" t="s">
        <v>73</v>
      </c>
      <c r="F717" t="s">
        <v>74</v>
      </c>
      <c r="G717" t="s">
        <v>118</v>
      </c>
      <c r="H717" t="s">
        <v>71</v>
      </c>
      <c r="I717">
        <v>1</v>
      </c>
      <c r="J717" t="s">
        <v>231</v>
      </c>
      <c r="K717" t="s">
        <v>370</v>
      </c>
      <c r="L717" t="s">
        <v>261</v>
      </c>
      <c r="M717">
        <v>34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ユニフォーム白布賢二郎ICONIC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t="s">
        <v>108</v>
      </c>
      <c r="D718" t="s">
        <v>112</v>
      </c>
      <c r="E718" t="s">
        <v>73</v>
      </c>
      <c r="F718" t="s">
        <v>74</v>
      </c>
      <c r="G718" t="s">
        <v>118</v>
      </c>
      <c r="H718" t="s">
        <v>71</v>
      </c>
      <c r="I718">
        <v>1</v>
      </c>
      <c r="J718" t="s">
        <v>231</v>
      </c>
      <c r="K718" t="s">
        <v>371</v>
      </c>
      <c r="L718" t="s">
        <v>261</v>
      </c>
      <c r="M718">
        <v>34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ユニフォーム白布賢二郎ICONIC</v>
      </c>
    </row>
    <row r="719" spans="1:21" x14ac:dyDescent="0.35">
      <c r="A719">
        <f>VLOOKUP(Toss[[#This Row],[No用]],SetNo[[No.用]:[vlookup 用]],2,FALSE)</f>
        <v>241</v>
      </c>
      <c r="B719">
        <f>IF(ROW()=2,1,IF(A718&lt;&gt;Toss[[#This Row],[No]],1,B718+1))</f>
        <v>3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374</v>
      </c>
      <c r="L719" t="s">
        <v>261</v>
      </c>
      <c r="M719">
        <v>36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241</v>
      </c>
      <c r="B720">
        <f>IF(ROW()=2,1,IF(A719&lt;&gt;Toss[[#This Row],[No]],1,B719+1))</f>
        <v>4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375</v>
      </c>
      <c r="L720" s="1" t="s">
        <v>162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241</v>
      </c>
      <c r="B721">
        <f>IF(ROW()=2,1,IF(A720&lt;&gt;Toss[[#This Row],[No]],1,B720+1))</f>
        <v>5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376</v>
      </c>
      <c r="L721" t="s">
        <v>377</v>
      </c>
      <c r="M721">
        <v>49</v>
      </c>
      <c r="N721">
        <v>0</v>
      </c>
      <c r="O721">
        <v>59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1</v>
      </c>
      <c r="C722" t="s">
        <v>366</v>
      </c>
      <c r="D722" t="s">
        <v>367</v>
      </c>
      <c r="E722" t="s">
        <v>24</v>
      </c>
      <c r="F722" t="s">
        <v>31</v>
      </c>
      <c r="G722" t="s">
        <v>157</v>
      </c>
      <c r="H722" t="s">
        <v>71</v>
      </c>
      <c r="I722">
        <v>1</v>
      </c>
      <c r="J722" t="s">
        <v>231</v>
      </c>
      <c r="K722" t="s">
        <v>370</v>
      </c>
      <c r="L722" t="s">
        <v>261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探偵白布賢二郎ICONIC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2</v>
      </c>
      <c r="C723" t="s">
        <v>366</v>
      </c>
      <c r="D723" t="s">
        <v>367</v>
      </c>
      <c r="E723" t="s">
        <v>24</v>
      </c>
      <c r="F723" t="s">
        <v>31</v>
      </c>
      <c r="G723" t="s">
        <v>157</v>
      </c>
      <c r="H723" t="s">
        <v>71</v>
      </c>
      <c r="I723">
        <v>1</v>
      </c>
      <c r="J723" t="s">
        <v>231</v>
      </c>
      <c r="K723" t="s">
        <v>371</v>
      </c>
      <c r="L723" t="s">
        <v>261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探偵白布賢二郎ICONIC</v>
      </c>
    </row>
    <row r="724" spans="1:21" x14ac:dyDescent="0.35">
      <c r="A724">
        <f>VLOOKUP(Toss[[#This Row],[No用]],SetNo[[No.用]:[vlookup 用]],2,FALSE)</f>
        <v>242</v>
      </c>
      <c r="B724">
        <f>IF(ROW()=2,1,IF(A723&lt;&gt;Toss[[#This Row],[No]],1,B723+1))</f>
        <v>3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372</v>
      </c>
      <c r="L724" t="s">
        <v>373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242</v>
      </c>
      <c r="B725">
        <f>IF(ROW()=2,1,IF(A724&lt;&gt;Toss[[#This Row],[No]],1,B724+1))</f>
        <v>4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369</v>
      </c>
      <c r="K725" t="s">
        <v>374</v>
      </c>
      <c r="L725" t="s">
        <v>261</v>
      </c>
      <c r="M725">
        <v>36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5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369</v>
      </c>
      <c r="K726" t="s">
        <v>375</v>
      </c>
      <c r="L726" t="s">
        <v>373</v>
      </c>
      <c r="M726">
        <v>37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6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376</v>
      </c>
      <c r="L727" t="s">
        <v>377</v>
      </c>
      <c r="M727">
        <v>49</v>
      </c>
      <c r="N727">
        <v>0</v>
      </c>
      <c r="O727">
        <v>59</v>
      </c>
      <c r="P727">
        <v>0</v>
      </c>
      <c r="R727" s="1" t="s">
        <v>582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149</v>
      </c>
      <c r="D728" s="1" t="s">
        <v>367</v>
      </c>
      <c r="E728" s="1" t="s">
        <v>77</v>
      </c>
      <c r="F728" s="1" t="s">
        <v>31</v>
      </c>
      <c r="G728" s="1" t="s">
        <v>157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R728" s="1"/>
      <c r="U728" t="str">
        <f>Toss[[#This Row],[服装]]&amp;Toss[[#This Row],[名前]]&amp;Toss[[#This Row],[レアリティ]]</f>
        <v>制服白布賢二郎ICONIC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149</v>
      </c>
      <c r="D729" s="1" t="s">
        <v>367</v>
      </c>
      <c r="E729" s="1" t="s">
        <v>77</v>
      </c>
      <c r="F729" s="1" t="s">
        <v>31</v>
      </c>
      <c r="G729" s="1" t="s">
        <v>157</v>
      </c>
      <c r="H729" s="1" t="s">
        <v>71</v>
      </c>
      <c r="I729">
        <v>1</v>
      </c>
      <c r="J729" t="s">
        <v>369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R729" s="1"/>
      <c r="U729" t="str">
        <f>Toss[[#This Row],[服装]]&amp;Toss[[#This Row],[名前]]&amp;Toss[[#This Row],[レアリティ]]</f>
        <v>制服白布賢二郎ICONIC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369</v>
      </c>
      <c r="K730" s="1" t="s">
        <v>172</v>
      </c>
      <c r="L730" s="1" t="s">
        <v>173</v>
      </c>
      <c r="M730">
        <v>37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232</v>
      </c>
      <c r="L731" s="1" t="s">
        <v>162</v>
      </c>
      <c r="M731">
        <v>34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231</v>
      </c>
      <c r="K732" s="1" t="s">
        <v>183</v>
      </c>
      <c r="L732" s="1" t="s">
        <v>224</v>
      </c>
      <c r="M732">
        <v>49</v>
      </c>
      <c r="N732">
        <v>0</v>
      </c>
      <c r="O732">
        <v>59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243</v>
      </c>
      <c r="B733">
        <f>IF(ROW()=2,1,IF(A732&lt;&gt;Toss[[#This Row],[No]],1,B732+1))</f>
        <v>6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680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1</v>
      </c>
      <c r="C734" s="1" t="s">
        <v>713</v>
      </c>
      <c r="D734" s="1" t="s">
        <v>367</v>
      </c>
      <c r="E734" s="1" t="s">
        <v>73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369</v>
      </c>
      <c r="K734" s="1" t="s">
        <v>166</v>
      </c>
      <c r="L734" s="1" t="s">
        <v>173</v>
      </c>
      <c r="M734">
        <v>35</v>
      </c>
      <c r="N734">
        <v>0</v>
      </c>
      <c r="O734">
        <v>0</v>
      </c>
      <c r="P734">
        <v>0</v>
      </c>
      <c r="Q734" s="1"/>
      <c r="R734" s="1"/>
      <c r="U734" t="str">
        <f>Toss[[#This Row],[服装]]&amp;Toss[[#This Row],[名前]]&amp;Toss[[#This Row],[レアリティ]]</f>
        <v>バカンス白布賢二郎ICONIC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2</v>
      </c>
      <c r="C735" s="1" t="s">
        <v>713</v>
      </c>
      <c r="D735" s="1" t="s">
        <v>367</v>
      </c>
      <c r="E735" s="1" t="s">
        <v>73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231</v>
      </c>
      <c r="K735" s="1" t="s">
        <v>169</v>
      </c>
      <c r="L735" s="1" t="s">
        <v>173</v>
      </c>
      <c r="M735">
        <v>35</v>
      </c>
      <c r="N735">
        <v>0</v>
      </c>
      <c r="O735">
        <v>0</v>
      </c>
      <c r="P735">
        <v>0</v>
      </c>
      <c r="Q735" s="1"/>
      <c r="R735" s="1"/>
      <c r="U735" t="str">
        <f>Toss[[#This Row],[服装]]&amp;Toss[[#This Row],[名前]]&amp;Toss[[#This Row],[レアリティ]]</f>
        <v>バカンス白布賢二郎ICONIC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3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181</v>
      </c>
      <c r="L736" s="1" t="s">
        <v>178</v>
      </c>
      <c r="M736">
        <v>31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4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369</v>
      </c>
      <c r="K737" s="1" t="s">
        <v>172</v>
      </c>
      <c r="L737" s="1" t="s">
        <v>173</v>
      </c>
      <c r="M737">
        <v>36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5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231</v>
      </c>
      <c r="K738" s="1" t="s">
        <v>232</v>
      </c>
      <c r="L738" s="1" t="s">
        <v>173</v>
      </c>
      <c r="M738">
        <v>40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244</v>
      </c>
      <c r="B739">
        <f>IF(ROW()=2,1,IF(A738&lt;&gt;Toss[[#This Row],[No]],1,B738+1))</f>
        <v>6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183</v>
      </c>
      <c r="L739" s="1" t="s">
        <v>224</v>
      </c>
      <c r="M739">
        <v>49</v>
      </c>
      <c r="N739">
        <v>0</v>
      </c>
      <c r="O739">
        <v>59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244</v>
      </c>
      <c r="B740">
        <f>IF(ROW()=2,1,IF(A739&lt;&gt;Toss[[#This Row],[No]],1,B739+1))</f>
        <v>7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232</v>
      </c>
      <c r="L740" s="1" t="s">
        <v>224</v>
      </c>
      <c r="M740">
        <v>49</v>
      </c>
      <c r="N740">
        <v>0</v>
      </c>
      <c r="O740">
        <v>59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1</v>
      </c>
      <c r="C741" s="1" t="s">
        <v>835</v>
      </c>
      <c r="D741" s="1" t="s">
        <v>367</v>
      </c>
      <c r="E741" s="1" t="s">
        <v>90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166</v>
      </c>
      <c r="L741" s="1" t="s">
        <v>173</v>
      </c>
      <c r="M741">
        <v>36</v>
      </c>
      <c r="N741">
        <v>0</v>
      </c>
      <c r="O741">
        <v>0</v>
      </c>
      <c r="P741">
        <v>0</v>
      </c>
      <c r="Q741" s="1"/>
      <c r="R741" s="1"/>
      <c r="U741" t="str">
        <f>Toss[[#This Row],[服装]]&amp;Toss[[#This Row],[名前]]&amp;Toss[[#This Row],[レアリティ]]</f>
        <v>路地裏2白布賢二郎ICONIC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2</v>
      </c>
      <c r="C742" s="1" t="s">
        <v>835</v>
      </c>
      <c r="D742" s="1" t="s">
        <v>367</v>
      </c>
      <c r="E742" s="1" t="s">
        <v>90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169</v>
      </c>
      <c r="L742" s="1" t="s">
        <v>173</v>
      </c>
      <c r="M742">
        <v>36</v>
      </c>
      <c r="N742">
        <v>0</v>
      </c>
      <c r="O742">
        <v>0</v>
      </c>
      <c r="P742">
        <v>0</v>
      </c>
      <c r="Q742" s="1"/>
      <c r="R742" s="1"/>
      <c r="U742" t="str">
        <f>Toss[[#This Row],[服装]]&amp;Toss[[#This Row],[名前]]&amp;Toss[[#This Row],[レアリティ]]</f>
        <v>路地裏2白布賢二郎ICONIC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3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233</v>
      </c>
      <c r="L743" s="1" t="s">
        <v>178</v>
      </c>
      <c r="M743">
        <v>33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4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172</v>
      </c>
      <c r="L744" s="1" t="s">
        <v>173</v>
      </c>
      <c r="M744">
        <v>38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245</v>
      </c>
      <c r="B745">
        <f>IF(ROW()=2,1,IF(A744&lt;&gt;Toss[[#This Row],[No]],1,B744+1))</f>
        <v>5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232</v>
      </c>
      <c r="L745" s="1" t="s">
        <v>173</v>
      </c>
      <c r="M745">
        <v>40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245</v>
      </c>
      <c r="B746">
        <f>IF(ROW()=2,1,IF(A745&lt;&gt;Toss[[#This Row],[No]],1,B745+1))</f>
        <v>6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183</v>
      </c>
      <c r="L746" s="1" t="s">
        <v>224</v>
      </c>
      <c r="M746">
        <v>50</v>
      </c>
      <c r="N746">
        <v>0</v>
      </c>
      <c r="O746">
        <v>60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245</v>
      </c>
      <c r="B747">
        <f>IF(ROW()=2,1,IF(A746&lt;&gt;Toss[[#This Row],[No]],1,B746+1))</f>
        <v>7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224</v>
      </c>
      <c r="M747">
        <v>50</v>
      </c>
      <c r="N747">
        <v>0</v>
      </c>
      <c r="O747">
        <v>60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245</v>
      </c>
      <c r="B748">
        <f>IF(ROW()=2,1,IF(A747&lt;&gt;Toss[[#This Row],[No]],1,B747+1))</f>
        <v>8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231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 t="s">
        <v>680</v>
      </c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245</v>
      </c>
      <c r="B749">
        <f>IF(ROW()=2,1,IF(A748&lt;&gt;Toss[[#This Row],[No]],1,B748+1))</f>
        <v>9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183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 t="s">
        <v>878</v>
      </c>
      <c r="R749" s="1" t="s">
        <v>960</v>
      </c>
      <c r="S749" s="1" t="s">
        <v>956</v>
      </c>
      <c r="T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t="s">
        <v>108</v>
      </c>
      <c r="D750" t="s">
        <v>113</v>
      </c>
      <c r="E750" t="s">
        <v>73</v>
      </c>
      <c r="F750" t="s">
        <v>78</v>
      </c>
      <c r="G750" t="s">
        <v>118</v>
      </c>
      <c r="H750" t="s">
        <v>71</v>
      </c>
      <c r="I750">
        <v>1</v>
      </c>
      <c r="J750" t="s">
        <v>369</v>
      </c>
      <c r="K750" s="1" t="s">
        <v>166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ユニフォーム大平獅音ICONIC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t="s">
        <v>108</v>
      </c>
      <c r="D751" t="s">
        <v>113</v>
      </c>
      <c r="E751" t="s">
        <v>73</v>
      </c>
      <c r="F751" t="s">
        <v>78</v>
      </c>
      <c r="G751" t="s">
        <v>118</v>
      </c>
      <c r="H751" t="s">
        <v>71</v>
      </c>
      <c r="I751">
        <v>1</v>
      </c>
      <c r="J751" t="s">
        <v>369</v>
      </c>
      <c r="K751" s="1" t="s">
        <v>167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ユニフォーム大平獅音ICONIC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114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29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ユニフォーム川西太一ICONIC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114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ユニフォーム川西太一ICONIC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650</v>
      </c>
      <c r="D754" s="1" t="s">
        <v>114</v>
      </c>
      <c r="E754" s="1" t="s">
        <v>90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路地裏川西太一ICONIC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650</v>
      </c>
      <c r="D755" s="1" t="s">
        <v>114</v>
      </c>
      <c r="E755" s="1" t="s">
        <v>90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路地裏川西太一ICONIC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108</v>
      </c>
      <c r="D756" s="1" t="s">
        <v>522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173</v>
      </c>
      <c r="M756">
        <v>38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ユニフォーム瀬見英太ICONIC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108</v>
      </c>
      <c r="D757" s="1" t="s">
        <v>522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ユニフォーム瀬見英太ICONIC</v>
      </c>
    </row>
    <row r="758" spans="1:21" x14ac:dyDescent="0.35">
      <c r="A758">
        <f>VLOOKUP(Toss[[#This Row],[No用]],SetNo[[No.用]:[vlookup 用]],2,FALSE)</f>
        <v>249</v>
      </c>
      <c r="B758">
        <f>IF(ROW()=2,1,IF(A757&lt;&gt;Toss[[#This Row],[No]],1,B757+1))</f>
        <v>3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172</v>
      </c>
      <c r="L758" s="1" t="s">
        <v>173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249</v>
      </c>
      <c r="B759">
        <f>IF(ROW()=2,1,IF(A758&lt;&gt;Toss[[#This Row],[No]],1,B758+1))</f>
        <v>4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363</v>
      </c>
      <c r="L759" s="1" t="s">
        <v>173</v>
      </c>
      <c r="M759">
        <v>45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249</v>
      </c>
      <c r="B760">
        <f>IF(ROW()=2,1,IF(A759&lt;&gt;Toss[[#This Row],[No]],1,B759+1))</f>
        <v>5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232</v>
      </c>
      <c r="L760" s="1" t="s">
        <v>162</v>
      </c>
      <c r="M760">
        <v>35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1</v>
      </c>
      <c r="C761" s="1" t="s">
        <v>604</v>
      </c>
      <c r="D761" s="1" t="s">
        <v>522</v>
      </c>
      <c r="E761" s="1" t="s">
        <v>90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雪遊び瀬見英太ICONIC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2</v>
      </c>
      <c r="C762" s="1" t="s">
        <v>604</v>
      </c>
      <c r="D762" s="1" t="s">
        <v>522</v>
      </c>
      <c r="E762" s="1" t="s">
        <v>90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169</v>
      </c>
      <c r="L762" s="1" t="s">
        <v>173</v>
      </c>
      <c r="M762">
        <v>38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雪遊び瀬見英太ICONIC</v>
      </c>
    </row>
    <row r="763" spans="1:21" x14ac:dyDescent="0.35">
      <c r="A763">
        <f>VLOOKUP(Toss[[#This Row],[No用]],SetNo[[No.用]:[vlookup 用]],2,FALSE)</f>
        <v>250</v>
      </c>
      <c r="B763">
        <f>IF(ROW()=2,1,IF(A762&lt;&gt;Toss[[#This Row],[No]],1,B762+1))</f>
        <v>3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25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250</v>
      </c>
      <c r="B764">
        <f>IF(ROW()=2,1,IF(A763&lt;&gt;Toss[[#This Row],[No]],1,B763+1))</f>
        <v>4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363</v>
      </c>
      <c r="L764" s="1" t="s">
        <v>173</v>
      </c>
      <c r="M764">
        <v>45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250</v>
      </c>
      <c r="B765">
        <f>IF(ROW()=2,1,IF(A764&lt;&gt;Toss[[#This Row],[No]],1,B764+1))</f>
        <v>5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232</v>
      </c>
      <c r="L765" s="1" t="s">
        <v>178</v>
      </c>
      <c r="M765">
        <v>38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250</v>
      </c>
      <c r="B766">
        <f>IF(ROW()=2,1,IF(A765&lt;&gt;Toss[[#This Row],[No]],1,B765+1))</f>
        <v>6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713</v>
      </c>
      <c r="D767" s="1" t="s">
        <v>522</v>
      </c>
      <c r="E767" s="10" t="s">
        <v>77</v>
      </c>
      <c r="F767" s="1" t="s">
        <v>74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バカンス瀬見英太ICONIC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713</v>
      </c>
      <c r="D768" s="1" t="s">
        <v>522</v>
      </c>
      <c r="E768" s="10" t="s">
        <v>77</v>
      </c>
      <c r="F768" s="1" t="s">
        <v>74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38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バカンス瀬見英太ICONIC</v>
      </c>
    </row>
    <row r="769" spans="1:21" x14ac:dyDescent="0.3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178</v>
      </c>
      <c r="M769">
        <v>22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363</v>
      </c>
      <c r="L770" s="1" t="s">
        <v>178</v>
      </c>
      <c r="M770">
        <v>42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232</v>
      </c>
      <c r="L771" s="1" t="s">
        <v>178</v>
      </c>
      <c r="M771">
        <v>38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980</v>
      </c>
      <c r="D772" s="1" t="s">
        <v>522</v>
      </c>
      <c r="E772" s="10" t="s">
        <v>73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アート2瀬見英太ICONIC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980</v>
      </c>
      <c r="D773" s="1" t="s">
        <v>522</v>
      </c>
      <c r="E773" s="10" t="s">
        <v>73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アート2瀬見英太ICONIC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232</v>
      </c>
      <c r="L776" s="1" t="s">
        <v>178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252</v>
      </c>
      <c r="B777">
        <f>IF(ROW()=2,1,IF(A776&lt;&gt;Toss[[#This Row],[No]],1,B776+1))</f>
        <v>6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252</v>
      </c>
      <c r="B778">
        <f>IF(ROW()=2,1,IF(A777&lt;&gt;Toss[[#This Row],[No]],1,B777+1))</f>
        <v>7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169</v>
      </c>
      <c r="L778" s="1" t="s">
        <v>224</v>
      </c>
      <c r="M778">
        <v>49</v>
      </c>
      <c r="N778">
        <v>0</v>
      </c>
      <c r="O778">
        <v>59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1</v>
      </c>
      <c r="C779" t="s">
        <v>108</v>
      </c>
      <c r="D779" t="s">
        <v>115</v>
      </c>
      <c r="E779" t="s">
        <v>73</v>
      </c>
      <c r="F779" t="s">
        <v>80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ユニフォーム山形隼人ICONIC</v>
      </c>
    </row>
    <row r="780" spans="1:21" x14ac:dyDescent="0.35">
      <c r="A780">
        <f>VLOOKUP(Toss[[#This Row],[No用]],SetNo[[No.用]:[vlookup 用]],2,FALSE)</f>
        <v>254</v>
      </c>
      <c r="B780">
        <f>IF(ROW()=2,1,IF(A779&lt;&gt;Toss[[#This Row],[No]],1,B779+1))</f>
        <v>1</v>
      </c>
      <c r="C780" s="1" t="s">
        <v>108</v>
      </c>
      <c r="D780" s="1" t="s">
        <v>715</v>
      </c>
      <c r="E780" s="1" t="s">
        <v>73</v>
      </c>
      <c r="F780" s="1" t="s">
        <v>78</v>
      </c>
      <c r="G780" s="1" t="s">
        <v>716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ユニフォーム強羅昌己ICONIC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2</v>
      </c>
      <c r="C781" s="1" t="s">
        <v>108</v>
      </c>
      <c r="D781" s="1" t="s">
        <v>715</v>
      </c>
      <c r="E781" s="1" t="s">
        <v>73</v>
      </c>
      <c r="F781" s="1" t="s">
        <v>78</v>
      </c>
      <c r="G781" s="1" t="s">
        <v>716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ユニフォーム強羅昌己ICONIC</v>
      </c>
    </row>
    <row r="782" spans="1:21" x14ac:dyDescent="0.35">
      <c r="A782">
        <f>VLOOKUP(Toss[[#This Row],[No用]],SetNo[[No.用]:[vlookup 用]],2,FALSE)</f>
        <v>255</v>
      </c>
      <c r="B782">
        <f>IF(ROW()=2,1,IF(A781&lt;&gt;Toss[[#This Row],[No]],1,B781+1))</f>
        <v>1</v>
      </c>
      <c r="C782" s="1" t="s">
        <v>108</v>
      </c>
      <c r="D782" s="1" t="s">
        <v>727</v>
      </c>
      <c r="E782" s="1" t="s">
        <v>77</v>
      </c>
      <c r="F782" s="1" t="s">
        <v>78</v>
      </c>
      <c r="G782" s="1" t="s">
        <v>716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178</v>
      </c>
      <c r="M782">
        <v>32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ユニフォーム芦谷洋平ICONIC</v>
      </c>
    </row>
    <row r="783" spans="1:21" x14ac:dyDescent="0.35">
      <c r="A783">
        <f>VLOOKUP(Toss[[#This Row],[No用]],SetNo[[No.用]:[vlookup 用]],2,FALSE)</f>
        <v>255</v>
      </c>
      <c r="B783">
        <f>IF(ROW()=2,1,IF(A782&lt;&gt;Toss[[#This Row],[No]],1,B782+1))</f>
        <v>2</v>
      </c>
      <c r="C783" s="1" t="s">
        <v>108</v>
      </c>
      <c r="D783" s="1" t="s">
        <v>727</v>
      </c>
      <c r="E783" s="1" t="s">
        <v>77</v>
      </c>
      <c r="F783" s="1" t="s">
        <v>78</v>
      </c>
      <c r="G783" s="1" t="s">
        <v>716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ユニフォーム芦谷洋平ICONIC</v>
      </c>
    </row>
    <row r="784" spans="1:21" x14ac:dyDescent="0.35">
      <c r="A784">
        <f>VLOOKUP(Toss[[#This Row],[No用]],SetNo[[No.用]:[vlookup 用]],2,FALSE)</f>
        <v>256</v>
      </c>
      <c r="B784">
        <f>IF(ROW()=2,1,IF(A783&lt;&gt;Toss[[#This Row],[No]],1,B783+1))</f>
        <v>1</v>
      </c>
      <c r="C784" s="1" t="s">
        <v>108</v>
      </c>
      <c r="D784" s="1" t="s">
        <v>731</v>
      </c>
      <c r="E784" s="1" t="s">
        <v>73</v>
      </c>
      <c r="F784" s="1" t="s">
        <v>82</v>
      </c>
      <c r="G784" s="1" t="s">
        <v>716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ユニフォーム仙石伸吾ICONIC</v>
      </c>
    </row>
    <row r="785" spans="1:21" x14ac:dyDescent="0.35">
      <c r="A785">
        <f>VLOOKUP(Toss[[#This Row],[No用]],SetNo[[No.用]:[vlookup 用]],2,FALSE)</f>
        <v>256</v>
      </c>
      <c r="B785">
        <f>IF(ROW()=2,1,IF(A784&lt;&gt;Toss[[#This Row],[No]],1,B784+1))</f>
        <v>2</v>
      </c>
      <c r="C785" s="1" t="s">
        <v>108</v>
      </c>
      <c r="D785" s="1" t="s">
        <v>731</v>
      </c>
      <c r="E785" s="1" t="s">
        <v>73</v>
      </c>
      <c r="F785" s="1" t="s">
        <v>82</v>
      </c>
      <c r="G785" s="1" t="s">
        <v>716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ユニフォーム仙石伸吾ICONIC</v>
      </c>
    </row>
    <row r="786" spans="1:21" x14ac:dyDescent="0.3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108</v>
      </c>
      <c r="D786" s="1" t="s">
        <v>745</v>
      </c>
      <c r="E786" s="1" t="s">
        <v>73</v>
      </c>
      <c r="F786" s="1" t="s">
        <v>80</v>
      </c>
      <c r="G786" s="1" t="s">
        <v>716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ユニフォーム中川俊美ICONIC</v>
      </c>
    </row>
    <row r="787" spans="1:21" x14ac:dyDescent="0.3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108</v>
      </c>
      <c r="D787" s="1" t="s">
        <v>749</v>
      </c>
      <c r="E787" s="1" t="s">
        <v>73</v>
      </c>
      <c r="F787" s="1" t="s">
        <v>74</v>
      </c>
      <c r="G787" s="1" t="s">
        <v>716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ユニフォーム七沢健吾ICONIC</v>
      </c>
    </row>
    <row r="788" spans="1:21" x14ac:dyDescent="0.3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108</v>
      </c>
      <c r="D788" s="1" t="s">
        <v>749</v>
      </c>
      <c r="E788" s="1" t="s">
        <v>73</v>
      </c>
      <c r="F788" s="1" t="s">
        <v>74</v>
      </c>
      <c r="G788" s="1" t="s">
        <v>716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ユニフォーム七沢健吾ICONIC</v>
      </c>
    </row>
    <row r="789" spans="1:21" x14ac:dyDescent="0.3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108</v>
      </c>
      <c r="D789" s="1" t="s">
        <v>749</v>
      </c>
      <c r="E789" s="1" t="s">
        <v>73</v>
      </c>
      <c r="F789" s="1" t="s">
        <v>74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181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ユニフォーム七沢健吾ICONIC</v>
      </c>
    </row>
    <row r="790" spans="1:21" x14ac:dyDescent="0.35">
      <c r="A790">
        <f>VLOOKUP(Toss[[#This Row],[No用]],SetNo[[No.用]:[vlookup 用]],2,FALSE)</f>
        <v>258</v>
      </c>
      <c r="B790">
        <f>IF(ROW()=2,1,IF(A789&lt;&gt;Toss[[#This Row],[No]],1,B789+1))</f>
        <v>4</v>
      </c>
      <c r="C790" s="1" t="s">
        <v>108</v>
      </c>
      <c r="D790" s="1" t="s">
        <v>749</v>
      </c>
      <c r="E790" s="1" t="s">
        <v>73</v>
      </c>
      <c r="F790" s="1" t="s">
        <v>74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232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ユニフォーム七沢健吾ICONIC</v>
      </c>
    </row>
    <row r="791" spans="1:21" x14ac:dyDescent="0.35">
      <c r="A791">
        <f>VLOOKUP(Toss[[#This Row],[No用]],SetNo[[No.用]:[vlookup 用]],2,FALSE)</f>
        <v>258</v>
      </c>
      <c r="B791">
        <f>IF(ROW()=2,1,IF(A790&lt;&gt;Toss[[#This Row],[No]],1,B790+1))</f>
        <v>5</v>
      </c>
      <c r="C791" s="1" t="s">
        <v>108</v>
      </c>
      <c r="D791" s="1" t="s">
        <v>749</v>
      </c>
      <c r="E791" s="1" t="s">
        <v>73</v>
      </c>
      <c r="F791" s="1" t="s">
        <v>74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ユニフォーム七沢健吾ICONIC</v>
      </c>
    </row>
    <row r="792" spans="1:21" x14ac:dyDescent="0.35">
      <c r="A792">
        <f>VLOOKUP(Toss[[#This Row],[No用]],SetNo[[No.用]:[vlookup 用]],2,FALSE)</f>
        <v>258</v>
      </c>
      <c r="B792">
        <f>IF(ROW()=2,1,IF(A791&lt;&gt;Toss[[#This Row],[No]],1,B791+1))</f>
        <v>6</v>
      </c>
      <c r="C792" s="1" t="s">
        <v>108</v>
      </c>
      <c r="D792" s="1" t="s">
        <v>749</v>
      </c>
      <c r="E792" s="1" t="s">
        <v>73</v>
      </c>
      <c r="F792" s="1" t="s">
        <v>74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Toss[[#This Row],[服装]]&amp;Toss[[#This Row],[名前]]&amp;Toss[[#This Row],[レアリティ]]</f>
        <v>ユニフォーム七沢健吾ICONIC</v>
      </c>
    </row>
    <row r="793" spans="1:21" x14ac:dyDescent="0.3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s="1" t="s">
        <v>108</v>
      </c>
      <c r="D793" s="1" t="s">
        <v>752</v>
      </c>
      <c r="E793" s="1" t="s">
        <v>73</v>
      </c>
      <c r="F793" s="1" t="s">
        <v>82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ユニフォーム伊勢原裕次ICONIC</v>
      </c>
    </row>
    <row r="794" spans="1:21" x14ac:dyDescent="0.3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s="1" t="s">
        <v>108</v>
      </c>
      <c r="D794" s="1" t="s">
        <v>752</v>
      </c>
      <c r="E794" s="1" t="s">
        <v>73</v>
      </c>
      <c r="F794" s="1" t="s">
        <v>82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ユニフォーム伊勢原裕次ICONIC</v>
      </c>
    </row>
    <row r="795" spans="1:21" x14ac:dyDescent="0.3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108</v>
      </c>
      <c r="D795" s="1" t="s">
        <v>759</v>
      </c>
      <c r="E795" s="1" t="s">
        <v>73</v>
      </c>
      <c r="F795" s="1" t="s">
        <v>78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ユニフォーム湯河浩二ICONIC</v>
      </c>
    </row>
    <row r="796" spans="1:21" x14ac:dyDescent="0.35">
      <c r="A796">
        <f>VLOOKUP(Toss[[#This Row],[No用]],SetNo[[No.用]:[vlookup 用]],2,FALSE)</f>
        <v>261</v>
      </c>
      <c r="B796">
        <f>IF(ROW()=2,1,IF(A795&lt;&gt;Toss[[#This Row],[No]],1,B795+1))</f>
        <v>1</v>
      </c>
      <c r="C796" s="1" t="s">
        <v>108</v>
      </c>
      <c r="D796" s="1" t="s">
        <v>784</v>
      </c>
      <c r="E796" s="1" t="s">
        <v>785</v>
      </c>
      <c r="F796" s="1" t="s">
        <v>82</v>
      </c>
      <c r="G796" s="1" t="s">
        <v>787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ユニフォーム千鹿谷栄吉ICONIC</v>
      </c>
    </row>
    <row r="797" spans="1:21" x14ac:dyDescent="0.35">
      <c r="A797">
        <f>VLOOKUP(Toss[[#This Row],[No用]],SetNo[[No.用]:[vlookup 用]],2,FALSE)</f>
        <v>261</v>
      </c>
      <c r="B797">
        <f>IF(ROW()=2,1,IF(A796&lt;&gt;Toss[[#This Row],[No]],1,B796+1))</f>
        <v>2</v>
      </c>
      <c r="C797" s="1" t="s">
        <v>108</v>
      </c>
      <c r="D797" s="1" t="s">
        <v>784</v>
      </c>
      <c r="E797" s="1" t="s">
        <v>785</v>
      </c>
      <c r="F797" s="1" t="s">
        <v>82</v>
      </c>
      <c r="G797" s="1" t="s">
        <v>787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ユニフォーム千鹿谷栄吉ICONIC</v>
      </c>
    </row>
    <row r="798" spans="1:21" x14ac:dyDescent="0.35">
      <c r="A798">
        <f>VLOOKUP(Toss[[#This Row],[No用]],SetNo[[No.用]:[vlookup 用]],2,FALSE)</f>
        <v>262</v>
      </c>
      <c r="B798">
        <f>IF(ROW()=2,1,IF(A797&lt;&gt;Toss[[#This Row],[No]],1,B797+1))</f>
        <v>1</v>
      </c>
      <c r="C798" s="1" t="s">
        <v>108</v>
      </c>
      <c r="D798" s="1" t="s">
        <v>793</v>
      </c>
      <c r="E798" s="1" t="s">
        <v>90</v>
      </c>
      <c r="F798" s="1" t="s">
        <v>794</v>
      </c>
      <c r="G798" s="1" t="s">
        <v>787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ユニフォーム小鹿野大樹ICONIC</v>
      </c>
    </row>
    <row r="799" spans="1:21" x14ac:dyDescent="0.35">
      <c r="A799">
        <f>VLOOKUP(Toss[[#This Row],[No用]],SetNo[[No.用]:[vlookup 用]],2,FALSE)</f>
        <v>263</v>
      </c>
      <c r="B799">
        <f>IF(ROW()=2,1,IF(A798&lt;&gt;Toss[[#This Row],[No]],1,B798+1))</f>
        <v>1</v>
      </c>
      <c r="C799" s="1" t="s">
        <v>108</v>
      </c>
      <c r="D799" s="1" t="s">
        <v>806</v>
      </c>
      <c r="E799" s="1" t="s">
        <v>77</v>
      </c>
      <c r="F799" s="1" t="s">
        <v>80</v>
      </c>
      <c r="G799" s="1" t="s">
        <v>787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ユニフォーム赤谷勇ICONIC</v>
      </c>
    </row>
    <row r="800" spans="1:21" x14ac:dyDescent="0.35">
      <c r="A800">
        <f>VLOOKUP(Toss[[#This Row],[No用]],SetNo[[No.用]:[vlookup 用]],2,FALSE)</f>
        <v>264</v>
      </c>
      <c r="B800">
        <f>IF(ROW()=2,1,IF(A799&lt;&gt;Toss[[#This Row],[No]],1,B799+1))</f>
        <v>1</v>
      </c>
      <c r="C800" s="1" t="s">
        <v>108</v>
      </c>
      <c r="D800" s="1" t="s">
        <v>810</v>
      </c>
      <c r="E800" s="1" t="s">
        <v>77</v>
      </c>
      <c r="F800" s="1" t="s">
        <v>78</v>
      </c>
      <c r="G800" s="1" t="s">
        <v>787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ユニフォーム児玉勝ICONIC</v>
      </c>
    </row>
    <row r="801" spans="1:21" x14ac:dyDescent="0.35">
      <c r="A801">
        <f>VLOOKUP(Toss[[#This Row],[No用]],SetNo[[No.用]:[vlookup 用]],2,FALSE)</f>
        <v>264</v>
      </c>
      <c r="B801">
        <f>IF(ROW()=2,1,IF(A800&lt;&gt;Toss[[#This Row],[No]],1,B800+1))</f>
        <v>2</v>
      </c>
      <c r="C801" s="1" t="s">
        <v>108</v>
      </c>
      <c r="D801" s="1" t="s">
        <v>810</v>
      </c>
      <c r="E801" s="1" t="s">
        <v>77</v>
      </c>
      <c r="F801" s="1" t="s">
        <v>78</v>
      </c>
      <c r="G801" s="1" t="s">
        <v>787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ユニフォーム児玉勝ICONIC</v>
      </c>
    </row>
    <row r="802" spans="1:21" x14ac:dyDescent="0.3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s="1" t="s">
        <v>108</v>
      </c>
      <c r="D802" s="1" t="s">
        <v>814</v>
      </c>
      <c r="E802" s="1" t="s">
        <v>77</v>
      </c>
      <c r="F802" s="1" t="s">
        <v>74</v>
      </c>
      <c r="G802" s="1" t="s">
        <v>787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ユニフォーム名栗翔太ICONIC</v>
      </c>
    </row>
    <row r="803" spans="1:21" x14ac:dyDescent="0.3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s="1" t="s">
        <v>108</v>
      </c>
      <c r="D803" s="1" t="s">
        <v>814</v>
      </c>
      <c r="E803" s="1" t="s">
        <v>77</v>
      </c>
      <c r="F803" s="1" t="s">
        <v>74</v>
      </c>
      <c r="G803" s="1" t="s">
        <v>787</v>
      </c>
      <c r="H803" s="1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ユニフォーム名栗翔太ICONIC</v>
      </c>
    </row>
    <row r="804" spans="1:21" x14ac:dyDescent="0.35">
      <c r="A804">
        <f>VLOOKUP(Toss[[#This Row],[No用]],SetNo[[No.用]:[vlookup 用]],2,FALSE)</f>
        <v>265</v>
      </c>
      <c r="B804">
        <f>IF(ROW()=2,1,IF(A803&lt;&gt;Toss[[#This Row],[No]],1,B803+1))</f>
        <v>3</v>
      </c>
      <c r="C804" s="1" t="s">
        <v>108</v>
      </c>
      <c r="D804" s="1" t="s">
        <v>814</v>
      </c>
      <c r="E804" s="1" t="s">
        <v>77</v>
      </c>
      <c r="F804" s="1" t="s">
        <v>74</v>
      </c>
      <c r="G804" s="1" t="s">
        <v>787</v>
      </c>
      <c r="H804" s="1" t="s">
        <v>71</v>
      </c>
      <c r="I804">
        <v>1</v>
      </c>
      <c r="J804" t="s">
        <v>231</v>
      </c>
      <c r="K804" s="1" t="s">
        <v>181</v>
      </c>
      <c r="L804" s="1" t="s">
        <v>173</v>
      </c>
      <c r="M804">
        <v>39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ユニフォーム名栗翔太ICONIC</v>
      </c>
    </row>
    <row r="805" spans="1:21" x14ac:dyDescent="0.35">
      <c r="A805">
        <f>VLOOKUP(Toss[[#This Row],[No用]],SetNo[[No.用]:[vlookup 用]],2,FALSE)</f>
        <v>265</v>
      </c>
      <c r="B805">
        <f>IF(ROW()=2,1,IF(A804&lt;&gt;Toss[[#This Row],[No]],1,B804+1))</f>
        <v>4</v>
      </c>
      <c r="C805" s="1" t="s">
        <v>108</v>
      </c>
      <c r="D805" s="1" t="s">
        <v>814</v>
      </c>
      <c r="E805" s="1" t="s">
        <v>77</v>
      </c>
      <c r="F805" s="1" t="s">
        <v>74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232</v>
      </c>
      <c r="L805" s="1" t="s">
        <v>162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ユニフォーム名栗翔太ICONIC</v>
      </c>
    </row>
    <row r="806" spans="1:21" x14ac:dyDescent="0.35">
      <c r="A806">
        <f>VLOOKUP(Toss[[#This Row],[No用]],SetNo[[No.用]:[vlookup 用]],2,FALSE)</f>
        <v>265</v>
      </c>
      <c r="B806">
        <f>IF(ROW()=2,1,IF(A805&lt;&gt;Toss[[#This Row],[No]],1,B805+1))</f>
        <v>5</v>
      </c>
      <c r="C806" s="1" t="s">
        <v>108</v>
      </c>
      <c r="D806" s="1" t="s">
        <v>814</v>
      </c>
      <c r="E806" s="1" t="s">
        <v>77</v>
      </c>
      <c r="F806" s="1" t="s">
        <v>74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182</v>
      </c>
      <c r="L806" s="1" t="s">
        <v>224</v>
      </c>
      <c r="M806">
        <v>46</v>
      </c>
      <c r="N806">
        <v>0</v>
      </c>
      <c r="O806">
        <v>56</v>
      </c>
      <c r="P806">
        <v>0</v>
      </c>
      <c r="U806" t="str">
        <f>Toss[[#This Row],[服装]]&amp;Toss[[#This Row],[名前]]&amp;Toss[[#This Row],[レアリティ]]</f>
        <v>ユニフォーム名栗翔太ICONIC</v>
      </c>
    </row>
    <row r="807" spans="1:21" x14ac:dyDescent="0.35">
      <c r="A807">
        <f>VLOOKUP(Toss[[#This Row],[No用]],SetNo[[No.用]:[vlookup 用]],2,FALSE)</f>
        <v>266</v>
      </c>
      <c r="B807">
        <f>IF(ROW()=2,1,IF(A806&lt;&gt;Toss[[#This Row],[No]],1,B806+1))</f>
        <v>1</v>
      </c>
      <c r="C807" s="1" t="s">
        <v>108</v>
      </c>
      <c r="D807" s="1" t="s">
        <v>821</v>
      </c>
      <c r="E807" s="1" t="s">
        <v>77</v>
      </c>
      <c r="F807" s="1" t="s">
        <v>78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173</v>
      </c>
      <c r="M807">
        <v>28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ユニフォーム島府典明ICONIC</v>
      </c>
    </row>
    <row r="808" spans="1:21" x14ac:dyDescent="0.35">
      <c r="A808">
        <f>VLOOKUP(Toss[[#This Row],[No用]],SetNo[[No.用]:[vlookup 用]],2,FALSE)</f>
        <v>266</v>
      </c>
      <c r="B808">
        <f>IF(ROW()=2,1,IF(A807&lt;&gt;Toss[[#This Row],[No]],1,B807+1))</f>
        <v>2</v>
      </c>
      <c r="C808" s="1" t="s">
        <v>108</v>
      </c>
      <c r="D808" s="1" t="s">
        <v>821</v>
      </c>
      <c r="E808" s="1" t="s">
        <v>77</v>
      </c>
      <c r="F808" s="1" t="s">
        <v>78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ユニフォーム島府典明ICONIC</v>
      </c>
    </row>
    <row r="809" spans="1:21" x14ac:dyDescent="0.35">
      <c r="A809">
        <f>VLOOKUP(Toss[[#This Row],[No用]],SetNo[[No.用]:[vlookup 用]],2,FALSE)</f>
        <v>266</v>
      </c>
      <c r="B809">
        <f>IF(ROW()=2,1,IF(A808&lt;&gt;Toss[[#This Row],[No]],1,B808+1))</f>
        <v>3</v>
      </c>
      <c r="C809" s="1" t="s">
        <v>108</v>
      </c>
      <c r="D809" s="1" t="s">
        <v>821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44</v>
      </c>
      <c r="N809">
        <v>0</v>
      </c>
      <c r="O809">
        <v>54</v>
      </c>
      <c r="P809">
        <v>0</v>
      </c>
      <c r="U809" t="str">
        <f>Toss[[#This Row],[服装]]&amp;Toss[[#This Row],[名前]]&amp;Toss[[#This Row],[レアリティ]]</f>
        <v>ユニフォーム島府典明ICONIC</v>
      </c>
    </row>
    <row r="810" spans="1:21" x14ac:dyDescent="0.35">
      <c r="A810">
        <f>VLOOKUP(Toss[[#This Row],[No用]],SetNo[[No.用]:[vlookup 用]],2,FALSE)</f>
        <v>267</v>
      </c>
      <c r="B810">
        <f>IF(ROW()=2,1,IF(A809&lt;&gt;Toss[[#This Row],[No]],1,B809+1))</f>
        <v>1</v>
      </c>
      <c r="C810" s="1" t="s">
        <v>108</v>
      </c>
      <c r="D810" s="1" t="s">
        <v>829</v>
      </c>
      <c r="E810" s="1" t="s">
        <v>77</v>
      </c>
      <c r="F810" s="1" t="s">
        <v>82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ユニフォーム吉川和孝ICONIC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2</v>
      </c>
      <c r="C811" s="1" t="s">
        <v>108</v>
      </c>
      <c r="D811" s="1" t="s">
        <v>829</v>
      </c>
      <c r="E811" s="1" t="s">
        <v>77</v>
      </c>
      <c r="F811" s="1" t="s">
        <v>82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ユニフォーム吉川和孝ICONIC</v>
      </c>
    </row>
    <row r="812" spans="1:21" x14ac:dyDescent="0.35">
      <c r="A812">
        <f>VLOOKUP(Toss[[#This Row],[No用]],SetNo[[No.用]:[vlookup 用]],2,FALSE)</f>
        <v>268</v>
      </c>
      <c r="B812">
        <f>IF(ROW()=2,1,IF(A811&lt;&gt;Toss[[#This Row],[No]],1,B811+1))</f>
        <v>1</v>
      </c>
      <c r="C812" t="s">
        <v>108</v>
      </c>
      <c r="D812" t="s">
        <v>186</v>
      </c>
      <c r="E812" t="s">
        <v>77</v>
      </c>
      <c r="F812" t="s">
        <v>74</v>
      </c>
      <c r="G812" t="s">
        <v>185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ユニフォーム宮侑ICONIC</v>
      </c>
    </row>
    <row r="813" spans="1:21" x14ac:dyDescent="0.35">
      <c r="A813">
        <f>VLOOKUP(Toss[[#This Row],[No用]],SetNo[[No.用]:[vlookup 用]],2,FALSE)</f>
        <v>268</v>
      </c>
      <c r="B813">
        <f>IF(ROW()=2,1,IF(A812&lt;&gt;Toss[[#This Row],[No]],1,B812+1))</f>
        <v>2</v>
      </c>
      <c r="C813" t="s">
        <v>108</v>
      </c>
      <c r="D813" t="s">
        <v>186</v>
      </c>
      <c r="E813" t="s">
        <v>77</v>
      </c>
      <c r="F813" t="s">
        <v>74</v>
      </c>
      <c r="G813" t="s">
        <v>185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ユニフォーム宮侑ICONIC</v>
      </c>
    </row>
    <row r="814" spans="1:21" x14ac:dyDescent="0.35">
      <c r="A814">
        <f>VLOOKUP(Toss[[#This Row],[No用]],SetNo[[No.用]:[vlookup 用]],2,FALSE)</f>
        <v>268</v>
      </c>
      <c r="B814">
        <f>IF(ROW()=2,1,IF(A813&lt;&gt;Toss[[#This Row],[No]],1,B813+1))</f>
        <v>3</v>
      </c>
      <c r="C814" t="s">
        <v>108</v>
      </c>
      <c r="D814" t="s">
        <v>186</v>
      </c>
      <c r="E814" t="s">
        <v>77</v>
      </c>
      <c r="F814" t="s">
        <v>74</v>
      </c>
      <c r="G814" t="s">
        <v>185</v>
      </c>
      <c r="H814" t="s">
        <v>71</v>
      </c>
      <c r="I814">
        <v>1</v>
      </c>
      <c r="J814" t="s">
        <v>231</v>
      </c>
      <c r="K814" s="1" t="s">
        <v>181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ユニフォーム宮侑ICONIC</v>
      </c>
    </row>
    <row r="815" spans="1:21" x14ac:dyDescent="0.35">
      <c r="A815">
        <f>VLOOKUP(Toss[[#This Row],[No用]],SetNo[[No.用]:[vlookup 用]],2,FALSE)</f>
        <v>268</v>
      </c>
      <c r="B815">
        <f>IF(ROW()=2,1,IF(A814&lt;&gt;Toss[[#This Row],[No]],1,B814+1))</f>
        <v>4</v>
      </c>
      <c r="C815" t="s">
        <v>108</v>
      </c>
      <c r="D815" t="s">
        <v>186</v>
      </c>
      <c r="E815" t="s">
        <v>77</v>
      </c>
      <c r="F815" t="s">
        <v>74</v>
      </c>
      <c r="G815" t="s">
        <v>185</v>
      </c>
      <c r="H815" t="s">
        <v>71</v>
      </c>
      <c r="I815">
        <v>1</v>
      </c>
      <c r="J815" t="s">
        <v>231</v>
      </c>
      <c r="K815" s="1" t="s">
        <v>232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ユニフォーム宮侑ICONIC</v>
      </c>
    </row>
    <row r="816" spans="1:21" x14ac:dyDescent="0.35">
      <c r="A816">
        <f>VLOOKUP(Toss[[#This Row],[No用]],SetNo[[No.用]:[vlookup 用]],2,FALSE)</f>
        <v>268</v>
      </c>
      <c r="B816">
        <f>IF(ROW()=2,1,IF(A815&lt;&gt;Toss[[#This Row],[No]],1,B815+1))</f>
        <v>5</v>
      </c>
      <c r="C816" t="s">
        <v>108</v>
      </c>
      <c r="D816" t="s">
        <v>186</v>
      </c>
      <c r="E816" t="s">
        <v>77</v>
      </c>
      <c r="F816" t="s">
        <v>74</v>
      </c>
      <c r="G816" t="s">
        <v>185</v>
      </c>
      <c r="H816" t="s">
        <v>71</v>
      </c>
      <c r="I816">
        <v>1</v>
      </c>
      <c r="J816" t="s">
        <v>231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Toss[[#This Row],[服装]]&amp;Toss[[#This Row],[名前]]&amp;Toss[[#This Row],[レアリティ]]</f>
        <v>ユニフォーム宮侑ICONIC</v>
      </c>
    </row>
    <row r="817" spans="1:21" x14ac:dyDescent="0.35">
      <c r="A817">
        <f>VLOOKUP(Toss[[#This Row],[No用]],SetNo[[No.用]:[vlookup 用]],2,FALSE)</f>
        <v>268</v>
      </c>
      <c r="B817">
        <f>IF(ROW()=2,1,IF(A816&lt;&gt;Toss[[#This Row],[No]],1,B816+1))</f>
        <v>6</v>
      </c>
      <c r="C817" t="s">
        <v>108</v>
      </c>
      <c r="D817" t="s">
        <v>186</v>
      </c>
      <c r="E817" t="s">
        <v>77</v>
      </c>
      <c r="F817" t="s">
        <v>74</v>
      </c>
      <c r="G817" t="s">
        <v>185</v>
      </c>
      <c r="H817" t="s">
        <v>71</v>
      </c>
      <c r="I817">
        <v>1</v>
      </c>
      <c r="J817" t="s">
        <v>231</v>
      </c>
      <c r="K817" s="1" t="s">
        <v>169</v>
      </c>
      <c r="L817" s="1" t="s">
        <v>224</v>
      </c>
      <c r="M817">
        <v>57</v>
      </c>
      <c r="N817">
        <v>0</v>
      </c>
      <c r="O817">
        <v>64</v>
      </c>
      <c r="P817">
        <v>0</v>
      </c>
      <c r="Q817" s="1" t="s">
        <v>925</v>
      </c>
      <c r="U817" t="str">
        <f>Toss[[#This Row],[服装]]&amp;Toss[[#This Row],[名前]]&amp;Toss[[#This Row],[レアリティ]]</f>
        <v>ユニフォーム宮侑ICONIC</v>
      </c>
    </row>
    <row r="818" spans="1:21" x14ac:dyDescent="0.35">
      <c r="A818">
        <f>VLOOKUP(Toss[[#This Row],[No用]],SetNo[[No.用]:[vlookup 用]],2,FALSE)</f>
        <v>269</v>
      </c>
      <c r="B818">
        <f>IF(ROW()=2,1,IF(A817&lt;&gt;Toss[[#This Row],[No]],1,B817+1))</f>
        <v>1</v>
      </c>
      <c r="C818" s="1" t="s">
        <v>581</v>
      </c>
      <c r="D818" t="s">
        <v>186</v>
      </c>
      <c r="E818" s="1" t="s">
        <v>73</v>
      </c>
      <c r="F818" t="s">
        <v>74</v>
      </c>
      <c r="G818" t="s">
        <v>185</v>
      </c>
      <c r="H818" t="s">
        <v>71</v>
      </c>
      <c r="I818">
        <v>1</v>
      </c>
      <c r="J818" t="s">
        <v>231</v>
      </c>
      <c r="K818" s="1" t="s">
        <v>166</v>
      </c>
      <c r="L818" s="1" t="s">
        <v>173</v>
      </c>
      <c r="M818">
        <v>38</v>
      </c>
      <c r="N818">
        <v>0</v>
      </c>
      <c r="O818">
        <v>0</v>
      </c>
      <c r="P818">
        <v>0</v>
      </c>
      <c r="Q818" s="1"/>
      <c r="U818" t="str">
        <f>Toss[[#This Row],[服装]]&amp;Toss[[#This Row],[名前]]&amp;Toss[[#This Row],[レアリティ]]</f>
        <v>文化祭宮侑ICONIC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2</v>
      </c>
      <c r="C819" s="1" t="s">
        <v>581</v>
      </c>
      <c r="D819" t="s">
        <v>186</v>
      </c>
      <c r="E819" s="1" t="s">
        <v>73</v>
      </c>
      <c r="F819" t="s">
        <v>74</v>
      </c>
      <c r="G819" t="s">
        <v>185</v>
      </c>
      <c r="H819" t="s">
        <v>71</v>
      </c>
      <c r="I819">
        <v>1</v>
      </c>
      <c r="J819" t="s">
        <v>231</v>
      </c>
      <c r="K819" s="1" t="s">
        <v>169</v>
      </c>
      <c r="L819" s="1" t="s">
        <v>173</v>
      </c>
      <c r="M819">
        <v>38</v>
      </c>
      <c r="N819">
        <v>0</v>
      </c>
      <c r="O819">
        <v>0</v>
      </c>
      <c r="P819">
        <v>0</v>
      </c>
      <c r="Q819" s="1"/>
      <c r="U819" t="str">
        <f>Toss[[#This Row],[服装]]&amp;Toss[[#This Row],[名前]]&amp;Toss[[#This Row],[レアリティ]]</f>
        <v>文化祭宮侑ICONIC</v>
      </c>
    </row>
    <row r="820" spans="1:21" x14ac:dyDescent="0.35">
      <c r="A820">
        <f>VLOOKUP(Toss[[#This Row],[No用]],SetNo[[No.用]:[vlookup 用]],2,FALSE)</f>
        <v>269</v>
      </c>
      <c r="B820">
        <f>IF(ROW()=2,1,IF(A819&lt;&gt;Toss[[#This Row],[No]],1,B819+1))</f>
        <v>3</v>
      </c>
      <c r="C820" s="1" t="s">
        <v>581</v>
      </c>
      <c r="D820" t="s">
        <v>186</v>
      </c>
      <c r="E820" s="1" t="s">
        <v>73</v>
      </c>
      <c r="F820" t="s">
        <v>74</v>
      </c>
      <c r="G820" t="s">
        <v>185</v>
      </c>
      <c r="H820" t="s">
        <v>71</v>
      </c>
      <c r="I820">
        <v>1</v>
      </c>
      <c r="J820" t="s">
        <v>231</v>
      </c>
      <c r="K820" s="1" t="s">
        <v>181</v>
      </c>
      <c r="L820" s="1" t="s">
        <v>173</v>
      </c>
      <c r="M820">
        <v>42</v>
      </c>
      <c r="N820">
        <v>0</v>
      </c>
      <c r="O820">
        <v>0</v>
      </c>
      <c r="P820">
        <v>0</v>
      </c>
      <c r="Q820" s="1"/>
      <c r="U820" t="str">
        <f>Toss[[#This Row],[服装]]&amp;Toss[[#This Row],[名前]]&amp;Toss[[#This Row],[レアリティ]]</f>
        <v>文化祭宮侑ICONIC</v>
      </c>
    </row>
    <row r="821" spans="1:21" x14ac:dyDescent="0.35">
      <c r="A821">
        <f>VLOOKUP(Toss[[#This Row],[No用]],SetNo[[No.用]:[vlookup 用]],2,FALSE)</f>
        <v>269</v>
      </c>
      <c r="B821">
        <f>IF(ROW()=2,1,IF(A820&lt;&gt;Toss[[#This Row],[No]],1,B820+1))</f>
        <v>4</v>
      </c>
      <c r="C821" s="1" t="s">
        <v>581</v>
      </c>
      <c r="D821" t="s">
        <v>186</v>
      </c>
      <c r="E821" s="1" t="s">
        <v>73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25</v>
      </c>
      <c r="N821">
        <v>0</v>
      </c>
      <c r="O821">
        <v>0</v>
      </c>
      <c r="P821">
        <v>0</v>
      </c>
      <c r="Q821" s="1"/>
      <c r="U821" t="str">
        <f>Toss[[#This Row],[服装]]&amp;Toss[[#This Row],[名前]]&amp;Toss[[#This Row],[レアリティ]]</f>
        <v>文化祭宮侑ICONIC</v>
      </c>
    </row>
    <row r="822" spans="1:21" x14ac:dyDescent="0.35">
      <c r="A822">
        <f>VLOOKUP(Toss[[#This Row],[No用]],SetNo[[No.用]:[vlookup 用]],2,FALSE)</f>
        <v>269</v>
      </c>
      <c r="B822">
        <f>IF(ROW()=2,1,IF(A821&lt;&gt;Toss[[#This Row],[No]],1,B821+1))</f>
        <v>5</v>
      </c>
      <c r="C822" s="1" t="s">
        <v>581</v>
      </c>
      <c r="D822" t="s">
        <v>186</v>
      </c>
      <c r="E822" s="1" t="s">
        <v>73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169</v>
      </c>
      <c r="L822" s="1" t="s">
        <v>224</v>
      </c>
      <c r="M822">
        <v>50</v>
      </c>
      <c r="N822">
        <v>0</v>
      </c>
      <c r="O822">
        <v>60</v>
      </c>
      <c r="P822">
        <v>0</v>
      </c>
      <c r="Q822" s="1" t="s">
        <v>925</v>
      </c>
      <c r="U822" t="str">
        <f>Toss[[#This Row],[服装]]&amp;Toss[[#This Row],[名前]]&amp;Toss[[#This Row],[レアリティ]]</f>
        <v>文化祭宮侑ICONIC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1</v>
      </c>
      <c r="C823" s="1" t="s">
        <v>632</v>
      </c>
      <c r="D823" s="1" t="s">
        <v>186</v>
      </c>
      <c r="E823" s="1" t="s">
        <v>90</v>
      </c>
      <c r="F823" s="1" t="s">
        <v>74</v>
      </c>
      <c r="G823" s="1" t="s">
        <v>185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Q823" s="1"/>
      <c r="U823" t="str">
        <f>Toss[[#This Row],[服装]]&amp;Toss[[#This Row],[名前]]&amp;Toss[[#This Row],[レアリティ]]</f>
        <v>RPG宮侑ICONIC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2</v>
      </c>
      <c r="C824" s="1" t="s">
        <v>632</v>
      </c>
      <c r="D824" s="1" t="s">
        <v>186</v>
      </c>
      <c r="E824" s="1" t="s">
        <v>90</v>
      </c>
      <c r="F824" s="1" t="s">
        <v>74</v>
      </c>
      <c r="G824" s="1" t="s">
        <v>185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Q824" s="1"/>
      <c r="U824" t="str">
        <f>Toss[[#This Row],[服装]]&amp;Toss[[#This Row],[名前]]&amp;Toss[[#This Row],[レアリティ]]</f>
        <v>RPG宮侑ICONIC</v>
      </c>
    </row>
    <row r="825" spans="1:21" x14ac:dyDescent="0.35">
      <c r="A825">
        <f>VLOOKUP(Toss[[#This Row],[No用]],SetNo[[No.用]:[vlookup 用]],2,FALSE)</f>
        <v>270</v>
      </c>
      <c r="B825">
        <f>IF(ROW()=2,1,IF(A824&lt;&gt;Toss[[#This Row],[No]],1,B824+1))</f>
        <v>3</v>
      </c>
      <c r="C825" s="1" t="s">
        <v>632</v>
      </c>
      <c r="D825" s="1" t="s">
        <v>186</v>
      </c>
      <c r="E825" s="1" t="s">
        <v>90</v>
      </c>
      <c r="F825" s="1" t="s">
        <v>74</v>
      </c>
      <c r="G825" s="1" t="s">
        <v>185</v>
      </c>
      <c r="H825" s="1" t="s">
        <v>71</v>
      </c>
      <c r="I825">
        <v>1</v>
      </c>
      <c r="J825" t="s">
        <v>231</v>
      </c>
      <c r="K825" s="1" t="s">
        <v>181</v>
      </c>
      <c r="L825" s="1" t="s">
        <v>173</v>
      </c>
      <c r="M825">
        <v>42</v>
      </c>
      <c r="N825">
        <v>0</v>
      </c>
      <c r="O825">
        <v>0</v>
      </c>
      <c r="P825">
        <v>0</v>
      </c>
      <c r="Q825" s="1"/>
      <c r="U825" t="str">
        <f>Toss[[#This Row],[服装]]&amp;Toss[[#This Row],[名前]]&amp;Toss[[#This Row],[レアリティ]]</f>
        <v>RPG宮侑ICONIC</v>
      </c>
    </row>
    <row r="826" spans="1:21" x14ac:dyDescent="0.35">
      <c r="A826">
        <f>VLOOKUP(Toss[[#This Row],[No用]],SetNo[[No.用]:[vlookup 用]],2,FALSE)</f>
        <v>270</v>
      </c>
      <c r="B826">
        <f>IF(ROW()=2,1,IF(A825&lt;&gt;Toss[[#This Row],[No]],1,B825+1))</f>
        <v>4</v>
      </c>
      <c r="C826" s="1" t="s">
        <v>632</v>
      </c>
      <c r="D826" s="1" t="s">
        <v>186</v>
      </c>
      <c r="E826" s="1" t="s">
        <v>90</v>
      </c>
      <c r="F826" s="1" t="s">
        <v>74</v>
      </c>
      <c r="G826" s="1" t="s">
        <v>185</v>
      </c>
      <c r="H826" s="1" t="s">
        <v>71</v>
      </c>
      <c r="I826">
        <v>1</v>
      </c>
      <c r="J826" t="s">
        <v>231</v>
      </c>
      <c r="K826" s="1" t="s">
        <v>232</v>
      </c>
      <c r="L826" s="1" t="s">
        <v>162</v>
      </c>
      <c r="M826">
        <v>25</v>
      </c>
      <c r="N826">
        <v>0</v>
      </c>
      <c r="O826">
        <v>0</v>
      </c>
      <c r="P826">
        <v>0</v>
      </c>
      <c r="Q826" s="1"/>
      <c r="U826" t="str">
        <f>Toss[[#This Row],[服装]]&amp;Toss[[#This Row],[名前]]&amp;Toss[[#This Row],[レアリティ]]</f>
        <v>RPG宮侑ICONIC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1</v>
      </c>
      <c r="C827" s="1" t="s">
        <v>737</v>
      </c>
      <c r="D827" s="1" t="s">
        <v>186</v>
      </c>
      <c r="E827" s="1" t="s">
        <v>77</v>
      </c>
      <c r="F827" s="1" t="s">
        <v>74</v>
      </c>
      <c r="G827" s="1" t="s">
        <v>185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カンフー宮侑ICONIC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2</v>
      </c>
      <c r="C828" s="1" t="s">
        <v>737</v>
      </c>
      <c r="D828" s="1" t="s">
        <v>186</v>
      </c>
      <c r="E828" s="1" t="s">
        <v>77</v>
      </c>
      <c r="F828" s="1" t="s">
        <v>74</v>
      </c>
      <c r="G828" s="1" t="s">
        <v>185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カンフー宮侑ICONIC</v>
      </c>
    </row>
    <row r="829" spans="1:21" x14ac:dyDescent="0.35">
      <c r="A829">
        <f>VLOOKUP(Toss[[#This Row],[No用]],SetNo[[No.用]:[vlookup 用]],2,FALSE)</f>
        <v>271</v>
      </c>
      <c r="B829">
        <f>IF(ROW()=2,1,IF(A828&lt;&gt;Toss[[#This Row],[No]],1,B828+1))</f>
        <v>3</v>
      </c>
      <c r="C829" s="1" t="s">
        <v>737</v>
      </c>
      <c r="D829" s="1" t="s">
        <v>186</v>
      </c>
      <c r="E829" s="1" t="s">
        <v>77</v>
      </c>
      <c r="F829" s="1" t="s">
        <v>74</v>
      </c>
      <c r="G829" s="1" t="s">
        <v>185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42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カンフー宮侑ICONIC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4</v>
      </c>
      <c r="C830" s="1" t="s">
        <v>737</v>
      </c>
      <c r="D830" s="1" t="s">
        <v>186</v>
      </c>
      <c r="E830" s="1" t="s">
        <v>77</v>
      </c>
      <c r="F830" s="1" t="s">
        <v>74</v>
      </c>
      <c r="G830" s="1" t="s">
        <v>185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25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カンフー宮侑ICONIC</v>
      </c>
    </row>
    <row r="831" spans="1:21" x14ac:dyDescent="0.3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826</v>
      </c>
      <c r="D831" s="1" t="s">
        <v>186</v>
      </c>
      <c r="E831" s="1" t="s">
        <v>73</v>
      </c>
      <c r="F831" s="1" t="s">
        <v>74</v>
      </c>
      <c r="G831" s="1" t="s">
        <v>185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39</v>
      </c>
      <c r="N831">
        <v>0</v>
      </c>
      <c r="O831">
        <v>0</v>
      </c>
      <c r="P831">
        <v>0</v>
      </c>
      <c r="Q831" s="1"/>
      <c r="U831" t="str">
        <f>Toss[[#This Row],[服装]]&amp;Toss[[#This Row],[名前]]&amp;Toss[[#This Row],[レアリティ]]</f>
        <v>新年2宮侑ICONIC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826</v>
      </c>
      <c r="D832" s="1" t="s">
        <v>186</v>
      </c>
      <c r="E832" s="1" t="s">
        <v>73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39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新年2宮侑ICONIC</v>
      </c>
    </row>
    <row r="833" spans="1:21" x14ac:dyDescent="0.3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826</v>
      </c>
      <c r="D833" s="1" t="s">
        <v>186</v>
      </c>
      <c r="E833" s="1" t="s">
        <v>73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43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新年2宮侑ICONIC</v>
      </c>
    </row>
    <row r="834" spans="1:21" x14ac:dyDescent="0.3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826</v>
      </c>
      <c r="D834" s="1" t="s">
        <v>186</v>
      </c>
      <c r="E834" s="1" t="s">
        <v>73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173</v>
      </c>
      <c r="M834">
        <v>34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新年2宮侑ICONIC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826</v>
      </c>
      <c r="D835" s="1" t="s">
        <v>186</v>
      </c>
      <c r="E835" s="1" t="s">
        <v>73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52</v>
      </c>
      <c r="N835">
        <v>0</v>
      </c>
      <c r="O835">
        <v>62</v>
      </c>
      <c r="P835">
        <v>0</v>
      </c>
      <c r="Q835" s="1"/>
      <c r="R835" s="1" t="s">
        <v>832</v>
      </c>
      <c r="U835" t="str">
        <f>Toss[[#This Row],[服装]]&amp;Toss[[#This Row],[名前]]&amp;Toss[[#This Row],[レアリティ]]</f>
        <v>新年2宮侑ICONIC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6</v>
      </c>
      <c r="C836" s="1" t="s">
        <v>826</v>
      </c>
      <c r="D836" s="1" t="s">
        <v>186</v>
      </c>
      <c r="E836" s="1" t="s">
        <v>73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224</v>
      </c>
      <c r="M836">
        <v>52</v>
      </c>
      <c r="N836">
        <v>0</v>
      </c>
      <c r="O836">
        <v>62</v>
      </c>
      <c r="P836">
        <v>0</v>
      </c>
      <c r="Q836" s="1" t="s">
        <v>925</v>
      </c>
      <c r="U836" t="str">
        <f>Toss[[#This Row],[服装]]&amp;Toss[[#This Row],[名前]]&amp;Toss[[#This Row],[レアリティ]]</f>
        <v>新年2宮侑ICONIC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7</v>
      </c>
      <c r="C837" s="1" t="s">
        <v>826</v>
      </c>
      <c r="D837" s="1" t="s">
        <v>186</v>
      </c>
      <c r="E837" s="1" t="s">
        <v>73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224</v>
      </c>
      <c r="M837">
        <v>55</v>
      </c>
      <c r="N837">
        <v>0</v>
      </c>
      <c r="O837">
        <v>65</v>
      </c>
      <c r="P837">
        <v>0</v>
      </c>
      <c r="Q837" s="1"/>
      <c r="U837" t="str">
        <f>Toss[[#This Row],[服装]]&amp;Toss[[#This Row],[名前]]&amp;Toss[[#This Row],[レアリティ]]</f>
        <v>新年2宮侑ICONIC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1</v>
      </c>
      <c r="C838" s="1" t="s">
        <v>987</v>
      </c>
      <c r="D838" s="1" t="s">
        <v>186</v>
      </c>
      <c r="E838" s="1" t="s">
        <v>90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173</v>
      </c>
      <c r="M838">
        <v>38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サバゲ2宮侑ICONIC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2</v>
      </c>
      <c r="C839" s="1" t="s">
        <v>987</v>
      </c>
      <c r="D839" s="1" t="s">
        <v>186</v>
      </c>
      <c r="E839" s="1" t="s">
        <v>90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サバゲ2宮侑ICONIC</v>
      </c>
    </row>
    <row r="840" spans="1:21" x14ac:dyDescent="0.35">
      <c r="A840">
        <f>VLOOKUP(Toss[[#This Row],[No用]],SetNo[[No.用]:[vlookup 用]],2,FALSE)</f>
        <v>273</v>
      </c>
      <c r="B840">
        <f>IF(ROW()=2,1,IF(A839&lt;&gt;Toss[[#This Row],[No]],1,B839+1))</f>
        <v>3</v>
      </c>
      <c r="C840" s="1" t="s">
        <v>987</v>
      </c>
      <c r="D840" s="1" t="s">
        <v>186</v>
      </c>
      <c r="E840" s="1" t="s">
        <v>90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181</v>
      </c>
      <c r="L840" s="1" t="s">
        <v>173</v>
      </c>
      <c r="M840">
        <v>42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サバゲ2宮侑ICONIC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4</v>
      </c>
      <c r="C841" s="1" t="s">
        <v>987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25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サバゲ2宮侑ICONIC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1</v>
      </c>
      <c r="C842" t="s">
        <v>108</v>
      </c>
      <c r="D842" t="s">
        <v>187</v>
      </c>
      <c r="E842" t="s">
        <v>90</v>
      </c>
      <c r="F842" t="s">
        <v>78</v>
      </c>
      <c r="G842" t="s">
        <v>185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ユニフォーム宮治ICONIC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2</v>
      </c>
      <c r="C843" t="s">
        <v>108</v>
      </c>
      <c r="D843" t="s">
        <v>187</v>
      </c>
      <c r="E843" t="s">
        <v>90</v>
      </c>
      <c r="F843" t="s">
        <v>78</v>
      </c>
      <c r="G843" t="s">
        <v>185</v>
      </c>
      <c r="H843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ユニフォーム宮治ICONIC</v>
      </c>
    </row>
    <row r="844" spans="1:21" x14ac:dyDescent="0.35">
      <c r="A844">
        <f>VLOOKUP(Toss[[#This Row],[No用]],SetNo[[No.用]:[vlookup 用]],2,FALSE)</f>
        <v>275</v>
      </c>
      <c r="B844">
        <f>IF(ROW()=2,1,IF(A843&lt;&gt;Toss[[#This Row],[No]],1,B843+1))</f>
        <v>1</v>
      </c>
      <c r="C844" s="1" t="s">
        <v>632</v>
      </c>
      <c r="D844" s="1" t="s">
        <v>187</v>
      </c>
      <c r="E844" s="1" t="s">
        <v>90</v>
      </c>
      <c r="F844" s="1" t="s">
        <v>78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178</v>
      </c>
      <c r="M844">
        <v>28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RPG宮治ICONIC</v>
      </c>
    </row>
    <row r="845" spans="1:21" x14ac:dyDescent="0.35">
      <c r="A845">
        <f>VLOOKUP(Toss[[#This Row],[No用]],SetNo[[No.用]:[vlookup 用]],2,FALSE)</f>
        <v>275</v>
      </c>
      <c r="B845">
        <f>IF(ROW()=2,1,IF(A844&lt;&gt;Toss[[#This Row],[No]],1,B844+1))</f>
        <v>2</v>
      </c>
      <c r="C845" s="1" t="s">
        <v>632</v>
      </c>
      <c r="D845" s="1" t="s">
        <v>187</v>
      </c>
      <c r="E845" s="1" t="s">
        <v>90</v>
      </c>
      <c r="F845" s="1" t="s">
        <v>78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RPG宮治ICONIC</v>
      </c>
    </row>
    <row r="846" spans="1:21" x14ac:dyDescent="0.35">
      <c r="A846">
        <f>VLOOKUP(Toss[[#This Row],[No用]],SetNo[[No.用]:[vlookup 用]],2,FALSE)</f>
        <v>275</v>
      </c>
      <c r="B846">
        <f>IF(ROW()=2,1,IF(A845&lt;&gt;Toss[[#This Row],[No]],1,B845+1))</f>
        <v>3</v>
      </c>
      <c r="C846" s="1" t="s">
        <v>632</v>
      </c>
      <c r="D846" s="1" t="s">
        <v>187</v>
      </c>
      <c r="E846" s="1" t="s">
        <v>90</v>
      </c>
      <c r="F846" s="1" t="s">
        <v>78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52</v>
      </c>
      <c r="N846">
        <v>0</v>
      </c>
      <c r="O846">
        <v>62</v>
      </c>
      <c r="P846">
        <v>0</v>
      </c>
      <c r="U846" t="str">
        <f>Toss[[#This Row],[服装]]&amp;Toss[[#This Row],[名前]]&amp;Toss[[#This Row],[レアリティ]]</f>
        <v>RPG宮治ICONIC</v>
      </c>
    </row>
    <row r="847" spans="1:21" x14ac:dyDescent="0.3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737</v>
      </c>
      <c r="D847" s="1" t="s">
        <v>187</v>
      </c>
      <c r="E847" s="1" t="s">
        <v>73</v>
      </c>
      <c r="F847" s="1" t="s">
        <v>78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178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カンフー宮治ICONIC</v>
      </c>
    </row>
    <row r="848" spans="1:21" x14ac:dyDescent="0.3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737</v>
      </c>
      <c r="D848" s="1" t="s">
        <v>187</v>
      </c>
      <c r="E848" s="1" t="s">
        <v>73</v>
      </c>
      <c r="F848" s="1" t="s">
        <v>78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233</v>
      </c>
      <c r="L848" s="1" t="s">
        <v>173</v>
      </c>
      <c r="M848">
        <v>32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カンフー宮治ICONIC</v>
      </c>
    </row>
    <row r="849" spans="1:21" x14ac:dyDescent="0.3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737</v>
      </c>
      <c r="D849" s="1" t="s">
        <v>187</v>
      </c>
      <c r="E849" s="1" t="s">
        <v>73</v>
      </c>
      <c r="F849" s="1" t="s">
        <v>78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カンフー宮治ICONIC</v>
      </c>
    </row>
    <row r="850" spans="1:21" x14ac:dyDescent="0.3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737</v>
      </c>
      <c r="D850" s="1" t="s">
        <v>187</v>
      </c>
      <c r="E850" s="1" t="s">
        <v>73</v>
      </c>
      <c r="F850" s="1" t="s">
        <v>78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183</v>
      </c>
      <c r="L850" s="1" t="s">
        <v>224</v>
      </c>
      <c r="M850">
        <v>50</v>
      </c>
      <c r="N850">
        <v>0</v>
      </c>
      <c r="O850">
        <v>60</v>
      </c>
      <c r="P850">
        <v>0</v>
      </c>
      <c r="U850" t="str">
        <f>Toss[[#This Row],[服装]]&amp;Toss[[#This Row],[名前]]&amp;Toss[[#This Row],[レアリティ]]</f>
        <v>カンフー宮治ICONIC</v>
      </c>
    </row>
    <row r="851" spans="1:21" x14ac:dyDescent="0.3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737</v>
      </c>
      <c r="D851" s="1" t="s">
        <v>187</v>
      </c>
      <c r="E851" s="1" t="s">
        <v>73</v>
      </c>
      <c r="F851" s="1" t="s">
        <v>78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741</v>
      </c>
      <c r="U851" t="str">
        <f>Toss[[#This Row],[服装]]&amp;Toss[[#This Row],[名前]]&amp;Toss[[#This Row],[レアリティ]]</f>
        <v>カンフー宮治ICONIC</v>
      </c>
    </row>
    <row r="852" spans="1:21" x14ac:dyDescent="0.3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918</v>
      </c>
      <c r="D852" s="1" t="s">
        <v>187</v>
      </c>
      <c r="E852" s="1" t="s">
        <v>90</v>
      </c>
      <c r="F852" s="1" t="s">
        <v>78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25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遊園地宮治ICONIC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918</v>
      </c>
      <c r="D853" s="1" t="s">
        <v>187</v>
      </c>
      <c r="E853" s="1" t="s">
        <v>90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29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遊園地宮治ICONIC</v>
      </c>
    </row>
    <row r="854" spans="1:21" x14ac:dyDescent="0.3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999</v>
      </c>
      <c r="D854" s="1" t="s">
        <v>187</v>
      </c>
      <c r="E854" s="1" t="s">
        <v>77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夏祭り2宮治ICONIC</v>
      </c>
    </row>
    <row r="855" spans="1:21" x14ac:dyDescent="0.3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999</v>
      </c>
      <c r="D855" s="1" t="s">
        <v>187</v>
      </c>
      <c r="E855" s="1" t="s">
        <v>77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夏祭り2宮治ICONIC</v>
      </c>
    </row>
    <row r="856" spans="1:21" x14ac:dyDescent="0.3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t="s">
        <v>108</v>
      </c>
      <c r="D856" t="s">
        <v>188</v>
      </c>
      <c r="E856" t="s">
        <v>77</v>
      </c>
      <c r="F856" t="s">
        <v>82</v>
      </c>
      <c r="G856" t="s">
        <v>185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ユニフォーム角名倫太郎ICONIC</v>
      </c>
    </row>
    <row r="857" spans="1:21" x14ac:dyDescent="0.3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t="s">
        <v>108</v>
      </c>
      <c r="D857" t="s">
        <v>188</v>
      </c>
      <c r="E857" t="s">
        <v>77</v>
      </c>
      <c r="F857" t="s">
        <v>82</v>
      </c>
      <c r="G857" t="s">
        <v>185</v>
      </c>
      <c r="H857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ユニフォーム角名倫太郎ICONIC</v>
      </c>
    </row>
    <row r="858" spans="1:21" x14ac:dyDescent="0.3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631</v>
      </c>
      <c r="D858" s="1" t="s">
        <v>188</v>
      </c>
      <c r="E858" s="1" t="s">
        <v>73</v>
      </c>
      <c r="F858" s="1" t="s">
        <v>82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サバゲ角名倫太郎ICONIC</v>
      </c>
    </row>
    <row r="859" spans="1:21" x14ac:dyDescent="0.3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631</v>
      </c>
      <c r="D859" s="1" t="s">
        <v>188</v>
      </c>
      <c r="E859" s="1" t="s">
        <v>73</v>
      </c>
      <c r="F859" s="1" t="s">
        <v>82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サバゲ角名倫太郎ICONIC</v>
      </c>
    </row>
    <row r="860" spans="1:21" x14ac:dyDescent="0.3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708</v>
      </c>
      <c r="D860" s="1" t="s">
        <v>188</v>
      </c>
      <c r="E860" s="1" t="s">
        <v>90</v>
      </c>
      <c r="F860" s="1" t="s">
        <v>82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花火角名倫太郎ICONIC</v>
      </c>
    </row>
    <row r="861" spans="1:21" x14ac:dyDescent="0.3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708</v>
      </c>
      <c r="D861" s="1" t="s">
        <v>188</v>
      </c>
      <c r="E861" s="1" t="s">
        <v>90</v>
      </c>
      <c r="F861" s="1" t="s">
        <v>82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花火角名倫太郎ICONIC</v>
      </c>
    </row>
    <row r="862" spans="1:21" x14ac:dyDescent="0.3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835</v>
      </c>
      <c r="D862" s="1" t="s">
        <v>188</v>
      </c>
      <c r="E862" s="1" t="s">
        <v>77</v>
      </c>
      <c r="F862" s="1" t="s">
        <v>82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路地裏2角名倫太郎ICONIC</v>
      </c>
    </row>
    <row r="863" spans="1:21" x14ac:dyDescent="0.3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835</v>
      </c>
      <c r="D863" s="1" t="s">
        <v>188</v>
      </c>
      <c r="E863" s="1" t="s">
        <v>77</v>
      </c>
      <c r="F863" s="1" t="s">
        <v>82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路地裏2角名倫太郎ICONIC</v>
      </c>
    </row>
    <row r="864" spans="1:21" x14ac:dyDescent="0.3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990</v>
      </c>
      <c r="D864" s="1" t="s">
        <v>188</v>
      </c>
      <c r="E864" s="1" t="s">
        <v>73</v>
      </c>
      <c r="F864" s="1" t="s">
        <v>82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水着2角名倫太郎ICONIC</v>
      </c>
    </row>
    <row r="865" spans="1:21" x14ac:dyDescent="0.3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990</v>
      </c>
      <c r="D865" s="1" t="s">
        <v>188</v>
      </c>
      <c r="E865" s="1" t="s">
        <v>73</v>
      </c>
      <c r="F865" s="1" t="s">
        <v>82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水着2角名倫太郎ICONIC</v>
      </c>
    </row>
    <row r="866" spans="1:21" x14ac:dyDescent="0.3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189</v>
      </c>
      <c r="E866" t="s">
        <v>77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ユニフォーム北信介ICONIC</v>
      </c>
    </row>
    <row r="867" spans="1:21" x14ac:dyDescent="0.3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189</v>
      </c>
      <c r="E867" t="s">
        <v>77</v>
      </c>
      <c r="F867" t="s">
        <v>78</v>
      </c>
      <c r="G867" t="s">
        <v>185</v>
      </c>
      <c r="H867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ユニフォーム北信介ICONIC</v>
      </c>
    </row>
    <row r="868" spans="1:21" x14ac:dyDescent="0.35">
      <c r="A868">
        <f>VLOOKUP(Toss[[#This Row],[No用]],SetNo[[No.用]:[vlookup 用]],2,FALSE)</f>
        <v>285</v>
      </c>
      <c r="B868">
        <f>IF(ROW()=2,1,IF(A867&lt;&gt;Toss[[#This Row],[No]],1,B867+1))</f>
        <v>1</v>
      </c>
      <c r="C868" s="1" t="s">
        <v>587</v>
      </c>
      <c r="D868" t="s">
        <v>189</v>
      </c>
      <c r="E868" s="1" t="s">
        <v>73</v>
      </c>
      <c r="F868" t="s">
        <v>78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Xmas北信介ICONIC</v>
      </c>
    </row>
    <row r="869" spans="1:21" x14ac:dyDescent="0.35">
      <c r="A869">
        <f>VLOOKUP(Toss[[#This Row],[No用]],SetNo[[No.用]:[vlookup 用]],2,FALSE)</f>
        <v>285</v>
      </c>
      <c r="B869">
        <f>IF(ROW()=2,1,IF(A868&lt;&gt;Toss[[#This Row],[No]],1,B868+1))</f>
        <v>2</v>
      </c>
      <c r="C869" s="1" t="s">
        <v>587</v>
      </c>
      <c r="D869" t="s">
        <v>189</v>
      </c>
      <c r="E869" s="1" t="s">
        <v>73</v>
      </c>
      <c r="F869" t="s">
        <v>78</v>
      </c>
      <c r="G869" t="s">
        <v>185</v>
      </c>
      <c r="H869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Xmas北信介ICONIC</v>
      </c>
    </row>
    <row r="870" spans="1:21" x14ac:dyDescent="0.35">
      <c r="A870">
        <f>VLOOKUP(Toss[[#This Row],[No用]],SetNo[[No.用]:[vlookup 用]],2,FALSE)</f>
        <v>286</v>
      </c>
      <c r="B870">
        <f>IF(ROW()=2,1,IF(A869&lt;&gt;Toss[[#This Row],[No]],1,B869+1))</f>
        <v>1</v>
      </c>
      <c r="C870" s="1" t="s">
        <v>735</v>
      </c>
      <c r="D870" s="1" t="s">
        <v>189</v>
      </c>
      <c r="E870" s="1" t="s">
        <v>90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スパイ北信介ICONIC</v>
      </c>
    </row>
    <row r="871" spans="1:21" x14ac:dyDescent="0.35">
      <c r="A871">
        <f>VLOOKUP(Toss[[#This Row],[No用]],SetNo[[No.用]:[vlookup 用]],2,FALSE)</f>
        <v>286</v>
      </c>
      <c r="B871">
        <f>IF(ROW()=2,1,IF(A870&lt;&gt;Toss[[#This Row],[No]],1,B870+1))</f>
        <v>2</v>
      </c>
      <c r="C871" s="1" t="s">
        <v>735</v>
      </c>
      <c r="D871" s="1" t="s">
        <v>189</v>
      </c>
      <c r="E871" s="1" t="s">
        <v>90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スパイ北信介ICONIC</v>
      </c>
    </row>
    <row r="872" spans="1:21" x14ac:dyDescent="0.35">
      <c r="A872">
        <f>VLOOKUP(Toss[[#This Row],[No用]],SetNo[[No.用]:[vlookup 用]],2,FALSE)</f>
        <v>287</v>
      </c>
      <c r="B872">
        <f>IF(ROW()=2,1,IF(A871&lt;&gt;Toss[[#This Row],[No]],1,B871+1))</f>
        <v>1</v>
      </c>
      <c r="C872" s="1" t="s">
        <v>826</v>
      </c>
      <c r="D872" s="1" t="s">
        <v>189</v>
      </c>
      <c r="E872" s="1" t="s">
        <v>77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新年2北信介ICONIC</v>
      </c>
    </row>
    <row r="873" spans="1:21" x14ac:dyDescent="0.35">
      <c r="A873">
        <f>VLOOKUP(Toss[[#This Row],[No用]],SetNo[[No.用]:[vlookup 用]],2,FALSE)</f>
        <v>287</v>
      </c>
      <c r="B873">
        <f>IF(ROW()=2,1,IF(A872&lt;&gt;Toss[[#This Row],[No]],1,B872+1))</f>
        <v>2</v>
      </c>
      <c r="C873" s="1" t="s">
        <v>826</v>
      </c>
      <c r="D873" s="1" t="s">
        <v>189</v>
      </c>
      <c r="E873" s="1" t="s">
        <v>77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新年2北信介ICONIC</v>
      </c>
    </row>
    <row r="874" spans="1:21" x14ac:dyDescent="0.35">
      <c r="A874">
        <f>VLOOKUP(Toss[[#This Row],[No用]],SetNo[[No.用]:[vlookup 用]],2,FALSE)</f>
        <v>288</v>
      </c>
      <c r="B874">
        <f>IF(ROW()=2,1,IF(A873&lt;&gt;Toss[[#This Row],[No]],1,B873+1))</f>
        <v>1</v>
      </c>
      <c r="C874" s="1" t="s">
        <v>963</v>
      </c>
      <c r="D874" s="1" t="s">
        <v>189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職業体験2北信介ICONIC</v>
      </c>
    </row>
    <row r="875" spans="1:21" x14ac:dyDescent="0.35">
      <c r="A875">
        <f>VLOOKUP(Toss[[#This Row],[No用]],SetNo[[No.用]:[vlookup 用]],2,FALSE)</f>
        <v>288</v>
      </c>
      <c r="B875">
        <f>IF(ROW()=2,1,IF(A874&lt;&gt;Toss[[#This Row],[No]],1,B874+1))</f>
        <v>2</v>
      </c>
      <c r="C875" s="1" t="s">
        <v>963</v>
      </c>
      <c r="D875" s="1" t="s">
        <v>189</v>
      </c>
      <c r="E875" s="1" t="s">
        <v>73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職業体験2北信介ICONIC</v>
      </c>
    </row>
    <row r="876" spans="1:21" x14ac:dyDescent="0.35">
      <c r="A876">
        <f>VLOOKUP(Toss[[#This Row],[No用]],SetNo[[No.用]:[vlookup 用]],2,FALSE)</f>
        <v>289</v>
      </c>
      <c r="B876">
        <f>IF(ROW()=2,1,IF(A875&lt;&gt;Toss[[#This Row],[No]],1,B875+1))</f>
        <v>1</v>
      </c>
      <c r="C876" t="s">
        <v>108</v>
      </c>
      <c r="D876" s="1" t="s">
        <v>523</v>
      </c>
      <c r="E876" t="s">
        <v>77</v>
      </c>
      <c r="F876" s="1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ユニフォーム尾白アランICONIC</v>
      </c>
    </row>
    <row r="877" spans="1:21" x14ac:dyDescent="0.35">
      <c r="A877">
        <f>VLOOKUP(Toss[[#This Row],[No用]],SetNo[[No.用]:[vlookup 用]],2,FALSE)</f>
        <v>289</v>
      </c>
      <c r="B877">
        <f>IF(ROW()=2,1,IF(A876&lt;&gt;Toss[[#This Row],[No]],1,B876+1))</f>
        <v>2</v>
      </c>
      <c r="C877" t="s">
        <v>108</v>
      </c>
      <c r="D877" s="1" t="s">
        <v>523</v>
      </c>
      <c r="E877" t="s">
        <v>77</v>
      </c>
      <c r="F877" s="1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ユニフォーム尾白アランICONIC</v>
      </c>
    </row>
    <row r="878" spans="1:21" x14ac:dyDescent="0.35">
      <c r="A878">
        <f>VLOOKUP(Toss[[#This Row],[No用]],SetNo[[No.用]:[vlookup 用]],2,FALSE)</f>
        <v>290</v>
      </c>
      <c r="B878">
        <f>IF(ROW()=2,1,IF(A877&lt;&gt;Toss[[#This Row],[No]],1,B877+1))</f>
        <v>1</v>
      </c>
      <c r="C878" s="1" t="s">
        <v>597</v>
      </c>
      <c r="D878" s="1" t="s">
        <v>523</v>
      </c>
      <c r="E878" s="1" t="s">
        <v>602</v>
      </c>
      <c r="F878" s="1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雪遊び尾白アランICONIC</v>
      </c>
    </row>
    <row r="879" spans="1:21" x14ac:dyDescent="0.35">
      <c r="A879">
        <f>VLOOKUP(Toss[[#This Row],[No用]],SetNo[[No.用]:[vlookup 用]],2,FALSE)</f>
        <v>290</v>
      </c>
      <c r="B879">
        <f>IF(ROW()=2,1,IF(A878&lt;&gt;Toss[[#This Row],[No]],1,B878+1))</f>
        <v>2</v>
      </c>
      <c r="C879" s="1" t="s">
        <v>597</v>
      </c>
      <c r="D879" s="1" t="s">
        <v>523</v>
      </c>
      <c r="E879" s="1" t="s">
        <v>602</v>
      </c>
      <c r="F879" s="1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雪遊び尾白アランICONIC</v>
      </c>
    </row>
    <row r="880" spans="1:21" x14ac:dyDescent="0.35">
      <c r="A880">
        <f>VLOOKUP(Toss[[#This Row],[No用]],SetNo[[No.用]:[vlookup 用]],2,FALSE)</f>
        <v>291</v>
      </c>
      <c r="B880">
        <f>IF(ROW()=2,1,IF(A879&lt;&gt;Toss[[#This Row],[No]],1,B879+1))</f>
        <v>1</v>
      </c>
      <c r="C880" s="1" t="s">
        <v>999</v>
      </c>
      <c r="D880" s="1" t="s">
        <v>523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夏祭り2尾白アランICONIC</v>
      </c>
    </row>
    <row r="881" spans="1:21" x14ac:dyDescent="0.35">
      <c r="A881">
        <f>VLOOKUP(Toss[[#This Row],[No用]],SetNo[[No.用]:[vlookup 用]],2,FALSE)</f>
        <v>291</v>
      </c>
      <c r="B881">
        <f>IF(ROW()=2,1,IF(A880&lt;&gt;Toss[[#This Row],[No]],1,B880+1))</f>
        <v>2</v>
      </c>
      <c r="C881" s="1" t="s">
        <v>999</v>
      </c>
      <c r="D881" s="1" t="s">
        <v>523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夏祭り2尾白アランICONIC</v>
      </c>
    </row>
    <row r="882" spans="1:21" x14ac:dyDescent="0.35">
      <c r="A882">
        <f>VLOOKUP(Toss[[#This Row],[No用]],SetNo[[No.用]:[vlookup 用]],2,FALSE)</f>
        <v>292</v>
      </c>
      <c r="B882">
        <f>IF(ROW()=2,1,IF(A881&lt;&gt;Toss[[#This Row],[No]],1,B881+1))</f>
        <v>1</v>
      </c>
      <c r="C882" t="s">
        <v>108</v>
      </c>
      <c r="D882" s="1" t="s">
        <v>525</v>
      </c>
      <c r="E882" t="s">
        <v>77</v>
      </c>
      <c r="F882" s="1" t="s">
        <v>80</v>
      </c>
      <c r="G882" t="s">
        <v>185</v>
      </c>
      <c r="H882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ユニフォーム赤木路成ICONIC</v>
      </c>
    </row>
    <row r="883" spans="1:21" x14ac:dyDescent="0.35">
      <c r="A883">
        <f>VLOOKUP(Toss[[#This Row],[No用]],SetNo[[No.用]:[vlookup 用]],2,FALSE)</f>
        <v>293</v>
      </c>
      <c r="B883">
        <f>IF(ROW()=2,1,IF(A882&lt;&gt;Toss[[#This Row],[No]],1,B882+1))</f>
        <v>1</v>
      </c>
      <c r="C883" s="1" t="s">
        <v>801</v>
      </c>
      <c r="D883" s="1" t="s">
        <v>525</v>
      </c>
      <c r="E883" s="1" t="s">
        <v>73</v>
      </c>
      <c r="F883" s="1" t="s">
        <v>80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Xmas2赤木路成ICONIC</v>
      </c>
    </row>
    <row r="884" spans="1:21" x14ac:dyDescent="0.35">
      <c r="A884">
        <f>VLOOKUP(Toss[[#This Row],[No用]],SetNo[[No.用]:[vlookup 用]],2,FALSE)</f>
        <v>294</v>
      </c>
      <c r="B884">
        <f>IF(ROW()=2,1,IF(A883&lt;&gt;Toss[[#This Row],[No]],1,B883+1))</f>
        <v>1</v>
      </c>
      <c r="C884" t="s">
        <v>108</v>
      </c>
      <c r="D884" s="1" t="s">
        <v>527</v>
      </c>
      <c r="E884" t="s">
        <v>77</v>
      </c>
      <c r="F884" s="1" t="s">
        <v>82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ユニフォーム大耳練ICONIC</v>
      </c>
    </row>
    <row r="885" spans="1:21" x14ac:dyDescent="0.35">
      <c r="A885">
        <f>VLOOKUP(Toss[[#This Row],[No用]],SetNo[[No.用]:[vlookup 用]],2,FALSE)</f>
        <v>294</v>
      </c>
      <c r="B885">
        <f>IF(ROW()=2,1,IF(A884&lt;&gt;Toss[[#This Row],[No]],1,B884+1))</f>
        <v>2</v>
      </c>
      <c r="C885" t="s">
        <v>108</v>
      </c>
      <c r="D885" s="1" t="s">
        <v>527</v>
      </c>
      <c r="E885" t="s">
        <v>77</v>
      </c>
      <c r="F885" s="1" t="s">
        <v>82</v>
      </c>
      <c r="G885" t="s">
        <v>185</v>
      </c>
      <c r="H885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ユニフォーム大耳練ICONIC</v>
      </c>
    </row>
    <row r="886" spans="1:21" x14ac:dyDescent="0.35">
      <c r="A886">
        <f>VLOOKUP(Toss[[#This Row],[No用]],SetNo[[No.用]:[vlookup 用]],2,FALSE)</f>
        <v>295</v>
      </c>
      <c r="B886">
        <f>IF(ROW()=2,1,IF(A885&lt;&gt;Toss[[#This Row],[No]],1,B885+1))</f>
        <v>1</v>
      </c>
      <c r="C886" t="s">
        <v>108</v>
      </c>
      <c r="D886" s="1" t="s">
        <v>529</v>
      </c>
      <c r="E886" t="s">
        <v>77</v>
      </c>
      <c r="F886" s="1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ユニフォーム理石平介ICONIC</v>
      </c>
    </row>
    <row r="887" spans="1:21" x14ac:dyDescent="0.35">
      <c r="A887">
        <f>VLOOKUP(Toss[[#This Row],[No用]],SetNo[[No.用]:[vlookup 用]],2,FALSE)</f>
        <v>295</v>
      </c>
      <c r="B887">
        <f>IF(ROW()=2,1,IF(A886&lt;&gt;Toss[[#This Row],[No]],1,B886+1))</f>
        <v>2</v>
      </c>
      <c r="C887" t="s">
        <v>108</v>
      </c>
      <c r="D887" s="1" t="s">
        <v>529</v>
      </c>
      <c r="E887" t="s">
        <v>77</v>
      </c>
      <c r="F887" s="1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ユニフォーム理石平介ICONIC</v>
      </c>
    </row>
    <row r="888" spans="1:21" x14ac:dyDescent="0.35">
      <c r="A888">
        <f>VLOOKUP(Toss[[#This Row],[No用]],SetNo[[No.用]:[vlookup 用]],2,FALSE)</f>
        <v>296</v>
      </c>
      <c r="B888">
        <f>IF(ROW()=2,1,IF(A887&lt;&gt;Toss[[#This Row],[No]],1,B887+1))</f>
        <v>1</v>
      </c>
      <c r="C888" s="1" t="s">
        <v>108</v>
      </c>
      <c r="D888" s="1" t="s">
        <v>675</v>
      </c>
      <c r="E888" s="1" t="s">
        <v>77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ユニフォーム銀島結ICONIC</v>
      </c>
    </row>
    <row r="889" spans="1:21" x14ac:dyDescent="0.35">
      <c r="A889">
        <f>VLOOKUP(Toss[[#This Row],[No用]],SetNo[[No.用]:[vlookup 用]],2,FALSE)</f>
        <v>296</v>
      </c>
      <c r="B889">
        <f>IF(ROW()=2,1,IF(A888&lt;&gt;Toss[[#This Row],[No]],1,B888+1))</f>
        <v>2</v>
      </c>
      <c r="C889" s="1" t="s">
        <v>108</v>
      </c>
      <c r="D889" s="1" t="s">
        <v>675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33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ユニフォーム銀島結ICONIC</v>
      </c>
    </row>
    <row r="890" spans="1:21" x14ac:dyDescent="0.35">
      <c r="A890">
        <f>VLOOKUP(Toss[[#This Row],[No用]],SetNo[[No.用]:[vlookup 用]],2,FALSE)</f>
        <v>297</v>
      </c>
      <c r="B890">
        <f>IF(ROW()=2,1,IF(A889&lt;&gt;Toss[[#This Row],[No]],1,B889+1))</f>
        <v>1</v>
      </c>
      <c r="C890" s="1" t="s">
        <v>801</v>
      </c>
      <c r="D890" s="1" t="s">
        <v>675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Xmas2銀島結ICONIC</v>
      </c>
    </row>
    <row r="891" spans="1:21" x14ac:dyDescent="0.35">
      <c r="A891">
        <f>VLOOKUP(Toss[[#This Row],[No用]],SetNo[[No.用]:[vlookup 用]],2,FALSE)</f>
        <v>297</v>
      </c>
      <c r="B891">
        <f>IF(ROW()=2,1,IF(A890&lt;&gt;Toss[[#This Row],[No]],1,B890+1))</f>
        <v>2</v>
      </c>
      <c r="C891" s="1" t="s">
        <v>801</v>
      </c>
      <c r="D891" s="1" t="s">
        <v>675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Xmas2銀島結ICONIC</v>
      </c>
    </row>
    <row r="892" spans="1:21" x14ac:dyDescent="0.35">
      <c r="A892">
        <f>VLOOKUP(Toss[[#This Row],[No用]],SetNo[[No.用]:[vlookup 用]],2,FALSE)</f>
        <v>298</v>
      </c>
      <c r="B892">
        <f>IF(ROW()=2,1,IF(A891&lt;&gt;Toss[[#This Row],[No]],1,B891+1))</f>
        <v>1</v>
      </c>
      <c r="C892" t="s">
        <v>108</v>
      </c>
      <c r="D892" t="s">
        <v>122</v>
      </c>
      <c r="E892" t="s">
        <v>90</v>
      </c>
      <c r="F892" t="s">
        <v>78</v>
      </c>
      <c r="G892" t="s">
        <v>128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ユニフォーム木兎光太郎ICONIC</v>
      </c>
    </row>
    <row r="893" spans="1:21" x14ac:dyDescent="0.35">
      <c r="A893">
        <f>VLOOKUP(Toss[[#This Row],[No用]],SetNo[[No.用]:[vlookup 用]],2,FALSE)</f>
        <v>298</v>
      </c>
      <c r="B893">
        <f>IF(ROW()=2,1,IF(A892&lt;&gt;Toss[[#This Row],[No]],1,B892+1))</f>
        <v>2</v>
      </c>
      <c r="C893" t="s">
        <v>108</v>
      </c>
      <c r="D893" t="s">
        <v>122</v>
      </c>
      <c r="E893" t="s">
        <v>90</v>
      </c>
      <c r="F893" t="s">
        <v>78</v>
      </c>
      <c r="G893" t="s">
        <v>128</v>
      </c>
      <c r="H893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30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ユニフォーム木兎光太郎ICONIC</v>
      </c>
    </row>
    <row r="894" spans="1:21" x14ac:dyDescent="0.35">
      <c r="A894">
        <f>VLOOKUP(Toss[[#This Row],[No用]],SetNo[[No.用]:[vlookup 用]],2,FALSE)</f>
        <v>299</v>
      </c>
      <c r="B894">
        <f>IF(ROW()=2,1,IF(A893&lt;&gt;Toss[[#This Row],[No]],1,B893+1))</f>
        <v>1</v>
      </c>
      <c r="C894" t="s">
        <v>150</v>
      </c>
      <c r="D894" t="s">
        <v>122</v>
      </c>
      <c r="E894" t="s">
        <v>77</v>
      </c>
      <c r="F894" t="s">
        <v>78</v>
      </c>
      <c r="G894" t="s">
        <v>128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夏祭り木兎光太郎ICONIC</v>
      </c>
    </row>
    <row r="895" spans="1:21" x14ac:dyDescent="0.35">
      <c r="A895">
        <f>VLOOKUP(Toss[[#This Row],[No用]],SetNo[[No.用]:[vlookup 用]],2,FALSE)</f>
        <v>299</v>
      </c>
      <c r="B895">
        <f>IF(ROW()=2,1,IF(A894&lt;&gt;Toss[[#This Row],[No]],1,B894+1))</f>
        <v>2</v>
      </c>
      <c r="C895" t="s">
        <v>150</v>
      </c>
      <c r="D895" t="s">
        <v>122</v>
      </c>
      <c r="E895" t="s">
        <v>77</v>
      </c>
      <c r="F895" t="s">
        <v>78</v>
      </c>
      <c r="G895" t="s">
        <v>128</v>
      </c>
      <c r="H895" t="s">
        <v>71</v>
      </c>
      <c r="I895">
        <v>1</v>
      </c>
      <c r="J895" t="s">
        <v>231</v>
      </c>
      <c r="K895" s="1" t="s">
        <v>167</v>
      </c>
      <c r="L895" s="1" t="s">
        <v>178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夏祭り木兎光太郎ICONIC</v>
      </c>
    </row>
    <row r="896" spans="1:21" x14ac:dyDescent="0.35">
      <c r="A896">
        <f>VLOOKUP(Toss[[#This Row],[No用]],SetNo[[No.用]:[vlookup 用]],2,FALSE)</f>
        <v>300</v>
      </c>
      <c r="B896">
        <f>IF(ROW()=2,1,IF(A895&lt;&gt;Toss[[#This Row],[No]],1,B895+1))</f>
        <v>1</v>
      </c>
      <c r="C896" s="1" t="s">
        <v>587</v>
      </c>
      <c r="D896" t="s">
        <v>122</v>
      </c>
      <c r="E896" s="1" t="s">
        <v>73</v>
      </c>
      <c r="F896" t="s">
        <v>78</v>
      </c>
      <c r="G896" t="s">
        <v>128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Xmas木兎光太郎ICONIC</v>
      </c>
    </row>
    <row r="897" spans="1:21" x14ac:dyDescent="0.35">
      <c r="A897">
        <f>VLOOKUP(Toss[[#This Row],[No用]],SetNo[[No.用]:[vlookup 用]],2,FALSE)</f>
        <v>300</v>
      </c>
      <c r="B897">
        <f>IF(ROW()=2,1,IF(A896&lt;&gt;Toss[[#This Row],[No]],1,B896+1))</f>
        <v>2</v>
      </c>
      <c r="C897" s="1" t="s">
        <v>587</v>
      </c>
      <c r="D897" t="s">
        <v>122</v>
      </c>
      <c r="E897" s="1" t="s">
        <v>73</v>
      </c>
      <c r="F897" t="s">
        <v>78</v>
      </c>
      <c r="G897" t="s">
        <v>128</v>
      </c>
      <c r="H897" t="s">
        <v>71</v>
      </c>
      <c r="I897">
        <v>1</v>
      </c>
      <c r="J897" t="s">
        <v>231</v>
      </c>
      <c r="K897" s="1" t="s">
        <v>167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Xmas木兎光太郎ICONIC</v>
      </c>
    </row>
    <row r="898" spans="1:21" x14ac:dyDescent="0.35">
      <c r="A898">
        <f>VLOOKUP(Toss[[#This Row],[No用]],SetNo[[No.用]:[vlookup 用]],2,FALSE)</f>
        <v>301</v>
      </c>
      <c r="B898">
        <f>IF(ROW()=2,1,IF(A897&lt;&gt;Toss[[#This Row],[No]],1,B897+1))</f>
        <v>1</v>
      </c>
      <c r="C898" s="1" t="s">
        <v>149</v>
      </c>
      <c r="D898" t="s">
        <v>122</v>
      </c>
      <c r="E898" s="1" t="s">
        <v>90</v>
      </c>
      <c r="F898" t="s">
        <v>78</v>
      </c>
      <c r="G898" t="s">
        <v>128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制服木兎光太郎ICONIC</v>
      </c>
    </row>
    <row r="899" spans="1:21" x14ac:dyDescent="0.35">
      <c r="A899">
        <f>VLOOKUP(Toss[[#This Row],[No用]],SetNo[[No.用]:[vlookup 用]],2,FALSE)</f>
        <v>301</v>
      </c>
      <c r="B899">
        <f>IF(ROW()=2,1,IF(A898&lt;&gt;Toss[[#This Row],[No]],1,B898+1))</f>
        <v>2</v>
      </c>
      <c r="C899" s="1" t="s">
        <v>149</v>
      </c>
      <c r="D899" t="s">
        <v>122</v>
      </c>
      <c r="E899" s="1" t="s">
        <v>90</v>
      </c>
      <c r="F899" t="s">
        <v>78</v>
      </c>
      <c r="G899" t="s">
        <v>128</v>
      </c>
      <c r="H899" t="s">
        <v>71</v>
      </c>
      <c r="I899">
        <v>1</v>
      </c>
      <c r="J899" t="s">
        <v>231</v>
      </c>
      <c r="K899" s="1" t="s">
        <v>167</v>
      </c>
      <c r="L899" s="1" t="s">
        <v>178</v>
      </c>
      <c r="M899">
        <v>30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制服木兎光太郎ICONIC</v>
      </c>
    </row>
    <row r="900" spans="1:21" x14ac:dyDescent="0.35">
      <c r="A900">
        <f>VLOOKUP(Toss[[#This Row],[No用]],SetNo[[No.用]:[vlookup 用]],2,FALSE)</f>
        <v>302</v>
      </c>
      <c r="B900">
        <f>IF(ROW()=2,1,IF(A899&lt;&gt;Toss[[#This Row],[No]],1,B899+1))</f>
        <v>1</v>
      </c>
      <c r="C900" s="1" t="s">
        <v>684</v>
      </c>
      <c r="D900" s="1" t="s">
        <v>122</v>
      </c>
      <c r="E900" s="1" t="s">
        <v>77</v>
      </c>
      <c r="F900" s="1" t="s">
        <v>78</v>
      </c>
      <c r="G900" s="1" t="s">
        <v>128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キャンプ木兎光太郎ICONIC</v>
      </c>
    </row>
    <row r="901" spans="1:21" x14ac:dyDescent="0.35">
      <c r="A901">
        <f>VLOOKUP(Toss[[#This Row],[No用]],SetNo[[No.用]:[vlookup 用]],2,FALSE)</f>
        <v>302</v>
      </c>
      <c r="B901">
        <f>IF(ROW()=2,1,IF(A900&lt;&gt;Toss[[#This Row],[No]],1,B900+1))</f>
        <v>2</v>
      </c>
      <c r="C901" s="1" t="s">
        <v>684</v>
      </c>
      <c r="D901" s="1" t="s">
        <v>122</v>
      </c>
      <c r="E901" s="1" t="s">
        <v>77</v>
      </c>
      <c r="F901" s="1" t="s">
        <v>78</v>
      </c>
      <c r="G901" s="1" t="s">
        <v>128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キャンプ木兎光太郎ICONIC</v>
      </c>
    </row>
    <row r="902" spans="1:21" x14ac:dyDescent="0.35">
      <c r="A902">
        <f>VLOOKUP(Toss[[#This Row],[No用]],SetNo[[No.用]:[vlookup 用]],2,FALSE)</f>
        <v>303</v>
      </c>
      <c r="B902">
        <f>IF(ROW()=2,1,IF(A901&lt;&gt;Toss[[#This Row],[No]],1,B901+1))</f>
        <v>1</v>
      </c>
      <c r="C902" s="1" t="s">
        <v>889</v>
      </c>
      <c r="D902" s="1" t="s">
        <v>122</v>
      </c>
      <c r="E902" s="1" t="s">
        <v>73</v>
      </c>
      <c r="F902" s="1" t="s">
        <v>78</v>
      </c>
      <c r="G902" s="1" t="s">
        <v>128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2周年木兎光太郎ICONIC</v>
      </c>
    </row>
    <row r="903" spans="1:21" x14ac:dyDescent="0.35">
      <c r="A903">
        <f>VLOOKUP(Toss[[#This Row],[No用]],SetNo[[No.用]:[vlookup 用]],2,FALSE)</f>
        <v>303</v>
      </c>
      <c r="B903">
        <f>IF(ROW()=2,1,IF(A902&lt;&gt;Toss[[#This Row],[No]],1,B902+1))</f>
        <v>2</v>
      </c>
      <c r="C903" s="1" t="s">
        <v>889</v>
      </c>
      <c r="D903" s="1" t="s">
        <v>122</v>
      </c>
      <c r="E903" s="1" t="s">
        <v>73</v>
      </c>
      <c r="F903" s="1" t="s">
        <v>78</v>
      </c>
      <c r="G903" s="1" t="s">
        <v>128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2周年木兎光太郎ICONIC</v>
      </c>
    </row>
    <row r="904" spans="1:21" x14ac:dyDescent="0.35">
      <c r="A904">
        <f>VLOOKUP(Toss[[#This Row],[No用]],SetNo[[No.用]:[vlookup 用]],2,FALSE)</f>
        <v>304</v>
      </c>
      <c r="B904">
        <f>IF(ROW()=2,1,IF(A903&lt;&gt;Toss[[#This Row],[No]],1,B903+1))</f>
        <v>1</v>
      </c>
      <c r="C904" s="1" t="s">
        <v>1061</v>
      </c>
      <c r="D904" s="1" t="s">
        <v>122</v>
      </c>
      <c r="E904" s="1" t="s">
        <v>90</v>
      </c>
      <c r="F904" s="1" t="s">
        <v>78</v>
      </c>
      <c r="G904" s="1" t="s">
        <v>128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焼き芋木兎光太郎ICONIC</v>
      </c>
    </row>
    <row r="905" spans="1:21" x14ac:dyDescent="0.35">
      <c r="A905">
        <f>VLOOKUP(Toss[[#This Row],[No用]],SetNo[[No.用]:[vlookup 用]],2,FALSE)</f>
        <v>304</v>
      </c>
      <c r="B905">
        <f>IF(ROW()=2,1,IF(A904&lt;&gt;Toss[[#This Row],[No]],1,B904+1))</f>
        <v>2</v>
      </c>
      <c r="C905" s="1" t="s">
        <v>1061</v>
      </c>
      <c r="D905" s="1" t="s">
        <v>122</v>
      </c>
      <c r="E905" s="1" t="s">
        <v>90</v>
      </c>
      <c r="F905" s="1" t="s">
        <v>78</v>
      </c>
      <c r="G905" s="1" t="s">
        <v>128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178</v>
      </c>
      <c r="M905">
        <v>30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焼き芋木兎光太郎ICONIC</v>
      </c>
    </row>
    <row r="906" spans="1:21" x14ac:dyDescent="0.35">
      <c r="A906">
        <f>VLOOKUP(Toss[[#This Row],[No用]],SetNo[[No.用]:[vlookup 用]],2,FALSE)</f>
        <v>305</v>
      </c>
      <c r="B906">
        <f>IF(ROW()=2,1,IF(A905&lt;&gt;Toss[[#This Row],[No]],1,B905+1))</f>
        <v>1</v>
      </c>
      <c r="C906" t="s">
        <v>108</v>
      </c>
      <c r="D906" t="s">
        <v>123</v>
      </c>
      <c r="E906" t="s">
        <v>90</v>
      </c>
      <c r="F906" t="s">
        <v>78</v>
      </c>
      <c r="G906" t="s">
        <v>128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ユニフォーム木葉秋紀ICONIC</v>
      </c>
    </row>
    <row r="907" spans="1:21" x14ac:dyDescent="0.35">
      <c r="A907">
        <f>VLOOKUP(Toss[[#This Row],[No用]],SetNo[[No.用]:[vlookup 用]],2,FALSE)</f>
        <v>305</v>
      </c>
      <c r="B907">
        <f>IF(ROW()=2,1,IF(A906&lt;&gt;Toss[[#This Row],[No]],1,B906+1))</f>
        <v>2</v>
      </c>
      <c r="C907" t="s">
        <v>108</v>
      </c>
      <c r="D907" t="s">
        <v>123</v>
      </c>
      <c r="E907" t="s">
        <v>90</v>
      </c>
      <c r="F907" t="s">
        <v>78</v>
      </c>
      <c r="G907" t="s">
        <v>128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ユニフォーム木葉秋紀ICONIC</v>
      </c>
    </row>
    <row r="908" spans="1:21" x14ac:dyDescent="0.35">
      <c r="A908">
        <f>VLOOKUP(Toss[[#This Row],[No用]],SetNo[[No.用]:[vlookup 用]],2,FALSE)</f>
        <v>306</v>
      </c>
      <c r="B908">
        <f>IF(ROW()=2,1,IF(A907&lt;&gt;Toss[[#This Row],[No]],1,B907+1))</f>
        <v>1</v>
      </c>
      <c r="C908" s="1" t="s">
        <v>364</v>
      </c>
      <c r="D908" t="s">
        <v>123</v>
      </c>
      <c r="E908" s="1" t="s">
        <v>77</v>
      </c>
      <c r="F908" t="s">
        <v>78</v>
      </c>
      <c r="G908" t="s">
        <v>128</v>
      </c>
      <c r="H908" t="s">
        <v>71</v>
      </c>
      <c r="I908">
        <v>1</v>
      </c>
      <c r="J908" t="s">
        <v>369</v>
      </c>
      <c r="K908" s="1" t="s">
        <v>166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探偵木葉秋紀ICONIC</v>
      </c>
    </row>
    <row r="909" spans="1:21" x14ac:dyDescent="0.35">
      <c r="A909">
        <f>VLOOKUP(Toss[[#This Row],[No用]],SetNo[[No.用]:[vlookup 用]],2,FALSE)</f>
        <v>306</v>
      </c>
      <c r="B909">
        <f>IF(ROW()=2,1,IF(A908&lt;&gt;Toss[[#This Row],[No]],1,B908+1))</f>
        <v>2</v>
      </c>
      <c r="C909" s="1" t="s">
        <v>364</v>
      </c>
      <c r="D909" t="s">
        <v>123</v>
      </c>
      <c r="E909" s="1" t="s">
        <v>77</v>
      </c>
      <c r="F909" t="s">
        <v>78</v>
      </c>
      <c r="G909" t="s">
        <v>128</v>
      </c>
      <c r="H909" t="s">
        <v>71</v>
      </c>
      <c r="I909">
        <v>1</v>
      </c>
      <c r="J909" t="s">
        <v>369</v>
      </c>
      <c r="K909" s="1" t="s">
        <v>167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探偵木葉秋紀ICONIC</v>
      </c>
    </row>
    <row r="910" spans="1:21" x14ac:dyDescent="0.35">
      <c r="A910">
        <f>VLOOKUP(Toss[[#This Row],[No用]],SetNo[[No.用]:[vlookup 用]],2,FALSE)</f>
        <v>307</v>
      </c>
      <c r="B910">
        <f>IF(ROW()=2,1,IF(A909&lt;&gt;Toss[[#This Row],[No]],1,B909+1))</f>
        <v>1</v>
      </c>
      <c r="C910" s="1" t="s">
        <v>679</v>
      </c>
      <c r="D910" s="1" t="s">
        <v>123</v>
      </c>
      <c r="E910" s="1" t="s">
        <v>73</v>
      </c>
      <c r="F910" s="1" t="s">
        <v>78</v>
      </c>
      <c r="G910" s="1" t="s">
        <v>128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178</v>
      </c>
      <c r="M910">
        <v>34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梅雨木葉秋紀ICONIC</v>
      </c>
    </row>
    <row r="911" spans="1:21" x14ac:dyDescent="0.35">
      <c r="A911">
        <f>VLOOKUP(Toss[[#This Row],[No用]],SetNo[[No.用]:[vlookup 用]],2,FALSE)</f>
        <v>307</v>
      </c>
      <c r="B911">
        <f>IF(ROW()=2,1,IF(A910&lt;&gt;Toss[[#This Row],[No]],1,B910+1))</f>
        <v>2</v>
      </c>
      <c r="C911" s="1" t="s">
        <v>679</v>
      </c>
      <c r="D911" s="1" t="s">
        <v>123</v>
      </c>
      <c r="E911" s="1" t="s">
        <v>73</v>
      </c>
      <c r="F911" s="1" t="s">
        <v>78</v>
      </c>
      <c r="G911" s="1" t="s">
        <v>128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178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梅雨木葉秋紀ICONIC</v>
      </c>
    </row>
    <row r="912" spans="1:21" x14ac:dyDescent="0.35">
      <c r="A912">
        <f>VLOOKUP(Toss[[#This Row],[No用]],SetNo[[No.用]:[vlookup 用]],2,FALSE)</f>
        <v>307</v>
      </c>
      <c r="B912">
        <f>IF(ROW()=2,1,IF(A911&lt;&gt;Toss[[#This Row],[No]],1,B911+1))</f>
        <v>3</v>
      </c>
      <c r="C912" s="1" t="s">
        <v>679</v>
      </c>
      <c r="D912" s="1" t="s">
        <v>123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U912" t="str">
        <f>Toss[[#This Row],[服装]]&amp;Toss[[#This Row],[名前]]&amp;Toss[[#This Row],[レアリティ]]</f>
        <v>梅雨木葉秋紀ICONIC</v>
      </c>
    </row>
    <row r="913" spans="1:21" x14ac:dyDescent="0.35">
      <c r="A913">
        <f>VLOOKUP(Toss[[#This Row],[No用]],SetNo[[No.用]:[vlookup 用]],2,FALSE)</f>
        <v>308</v>
      </c>
      <c r="B913">
        <f>IF(ROW()=2,1,IF(A912&lt;&gt;Toss[[#This Row],[No]],1,B912+1))</f>
        <v>1</v>
      </c>
      <c r="C913" s="1" t="s">
        <v>834</v>
      </c>
      <c r="D913" s="1" t="s">
        <v>123</v>
      </c>
      <c r="E913" s="1" t="s">
        <v>90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路地裏2木葉秋紀ICONIC</v>
      </c>
    </row>
    <row r="914" spans="1:21" x14ac:dyDescent="0.35">
      <c r="A914">
        <f>VLOOKUP(Toss[[#This Row],[No用]],SetNo[[No.用]:[vlookup 用]],2,FALSE)</f>
        <v>308</v>
      </c>
      <c r="B914">
        <f>IF(ROW()=2,1,IF(A913&lt;&gt;Toss[[#This Row],[No]],1,B913+1))</f>
        <v>2</v>
      </c>
      <c r="C914" s="1" t="s">
        <v>834</v>
      </c>
      <c r="D914" s="1" t="s">
        <v>123</v>
      </c>
      <c r="E914" s="1" t="s">
        <v>90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路地裏2木葉秋紀ICONIC</v>
      </c>
    </row>
    <row r="915" spans="1:21" x14ac:dyDescent="0.35">
      <c r="A915">
        <f>VLOOKUP(Toss[[#This Row],[No用]],SetNo[[No.用]:[vlookup 用]],2,FALSE)</f>
        <v>309</v>
      </c>
      <c r="B915">
        <f>IF(ROW()=2,1,IF(A914&lt;&gt;Toss[[#This Row],[No]],1,B914+1))</f>
        <v>1</v>
      </c>
      <c r="C915" s="1" t="s">
        <v>990</v>
      </c>
      <c r="D915" s="1" t="s">
        <v>123</v>
      </c>
      <c r="E915" s="1" t="s">
        <v>77</v>
      </c>
      <c r="F915" s="1" t="s">
        <v>78</v>
      </c>
      <c r="G915" s="1" t="s">
        <v>128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水着2木葉秋紀ICONIC</v>
      </c>
    </row>
    <row r="916" spans="1:21" x14ac:dyDescent="0.35">
      <c r="A916">
        <f>VLOOKUP(Toss[[#This Row],[No用]],SetNo[[No.用]:[vlookup 用]],2,FALSE)</f>
        <v>309</v>
      </c>
      <c r="B916">
        <f>IF(ROW()=2,1,IF(A915&lt;&gt;Toss[[#This Row],[No]],1,B915+1))</f>
        <v>2</v>
      </c>
      <c r="C916" s="1" t="s">
        <v>990</v>
      </c>
      <c r="D916" s="1" t="s">
        <v>123</v>
      </c>
      <c r="E916" s="1" t="s">
        <v>77</v>
      </c>
      <c r="F916" s="1" t="s">
        <v>78</v>
      </c>
      <c r="G916" s="1" t="s">
        <v>128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水着2木葉秋紀ICONIC</v>
      </c>
    </row>
    <row r="917" spans="1:21" x14ac:dyDescent="0.35">
      <c r="A917">
        <f>VLOOKUP(Toss[[#This Row],[No用]],SetNo[[No.用]:[vlookup 用]],2,FALSE)</f>
        <v>310</v>
      </c>
      <c r="B917">
        <f>IF(ROW()=2,1,IF(A916&lt;&gt;Toss[[#This Row],[No]],1,B916+1))</f>
        <v>1</v>
      </c>
      <c r="C917" t="s">
        <v>108</v>
      </c>
      <c r="D917" t="s">
        <v>124</v>
      </c>
      <c r="E917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 s="1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ユニフォーム猿杙大和ICONIC</v>
      </c>
    </row>
    <row r="918" spans="1:21" x14ac:dyDescent="0.35">
      <c r="A918">
        <f>VLOOKUP(Toss[[#This Row],[No用]],SetNo[[No.用]:[vlookup 用]],2,FALSE)</f>
        <v>310</v>
      </c>
      <c r="B918">
        <f>IF(ROW()=2,1,IF(A917&lt;&gt;Toss[[#This Row],[No]],1,B917+1))</f>
        <v>2</v>
      </c>
      <c r="C918" t="s">
        <v>108</v>
      </c>
      <c r="D918" t="s">
        <v>124</v>
      </c>
      <c r="E918" t="s">
        <v>90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ユニフォーム猿杙大和ICONIC</v>
      </c>
    </row>
    <row r="919" spans="1:21" x14ac:dyDescent="0.35">
      <c r="A919">
        <f>VLOOKUP(Toss[[#This Row],[No用]],SetNo[[No.用]:[vlookup 用]],2,FALSE)</f>
        <v>311</v>
      </c>
      <c r="B919">
        <f>IF(ROW()=2,1,IF(A918&lt;&gt;Toss[[#This Row],[No]],1,B918+1))</f>
        <v>1</v>
      </c>
      <c r="C919" s="1" t="s">
        <v>1079</v>
      </c>
      <c r="D919" s="1" t="s">
        <v>124</v>
      </c>
      <c r="E919" s="1" t="s">
        <v>77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 s="1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ハロウィン猿杙大和ICONIC</v>
      </c>
    </row>
    <row r="920" spans="1:21" x14ac:dyDescent="0.35">
      <c r="A920">
        <f>VLOOKUP(Toss[[#This Row],[No用]],SetNo[[No.用]:[vlookup 用]],2,FALSE)</f>
        <v>311</v>
      </c>
      <c r="B920">
        <f>IF(ROW()=2,1,IF(A919&lt;&gt;Toss[[#This Row],[No]],1,B919+1))</f>
        <v>2</v>
      </c>
      <c r="C920" s="1" t="s">
        <v>1079</v>
      </c>
      <c r="D920" s="1" t="s">
        <v>124</v>
      </c>
      <c r="E920" s="1" t="s">
        <v>77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ハロウィン猿杙大和ICONIC</v>
      </c>
    </row>
    <row r="921" spans="1:21" x14ac:dyDescent="0.35">
      <c r="A921">
        <f>VLOOKUP(Toss[[#This Row],[No用]],SetNo[[No.用]:[vlookup 用]],2,FALSE)</f>
        <v>312</v>
      </c>
      <c r="B921">
        <f>IF(ROW()=2,1,IF(A920&lt;&gt;Toss[[#This Row],[No]],1,B920+1))</f>
        <v>1</v>
      </c>
      <c r="C921" t="s">
        <v>108</v>
      </c>
      <c r="D921" t="s">
        <v>125</v>
      </c>
      <c r="E921" t="s">
        <v>90</v>
      </c>
      <c r="F921" t="s">
        <v>80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ユニフォーム小見春樹ICONIC</v>
      </c>
    </row>
    <row r="922" spans="1:21" x14ac:dyDescent="0.35">
      <c r="A922">
        <f>VLOOKUP(Toss[[#This Row],[No用]],SetNo[[No.用]:[vlookup 用]],2,FALSE)</f>
        <v>313</v>
      </c>
      <c r="B922">
        <f>IF(ROW()=2,1,IF(A921&lt;&gt;Toss[[#This Row],[No]],1,B921+1))</f>
        <v>1</v>
      </c>
      <c r="C922" s="1" t="s">
        <v>835</v>
      </c>
      <c r="D922" s="1" t="s">
        <v>125</v>
      </c>
      <c r="E922" s="1" t="s">
        <v>77</v>
      </c>
      <c r="F922" s="1" t="s">
        <v>80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路地裏2小見春樹ICONIC</v>
      </c>
    </row>
    <row r="923" spans="1:21" x14ac:dyDescent="0.35">
      <c r="A923">
        <f>VLOOKUP(Toss[[#This Row],[No用]],SetNo[[No.用]:[vlookup 用]],2,FALSE)</f>
        <v>314</v>
      </c>
      <c r="B923">
        <f>IF(ROW()=2,1,IF(A922&lt;&gt;Toss[[#This Row],[No]],1,B922+1))</f>
        <v>1</v>
      </c>
      <c r="C923" t="s">
        <v>108</v>
      </c>
      <c r="D923" t="s">
        <v>126</v>
      </c>
      <c r="E923" t="s">
        <v>90</v>
      </c>
      <c r="F923" t="s">
        <v>82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ユニフォーム尾長渉ICONIC</v>
      </c>
    </row>
    <row r="924" spans="1:21" x14ac:dyDescent="0.35">
      <c r="A924">
        <f>VLOOKUP(Toss[[#This Row],[No用]],SetNo[[No.用]:[vlookup 用]],2,FALSE)</f>
        <v>314</v>
      </c>
      <c r="B924">
        <f>IF(ROW()=2,1,IF(A923&lt;&gt;Toss[[#This Row],[No]],1,B923+1))</f>
        <v>2</v>
      </c>
      <c r="C924" t="s">
        <v>108</v>
      </c>
      <c r="D924" t="s">
        <v>126</v>
      </c>
      <c r="E924" t="s">
        <v>90</v>
      </c>
      <c r="F924" t="s">
        <v>82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ユニフォーム尾長渉ICONIC</v>
      </c>
    </row>
    <row r="925" spans="1:21" x14ac:dyDescent="0.35">
      <c r="A925">
        <f>VLOOKUP(Toss[[#This Row],[No用]],SetNo[[No.用]:[vlookup 用]],2,FALSE)</f>
        <v>315</v>
      </c>
      <c r="B925">
        <f>IF(ROW()=2,1,IF(A924&lt;&gt;Toss[[#This Row],[No]],1,B924+1))</f>
        <v>1</v>
      </c>
      <c r="C925" t="s">
        <v>108</v>
      </c>
      <c r="D925" t="s">
        <v>127</v>
      </c>
      <c r="E925" t="s">
        <v>90</v>
      </c>
      <c r="F925" t="s">
        <v>82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ユニフォーム鷲尾辰生ICONIC</v>
      </c>
    </row>
    <row r="926" spans="1:21" x14ac:dyDescent="0.35">
      <c r="A926">
        <f>VLOOKUP(Toss[[#This Row],[No用]],SetNo[[No.用]:[vlookup 用]],2,FALSE)</f>
        <v>315</v>
      </c>
      <c r="B926">
        <f>IF(ROW()=2,1,IF(A925&lt;&gt;Toss[[#This Row],[No]],1,B925+1))</f>
        <v>2</v>
      </c>
      <c r="C926" t="s">
        <v>108</v>
      </c>
      <c r="D926" t="s">
        <v>127</v>
      </c>
      <c r="E926" t="s">
        <v>90</v>
      </c>
      <c r="F926" t="s">
        <v>82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ユニフォーム鷲尾辰生ICONIC</v>
      </c>
    </row>
    <row r="927" spans="1:21" x14ac:dyDescent="0.35">
      <c r="A927">
        <f>VLOOKUP(Toss[[#This Row],[No用]],SetNo[[No.用]:[vlookup 用]],2,FALSE)</f>
        <v>316</v>
      </c>
      <c r="B927">
        <f>IF(ROW()=2,1,IF(A926&lt;&gt;Toss[[#This Row],[No]],1,B926+1))</f>
        <v>1</v>
      </c>
      <c r="C927" t="s">
        <v>108</v>
      </c>
      <c r="D927" t="s">
        <v>129</v>
      </c>
      <c r="E927" t="s">
        <v>73</v>
      </c>
      <c r="F927" t="s">
        <v>74</v>
      </c>
      <c r="G927" t="s">
        <v>128</v>
      </c>
      <c r="H927" t="s">
        <v>71</v>
      </c>
      <c r="I927">
        <v>1</v>
      </c>
      <c r="J927" t="s">
        <v>231</v>
      </c>
      <c r="K927" s="1" t="s">
        <v>166</v>
      </c>
      <c r="L927" s="1" t="s">
        <v>173</v>
      </c>
      <c r="M927">
        <v>38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ユニフォーム赤葦京治ICONIC</v>
      </c>
    </row>
    <row r="928" spans="1:21" x14ac:dyDescent="0.35">
      <c r="A928">
        <f>VLOOKUP(Toss[[#This Row],[No用]],SetNo[[No.用]:[vlookup 用]],2,FALSE)</f>
        <v>316</v>
      </c>
      <c r="B928">
        <f>IF(ROW()=2,1,IF(A927&lt;&gt;Toss[[#This Row],[No]],1,B927+1))</f>
        <v>2</v>
      </c>
      <c r="C928" t="s">
        <v>108</v>
      </c>
      <c r="D928" t="s">
        <v>129</v>
      </c>
      <c r="E928" t="s">
        <v>73</v>
      </c>
      <c r="F928" t="s">
        <v>74</v>
      </c>
      <c r="G928" t="s">
        <v>128</v>
      </c>
      <c r="H928" t="s">
        <v>71</v>
      </c>
      <c r="I928">
        <v>1</v>
      </c>
      <c r="J928" t="s">
        <v>231</v>
      </c>
      <c r="K928" s="1" t="s">
        <v>169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ユニフォーム赤葦京治ICONIC</v>
      </c>
    </row>
    <row r="929" spans="1:21" x14ac:dyDescent="0.35">
      <c r="A929">
        <f>VLOOKUP(Toss[[#This Row],[No用]],SetNo[[No.用]:[vlookup 用]],2,FALSE)</f>
        <v>316</v>
      </c>
      <c r="B929">
        <f>IF(ROW()=2,1,IF(A928&lt;&gt;Toss[[#This Row],[No]],1,B928+1))</f>
        <v>3</v>
      </c>
      <c r="C929" t="s">
        <v>108</v>
      </c>
      <c r="D929" t="s">
        <v>129</v>
      </c>
      <c r="E929" t="s">
        <v>73</v>
      </c>
      <c r="F929" t="s">
        <v>74</v>
      </c>
      <c r="G929" t="s">
        <v>128</v>
      </c>
      <c r="H929" t="s">
        <v>71</v>
      </c>
      <c r="I929">
        <v>1</v>
      </c>
      <c r="J929" t="s">
        <v>231</v>
      </c>
      <c r="K929" s="1" t="s">
        <v>233</v>
      </c>
      <c r="L929" s="1" t="s">
        <v>162</v>
      </c>
      <c r="M929">
        <v>38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ユニフォーム赤葦京治ICONIC</v>
      </c>
    </row>
    <row r="930" spans="1:21" x14ac:dyDescent="0.35">
      <c r="A930">
        <f>VLOOKUP(Toss[[#This Row],[No用]],SetNo[[No.用]:[vlookup 用]],2,FALSE)</f>
        <v>316</v>
      </c>
      <c r="B930">
        <f>IF(ROW()=2,1,IF(A929&lt;&gt;Toss[[#This Row],[No]],1,B929+1))</f>
        <v>4</v>
      </c>
      <c r="C930" t="s">
        <v>108</v>
      </c>
      <c r="D930" t="s">
        <v>129</v>
      </c>
      <c r="E930" t="s">
        <v>73</v>
      </c>
      <c r="F930" t="s">
        <v>74</v>
      </c>
      <c r="G930" t="s">
        <v>128</v>
      </c>
      <c r="H930" t="s">
        <v>71</v>
      </c>
      <c r="I930">
        <v>1</v>
      </c>
      <c r="J930" t="s">
        <v>231</v>
      </c>
      <c r="K930" s="1" t="s">
        <v>172</v>
      </c>
      <c r="L930" s="1" t="s">
        <v>173</v>
      </c>
      <c r="M930">
        <v>41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ユニフォーム赤葦京治ICONIC</v>
      </c>
    </row>
    <row r="931" spans="1:21" x14ac:dyDescent="0.35">
      <c r="A931">
        <f>VLOOKUP(Toss[[#This Row],[No用]],SetNo[[No.用]:[vlookup 用]],2,FALSE)</f>
        <v>316</v>
      </c>
      <c r="B931">
        <f>IF(ROW()=2,1,IF(A930&lt;&gt;Toss[[#This Row],[No]],1,B930+1))</f>
        <v>5</v>
      </c>
      <c r="C931" t="s">
        <v>108</v>
      </c>
      <c r="D931" t="s">
        <v>129</v>
      </c>
      <c r="E931" t="s">
        <v>73</v>
      </c>
      <c r="F931" t="s">
        <v>74</v>
      </c>
      <c r="G931" t="s">
        <v>128</v>
      </c>
      <c r="H931" t="s">
        <v>71</v>
      </c>
      <c r="I931">
        <v>1</v>
      </c>
      <c r="J931" t="s">
        <v>231</v>
      </c>
      <c r="K931" s="1" t="s">
        <v>232</v>
      </c>
      <c r="L931" s="1" t="s">
        <v>162</v>
      </c>
      <c r="M931">
        <v>30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ユニフォーム赤葦京治ICONIC</v>
      </c>
    </row>
    <row r="932" spans="1:21" x14ac:dyDescent="0.35">
      <c r="A932">
        <f>VLOOKUP(Toss[[#This Row],[No用]],SetNo[[No.用]:[vlookup 用]],2,FALSE)</f>
        <v>316</v>
      </c>
      <c r="B932">
        <f>IF(ROW()=2,1,IF(A931&lt;&gt;Toss[[#This Row],[No]],1,B931+1))</f>
        <v>6</v>
      </c>
      <c r="C932" t="s">
        <v>108</v>
      </c>
      <c r="D932" t="s">
        <v>129</v>
      </c>
      <c r="E932" t="s">
        <v>73</v>
      </c>
      <c r="F932" t="s">
        <v>74</v>
      </c>
      <c r="G932" t="s">
        <v>128</v>
      </c>
      <c r="H932" t="s">
        <v>71</v>
      </c>
      <c r="I932">
        <v>1</v>
      </c>
      <c r="J932" t="s">
        <v>231</v>
      </c>
      <c r="K932" s="1" t="s">
        <v>169</v>
      </c>
      <c r="L932" s="1" t="s">
        <v>224</v>
      </c>
      <c r="M932">
        <v>50</v>
      </c>
      <c r="N932">
        <v>0</v>
      </c>
      <c r="O932">
        <v>60</v>
      </c>
      <c r="P932">
        <v>0</v>
      </c>
      <c r="U932" t="str">
        <f>Toss[[#This Row],[服装]]&amp;Toss[[#This Row],[名前]]&amp;Toss[[#This Row],[レアリティ]]</f>
        <v>ユニフォーム赤葦京治ICONIC</v>
      </c>
    </row>
    <row r="933" spans="1:21" x14ac:dyDescent="0.35">
      <c r="A933">
        <f>VLOOKUP(Toss[[#This Row],[No用]],SetNo[[No.用]:[vlookup 用]],2,FALSE)</f>
        <v>317</v>
      </c>
      <c r="B933">
        <f>IF(ROW()=2,1,IF(A932&lt;&gt;Toss[[#This Row],[No]],1,B932+1))</f>
        <v>1</v>
      </c>
      <c r="C933" t="s">
        <v>150</v>
      </c>
      <c r="D933" t="s">
        <v>129</v>
      </c>
      <c r="E933" t="s">
        <v>90</v>
      </c>
      <c r="F933" t="s">
        <v>74</v>
      </c>
      <c r="G933" t="s">
        <v>128</v>
      </c>
      <c r="H933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夏祭り赤葦京治ICONIC</v>
      </c>
    </row>
    <row r="934" spans="1:21" x14ac:dyDescent="0.35">
      <c r="A934">
        <f>VLOOKUP(Toss[[#This Row],[No用]],SetNo[[No.用]:[vlookup 用]],2,FALSE)</f>
        <v>317</v>
      </c>
      <c r="B934">
        <f>IF(ROW()=2,1,IF(A933&lt;&gt;Toss[[#This Row],[No]],1,B933+1))</f>
        <v>2</v>
      </c>
      <c r="C934" t="s">
        <v>150</v>
      </c>
      <c r="D934" t="s">
        <v>129</v>
      </c>
      <c r="E934" t="s">
        <v>90</v>
      </c>
      <c r="F934" t="s">
        <v>74</v>
      </c>
      <c r="G934" t="s">
        <v>128</v>
      </c>
      <c r="H934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夏祭り赤葦京治ICONIC</v>
      </c>
    </row>
    <row r="935" spans="1:21" x14ac:dyDescent="0.35">
      <c r="A935">
        <f>VLOOKUP(Toss[[#This Row],[No用]],SetNo[[No.用]:[vlookup 用]],2,FALSE)</f>
        <v>317</v>
      </c>
      <c r="B935">
        <f>IF(ROW()=2,1,IF(A934&lt;&gt;Toss[[#This Row],[No]],1,B934+1))</f>
        <v>3</v>
      </c>
      <c r="C935" t="s">
        <v>150</v>
      </c>
      <c r="D935" t="s">
        <v>129</v>
      </c>
      <c r="E935" t="s">
        <v>90</v>
      </c>
      <c r="F935" t="s">
        <v>74</v>
      </c>
      <c r="G935" t="s">
        <v>128</v>
      </c>
      <c r="H935" t="s">
        <v>71</v>
      </c>
      <c r="I935">
        <v>1</v>
      </c>
      <c r="J935" t="s">
        <v>231</v>
      </c>
      <c r="K935" s="1" t="s">
        <v>233</v>
      </c>
      <c r="L935" s="1" t="s">
        <v>162</v>
      </c>
      <c r="M935">
        <v>38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夏祭り赤葦京治ICONIC</v>
      </c>
    </row>
    <row r="936" spans="1:21" x14ac:dyDescent="0.35">
      <c r="A936">
        <f>VLOOKUP(Toss[[#This Row],[No用]],SetNo[[No.用]:[vlookup 用]],2,FALSE)</f>
        <v>317</v>
      </c>
      <c r="B936">
        <f>IF(ROW()=2,1,IF(A935&lt;&gt;Toss[[#This Row],[No]],1,B935+1))</f>
        <v>4</v>
      </c>
      <c r="C936" t="s">
        <v>150</v>
      </c>
      <c r="D936" t="s">
        <v>129</v>
      </c>
      <c r="E936" t="s">
        <v>90</v>
      </c>
      <c r="F936" t="s">
        <v>74</v>
      </c>
      <c r="G936" t="s">
        <v>128</v>
      </c>
      <c r="H936" t="s">
        <v>71</v>
      </c>
      <c r="I936">
        <v>1</v>
      </c>
      <c r="J936" t="s">
        <v>231</v>
      </c>
      <c r="K936" s="1" t="s">
        <v>172</v>
      </c>
      <c r="L936" s="1" t="s">
        <v>173</v>
      </c>
      <c r="M936">
        <v>41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夏祭り赤葦京治ICONIC</v>
      </c>
    </row>
    <row r="937" spans="1:21" x14ac:dyDescent="0.35">
      <c r="A937">
        <f>VLOOKUP(Toss[[#This Row],[No用]],SetNo[[No.用]:[vlookup 用]],2,FALSE)</f>
        <v>317</v>
      </c>
      <c r="B937">
        <f>IF(ROW()=2,1,IF(A936&lt;&gt;Toss[[#This Row],[No]],1,B936+1))</f>
        <v>5</v>
      </c>
      <c r="C937" t="s">
        <v>150</v>
      </c>
      <c r="D937" t="s">
        <v>129</v>
      </c>
      <c r="E937" t="s">
        <v>90</v>
      </c>
      <c r="F937" t="s">
        <v>74</v>
      </c>
      <c r="G937" t="s">
        <v>128</v>
      </c>
      <c r="H937" t="s">
        <v>71</v>
      </c>
      <c r="I937">
        <v>1</v>
      </c>
      <c r="J937" t="s">
        <v>231</v>
      </c>
      <c r="K937" s="1" t="s">
        <v>232</v>
      </c>
      <c r="L937" s="1" t="s">
        <v>178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夏祭り赤葦京治ICONIC</v>
      </c>
    </row>
    <row r="938" spans="1:21" x14ac:dyDescent="0.35">
      <c r="A938">
        <f>VLOOKUP(Toss[[#This Row],[No用]],SetNo[[No.用]:[vlookup 用]],2,FALSE)</f>
        <v>317</v>
      </c>
      <c r="B938">
        <f>IF(ROW()=2,1,IF(A937&lt;&gt;Toss[[#This Row],[No]],1,B937+1))</f>
        <v>6</v>
      </c>
      <c r="C938" t="s">
        <v>150</v>
      </c>
      <c r="D938" t="s">
        <v>129</v>
      </c>
      <c r="E938" t="s">
        <v>90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183</v>
      </c>
      <c r="L938" s="1" t="s">
        <v>224</v>
      </c>
      <c r="M938">
        <v>50</v>
      </c>
      <c r="N938">
        <v>0</v>
      </c>
      <c r="O938">
        <v>60</v>
      </c>
      <c r="P938">
        <v>0</v>
      </c>
      <c r="Q938" s="1" t="s">
        <v>605</v>
      </c>
      <c r="U938" t="str">
        <f>Toss[[#This Row],[服装]]&amp;Toss[[#This Row],[名前]]&amp;Toss[[#This Row],[レアリティ]]</f>
        <v>夏祭り赤葦京治ICONIC</v>
      </c>
    </row>
    <row r="939" spans="1:21" x14ac:dyDescent="0.35">
      <c r="A939">
        <f>VLOOKUP(Toss[[#This Row],[No用]],SetNo[[No.用]:[vlookup 用]],2,FALSE)</f>
        <v>317</v>
      </c>
      <c r="B939">
        <f>IF(ROW()=2,1,IF(A938&lt;&gt;Toss[[#This Row],[No]],1,B938+1))</f>
        <v>7</v>
      </c>
      <c r="C939" t="s">
        <v>150</v>
      </c>
      <c r="D939" t="s">
        <v>129</v>
      </c>
      <c r="E939" t="s">
        <v>90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50</v>
      </c>
      <c r="N939">
        <v>0</v>
      </c>
      <c r="O939">
        <v>60</v>
      </c>
      <c r="P939">
        <v>0</v>
      </c>
      <c r="U939" t="str">
        <f>Toss[[#This Row],[服装]]&amp;Toss[[#This Row],[名前]]&amp;Toss[[#This Row],[レアリティ]]</f>
        <v>夏祭り赤葦京治ICONIC</v>
      </c>
    </row>
    <row r="940" spans="1:21" x14ac:dyDescent="0.35">
      <c r="A940">
        <f>VLOOKUP(Toss[[#This Row],[No用]],SetNo[[No.用]:[vlookup 用]],2,FALSE)</f>
        <v>318</v>
      </c>
      <c r="B940">
        <f>IF(ROW()=2,1,IF(A939&lt;&gt;Toss[[#This Row],[No]],1,B939+1))</f>
        <v>1</v>
      </c>
      <c r="C940" s="1" t="s">
        <v>149</v>
      </c>
      <c r="D940" s="1" t="s">
        <v>129</v>
      </c>
      <c r="E940" s="1" t="s">
        <v>77</v>
      </c>
      <c r="F940" s="1" t="s">
        <v>74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173</v>
      </c>
      <c r="M940">
        <v>38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制服赤葦京治ICONIC</v>
      </c>
    </row>
    <row r="941" spans="1:21" x14ac:dyDescent="0.35">
      <c r="A941">
        <f>VLOOKUP(Toss[[#This Row],[No用]],SetNo[[No.用]:[vlookup 用]],2,FALSE)</f>
        <v>318</v>
      </c>
      <c r="B941">
        <f>IF(ROW()=2,1,IF(A940&lt;&gt;Toss[[#This Row],[No]],1,B940+1))</f>
        <v>2</v>
      </c>
      <c r="C941" s="1" t="s">
        <v>149</v>
      </c>
      <c r="D941" s="1" t="s">
        <v>129</v>
      </c>
      <c r="E941" s="1" t="s">
        <v>77</v>
      </c>
      <c r="F941" s="1" t="s">
        <v>74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169</v>
      </c>
      <c r="L941" s="1" t="s">
        <v>173</v>
      </c>
      <c r="M941">
        <v>38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制服赤葦京治ICONIC</v>
      </c>
    </row>
    <row r="942" spans="1:21" x14ac:dyDescent="0.35">
      <c r="A942">
        <f>VLOOKUP(Toss[[#This Row],[No用]],SetNo[[No.用]:[vlookup 用]],2,FALSE)</f>
        <v>318</v>
      </c>
      <c r="B942">
        <f>IF(ROW()=2,1,IF(A941&lt;&gt;Toss[[#This Row],[No]],1,B941+1))</f>
        <v>3</v>
      </c>
      <c r="C942" s="1" t="s">
        <v>149</v>
      </c>
      <c r="D942" s="1" t="s">
        <v>129</v>
      </c>
      <c r="E942" s="1" t="s">
        <v>77</v>
      </c>
      <c r="F942" s="1" t="s">
        <v>74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233</v>
      </c>
      <c r="L942" s="1" t="s">
        <v>178</v>
      </c>
      <c r="M942">
        <v>41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制服赤葦京治ICONIC</v>
      </c>
    </row>
    <row r="943" spans="1:21" x14ac:dyDescent="0.35">
      <c r="A943">
        <f>VLOOKUP(Toss[[#This Row],[No用]],SetNo[[No.用]:[vlookup 用]],2,FALSE)</f>
        <v>318</v>
      </c>
      <c r="B943">
        <f>IF(ROW()=2,1,IF(A942&lt;&gt;Toss[[#This Row],[No]],1,B942+1))</f>
        <v>4</v>
      </c>
      <c r="C943" s="1" t="s">
        <v>149</v>
      </c>
      <c r="D943" s="1" t="s">
        <v>129</v>
      </c>
      <c r="E943" s="1" t="s">
        <v>77</v>
      </c>
      <c r="F943" s="1" t="s">
        <v>74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172</v>
      </c>
      <c r="L943" s="1" t="s">
        <v>173</v>
      </c>
      <c r="M943">
        <v>41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制服赤葦京治ICONIC</v>
      </c>
    </row>
    <row r="944" spans="1:21" x14ac:dyDescent="0.35">
      <c r="A944">
        <f>VLOOKUP(Toss[[#This Row],[No用]],SetNo[[No.用]:[vlookup 用]],2,FALSE)</f>
        <v>318</v>
      </c>
      <c r="B944">
        <f>IF(ROW()=2,1,IF(A943&lt;&gt;Toss[[#This Row],[No]],1,B943+1))</f>
        <v>5</v>
      </c>
      <c r="C944" s="1" t="s">
        <v>149</v>
      </c>
      <c r="D944" s="1" t="s">
        <v>129</v>
      </c>
      <c r="E944" s="1" t="s">
        <v>77</v>
      </c>
      <c r="F944" s="1" t="s">
        <v>74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232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制服赤葦京治ICONIC</v>
      </c>
    </row>
    <row r="945" spans="1:21" x14ac:dyDescent="0.35">
      <c r="A945">
        <f>VLOOKUP(Toss[[#This Row],[No用]],SetNo[[No.用]:[vlookup 用]],2,FALSE)</f>
        <v>318</v>
      </c>
      <c r="B945">
        <f>IF(ROW()=2,1,IF(A944&lt;&gt;Toss[[#This Row],[No]],1,B944+1))</f>
        <v>6</v>
      </c>
      <c r="C945" s="1" t="s">
        <v>149</v>
      </c>
      <c r="D945" s="1" t="s">
        <v>129</v>
      </c>
      <c r="E945" s="1" t="s">
        <v>77</v>
      </c>
      <c r="F945" s="1" t="s">
        <v>74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183</v>
      </c>
      <c r="L945" s="1" t="s">
        <v>224</v>
      </c>
      <c r="M945">
        <v>50</v>
      </c>
      <c r="N945">
        <v>0</v>
      </c>
      <c r="O945">
        <v>60</v>
      </c>
      <c r="P945">
        <v>0</v>
      </c>
      <c r="U945" t="str">
        <f>Toss[[#This Row],[服装]]&amp;Toss[[#This Row],[名前]]&amp;Toss[[#This Row],[レアリティ]]</f>
        <v>制服赤葦京治ICONIC</v>
      </c>
    </row>
    <row r="946" spans="1:21" x14ac:dyDescent="0.35">
      <c r="A946">
        <f>VLOOKUP(Toss[[#This Row],[No用]],SetNo[[No.用]:[vlookup 用]],2,FALSE)</f>
        <v>318</v>
      </c>
      <c r="B946">
        <f>IF(ROW()=2,1,IF(A945&lt;&gt;Toss[[#This Row],[No]],1,B945+1))</f>
        <v>7</v>
      </c>
      <c r="C946" s="1" t="s">
        <v>149</v>
      </c>
      <c r="D946" s="1" t="s">
        <v>129</v>
      </c>
      <c r="E946" s="1" t="s">
        <v>77</v>
      </c>
      <c r="F946" s="1" t="s">
        <v>74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169</v>
      </c>
      <c r="L946" s="1" t="s">
        <v>224</v>
      </c>
      <c r="M946">
        <v>50</v>
      </c>
      <c r="N946">
        <v>0</v>
      </c>
      <c r="O946">
        <v>60</v>
      </c>
      <c r="P946">
        <v>0</v>
      </c>
      <c r="Q946" s="1" t="s">
        <v>605</v>
      </c>
      <c r="U946" t="str">
        <f>Toss[[#This Row],[服装]]&amp;Toss[[#This Row],[名前]]&amp;Toss[[#This Row],[レアリティ]]</f>
        <v>制服赤葦京治ICONIC</v>
      </c>
    </row>
    <row r="947" spans="1:21" x14ac:dyDescent="0.35">
      <c r="A947">
        <f>VLOOKUP(Toss[[#This Row],[No用]],SetNo[[No.用]:[vlookup 用]],2,FALSE)</f>
        <v>318</v>
      </c>
      <c r="B947">
        <f>IF(ROW()=2,1,IF(A946&lt;&gt;Toss[[#This Row],[No]],1,B946+1))</f>
        <v>8</v>
      </c>
      <c r="C947" s="1" t="s">
        <v>149</v>
      </c>
      <c r="D947" s="1" t="s">
        <v>129</v>
      </c>
      <c r="E947" s="1" t="s">
        <v>77</v>
      </c>
      <c r="F947" s="1" t="s">
        <v>74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224</v>
      </c>
      <c r="M947">
        <v>50</v>
      </c>
      <c r="N947">
        <v>0</v>
      </c>
      <c r="O947">
        <v>60</v>
      </c>
      <c r="P947">
        <v>0</v>
      </c>
      <c r="U947" t="str">
        <f>Toss[[#This Row],[服装]]&amp;Toss[[#This Row],[名前]]&amp;Toss[[#This Row],[レアリティ]]</f>
        <v>制服赤葦京治ICONIC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1</v>
      </c>
      <c r="C948" s="1" t="s">
        <v>673</v>
      </c>
      <c r="D948" s="1" t="s">
        <v>129</v>
      </c>
      <c r="E948" s="1" t="s">
        <v>73</v>
      </c>
      <c r="F948" s="1" t="s">
        <v>74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バーガー赤葦京治ICONIC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2</v>
      </c>
      <c r="C949" s="1" t="s">
        <v>673</v>
      </c>
      <c r="D949" s="1" t="s">
        <v>129</v>
      </c>
      <c r="E949" s="1" t="s">
        <v>73</v>
      </c>
      <c r="F949" s="1" t="s">
        <v>74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バーガー赤葦京治ICONIC</v>
      </c>
    </row>
    <row r="950" spans="1:21" x14ac:dyDescent="0.35">
      <c r="A950">
        <f>VLOOKUP(Toss[[#This Row],[No用]],SetNo[[No.用]:[vlookup 用]],2,FALSE)</f>
        <v>319</v>
      </c>
      <c r="B950">
        <f>IF(ROW()=2,1,IF(A949&lt;&gt;Toss[[#This Row],[No]],1,B949+1))</f>
        <v>3</v>
      </c>
      <c r="C950" s="1" t="s">
        <v>673</v>
      </c>
      <c r="D950" s="1" t="s">
        <v>129</v>
      </c>
      <c r="E950" s="1" t="s">
        <v>73</v>
      </c>
      <c r="F950" s="1" t="s">
        <v>74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233</v>
      </c>
      <c r="L950" s="1" t="s">
        <v>162</v>
      </c>
      <c r="M950">
        <v>38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バーガー赤葦京治ICONIC</v>
      </c>
    </row>
    <row r="951" spans="1:21" x14ac:dyDescent="0.35">
      <c r="A951">
        <f>VLOOKUP(Toss[[#This Row],[No用]],SetNo[[No.用]:[vlookup 用]],2,FALSE)</f>
        <v>319</v>
      </c>
      <c r="B951">
        <f>IF(ROW()=2,1,IF(A950&lt;&gt;Toss[[#This Row],[No]],1,B950+1))</f>
        <v>4</v>
      </c>
      <c r="C951" s="1" t="s">
        <v>673</v>
      </c>
      <c r="D951" s="1" t="s">
        <v>129</v>
      </c>
      <c r="E951" s="1" t="s">
        <v>73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172</v>
      </c>
      <c r="L951" s="1" t="s">
        <v>173</v>
      </c>
      <c r="M951">
        <v>41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バーガー赤葦京治ICONIC</v>
      </c>
    </row>
    <row r="952" spans="1:21" x14ac:dyDescent="0.35">
      <c r="A952">
        <f>VLOOKUP(Toss[[#This Row],[No用]],SetNo[[No.用]:[vlookup 用]],2,FALSE)</f>
        <v>319</v>
      </c>
      <c r="B952">
        <f>IF(ROW()=2,1,IF(A951&lt;&gt;Toss[[#This Row],[No]],1,B951+1))</f>
        <v>5</v>
      </c>
      <c r="C952" s="1" t="s">
        <v>673</v>
      </c>
      <c r="D952" s="1" t="s">
        <v>129</v>
      </c>
      <c r="E952" s="1" t="s">
        <v>73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232</v>
      </c>
      <c r="L952" s="1" t="s">
        <v>162</v>
      </c>
      <c r="M952">
        <v>30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バーガー赤葦京治ICONIC</v>
      </c>
    </row>
    <row r="953" spans="1:21" x14ac:dyDescent="0.35">
      <c r="A953">
        <f>VLOOKUP(Toss[[#This Row],[No用]],SetNo[[No.用]:[vlookup 用]],2,FALSE)</f>
        <v>319</v>
      </c>
      <c r="B953">
        <f>IF(ROW()=2,1,IF(A952&lt;&gt;Toss[[#This Row],[No]],1,B952+1))</f>
        <v>6</v>
      </c>
      <c r="C953" s="1" t="s">
        <v>673</v>
      </c>
      <c r="D953" s="1" t="s">
        <v>129</v>
      </c>
      <c r="E953" s="1" t="s">
        <v>73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183</v>
      </c>
      <c r="L953" s="1" t="s">
        <v>224</v>
      </c>
      <c r="M953">
        <v>50</v>
      </c>
      <c r="N953">
        <v>0</v>
      </c>
      <c r="O953">
        <v>60</v>
      </c>
      <c r="P953">
        <v>0</v>
      </c>
      <c r="U953" t="str">
        <f>Toss[[#This Row],[服装]]&amp;Toss[[#This Row],[名前]]&amp;Toss[[#This Row],[レアリティ]]</f>
        <v>バーガー赤葦京治ICONIC</v>
      </c>
    </row>
    <row r="954" spans="1:21" x14ac:dyDescent="0.35">
      <c r="A954">
        <f>VLOOKUP(Toss[[#This Row],[No用]],SetNo[[No.用]:[vlookup 用]],2,FALSE)</f>
        <v>320</v>
      </c>
      <c r="B954">
        <f>IF(ROW()=2,1,IF(A953&lt;&gt;Toss[[#This Row],[No]],1,B953+1))</f>
        <v>1</v>
      </c>
      <c r="C954" s="1" t="s">
        <v>743</v>
      </c>
      <c r="D954" s="1" t="s">
        <v>129</v>
      </c>
      <c r="E954" s="1" t="s">
        <v>90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41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仮装赤葦京治ICONIC</v>
      </c>
    </row>
    <row r="955" spans="1:21" x14ac:dyDescent="0.35">
      <c r="A955">
        <f>VLOOKUP(Toss[[#This Row],[No用]],SetNo[[No.用]:[vlookup 用]],2,FALSE)</f>
        <v>320</v>
      </c>
      <c r="B955">
        <f>IF(ROW()=2,1,IF(A954&lt;&gt;Toss[[#This Row],[No]],1,B954+1))</f>
        <v>2</v>
      </c>
      <c r="C955" s="1" t="s">
        <v>743</v>
      </c>
      <c r="D955" s="1" t="s">
        <v>129</v>
      </c>
      <c r="E955" s="1" t="s">
        <v>90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41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仮装赤葦京治ICONIC</v>
      </c>
    </row>
    <row r="956" spans="1:21" x14ac:dyDescent="0.35">
      <c r="A956">
        <f>VLOOKUP(Toss[[#This Row],[No用]],SetNo[[No.用]:[vlookup 用]],2,FALSE)</f>
        <v>320</v>
      </c>
      <c r="B956">
        <f>IF(ROW()=2,1,IF(A955&lt;&gt;Toss[[#This Row],[No]],1,B955+1))</f>
        <v>3</v>
      </c>
      <c r="C956" s="1" t="s">
        <v>743</v>
      </c>
      <c r="D956" s="1" t="s">
        <v>129</v>
      </c>
      <c r="E956" s="1" t="s">
        <v>90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233</v>
      </c>
      <c r="L956" s="1" t="s">
        <v>178</v>
      </c>
      <c r="M956">
        <v>41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仮装赤葦京治ICONIC</v>
      </c>
    </row>
    <row r="957" spans="1:21" x14ac:dyDescent="0.35">
      <c r="A957">
        <f>VLOOKUP(Toss[[#This Row],[No用]],SetNo[[No.用]:[vlookup 用]],2,FALSE)</f>
        <v>320</v>
      </c>
      <c r="B957">
        <f>IF(ROW()=2,1,IF(A956&lt;&gt;Toss[[#This Row],[No]],1,B956+1))</f>
        <v>4</v>
      </c>
      <c r="C957" s="1" t="s">
        <v>743</v>
      </c>
      <c r="D957" s="1" t="s">
        <v>129</v>
      </c>
      <c r="E957" s="1" t="s">
        <v>90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172</v>
      </c>
      <c r="L957" s="1" t="s">
        <v>178</v>
      </c>
      <c r="M957">
        <v>38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仮装赤葦京治ICONIC</v>
      </c>
    </row>
    <row r="958" spans="1:21" x14ac:dyDescent="0.35">
      <c r="A958">
        <f>VLOOKUP(Toss[[#This Row],[No用]],SetNo[[No.用]:[vlookup 用]],2,FALSE)</f>
        <v>320</v>
      </c>
      <c r="B958">
        <f>IF(ROW()=2,1,IF(A957&lt;&gt;Toss[[#This Row],[No]],1,B957+1))</f>
        <v>5</v>
      </c>
      <c r="C958" s="1" t="s">
        <v>743</v>
      </c>
      <c r="D958" s="1" t="s">
        <v>129</v>
      </c>
      <c r="E958" s="1" t="s">
        <v>90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仮装赤葦京治ICONIC</v>
      </c>
    </row>
    <row r="959" spans="1:21" x14ac:dyDescent="0.35">
      <c r="A959">
        <f>VLOOKUP(Toss[[#This Row],[No用]],SetNo[[No.用]:[vlookup 用]],2,FALSE)</f>
        <v>320</v>
      </c>
      <c r="B959">
        <f>IF(ROW()=2,1,IF(A958&lt;&gt;Toss[[#This Row],[No]],1,B958+1))</f>
        <v>6</v>
      </c>
      <c r="C959" s="1" t="s">
        <v>743</v>
      </c>
      <c r="D959" s="1" t="s">
        <v>129</v>
      </c>
      <c r="E959" s="1" t="s">
        <v>90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50</v>
      </c>
      <c r="N959">
        <v>0</v>
      </c>
      <c r="O959">
        <v>60</v>
      </c>
      <c r="P959">
        <v>0</v>
      </c>
      <c r="U959" t="str">
        <f>Toss[[#This Row],[服装]]&amp;Toss[[#This Row],[名前]]&amp;Toss[[#This Row],[レアリティ]]</f>
        <v>仮装赤葦京治ICONIC</v>
      </c>
    </row>
    <row r="960" spans="1:21" x14ac:dyDescent="0.35">
      <c r="A960">
        <f>VLOOKUP(Toss[[#This Row],[No用]],SetNo[[No.用]:[vlookup 用]],2,FALSE)</f>
        <v>320</v>
      </c>
      <c r="B960">
        <f>IF(ROW()=2,1,IF(A959&lt;&gt;Toss[[#This Row],[No]],1,B959+1))</f>
        <v>7</v>
      </c>
      <c r="C960" s="1" t="s">
        <v>743</v>
      </c>
      <c r="D960" s="1" t="s">
        <v>129</v>
      </c>
      <c r="E960" s="1" t="s">
        <v>90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50</v>
      </c>
      <c r="N960">
        <v>0</v>
      </c>
      <c r="O960">
        <v>60</v>
      </c>
      <c r="P960">
        <v>0</v>
      </c>
      <c r="U960" t="str">
        <f>Toss[[#This Row],[服装]]&amp;Toss[[#This Row],[名前]]&amp;Toss[[#This Row],[レアリティ]]</f>
        <v>仮装赤葦京治ICONIC</v>
      </c>
    </row>
    <row r="961" spans="1:21" x14ac:dyDescent="0.3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929</v>
      </c>
      <c r="D961" s="1" t="s">
        <v>129</v>
      </c>
      <c r="E961" s="1" t="s">
        <v>77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妖赤葦京治ICONIC</v>
      </c>
    </row>
    <row r="962" spans="1:21" x14ac:dyDescent="0.3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929</v>
      </c>
      <c r="D962" s="1" t="s">
        <v>129</v>
      </c>
      <c r="E962" s="1" t="s">
        <v>77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178</v>
      </c>
      <c r="M962">
        <v>36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妖赤葦京治ICONIC</v>
      </c>
    </row>
    <row r="963" spans="1:21" x14ac:dyDescent="0.35">
      <c r="A963">
        <f>VLOOKUP(Toss[[#This Row],[No用]],SetNo[[No.用]:[vlookup 用]],2,FALSE)</f>
        <v>321</v>
      </c>
      <c r="B963">
        <f>IF(ROW()=2,1,IF(A962&lt;&gt;Toss[[#This Row],[No]],1,B962+1))</f>
        <v>3</v>
      </c>
      <c r="C963" s="1" t="s">
        <v>929</v>
      </c>
      <c r="D963" s="1" t="s">
        <v>129</v>
      </c>
      <c r="E963" s="1" t="s">
        <v>77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233</v>
      </c>
      <c r="L963" s="1" t="s">
        <v>178</v>
      </c>
      <c r="M963">
        <v>42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妖赤葦京治ICONIC</v>
      </c>
    </row>
    <row r="964" spans="1:21" x14ac:dyDescent="0.35">
      <c r="A964">
        <f>VLOOKUP(Toss[[#This Row],[No用]],SetNo[[No.用]:[vlookup 用]],2,FALSE)</f>
        <v>321</v>
      </c>
      <c r="B964">
        <f>IF(ROW()=2,1,IF(A963&lt;&gt;Toss[[#This Row],[No]],1,B963+1))</f>
        <v>4</v>
      </c>
      <c r="C964" s="1" t="s">
        <v>929</v>
      </c>
      <c r="D964" s="1" t="s">
        <v>129</v>
      </c>
      <c r="E964" s="1" t="s">
        <v>77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172</v>
      </c>
      <c r="L964" s="1" t="s">
        <v>178</v>
      </c>
      <c r="M964">
        <v>39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妖赤葦京治ICONIC</v>
      </c>
    </row>
    <row r="965" spans="1:21" x14ac:dyDescent="0.35">
      <c r="A965">
        <f>VLOOKUP(Toss[[#This Row],[No用]],SetNo[[No.用]:[vlookup 用]],2,FALSE)</f>
        <v>321</v>
      </c>
      <c r="B965">
        <f>IF(ROW()=2,1,IF(A964&lt;&gt;Toss[[#This Row],[No]],1,B964+1))</f>
        <v>5</v>
      </c>
      <c r="C965" s="1" t="s">
        <v>929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妖赤葦京治ICONIC</v>
      </c>
    </row>
    <row r="966" spans="1:21" x14ac:dyDescent="0.35">
      <c r="A966">
        <f>VLOOKUP(Toss[[#This Row],[No用]],SetNo[[No.用]:[vlookup 用]],2,FALSE)</f>
        <v>321</v>
      </c>
      <c r="B966">
        <f>IF(ROW()=2,1,IF(A965&lt;&gt;Toss[[#This Row],[No]],1,B965+1))</f>
        <v>6</v>
      </c>
      <c r="C966" s="1" t="s">
        <v>929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224</v>
      </c>
      <c r="M966">
        <v>50</v>
      </c>
      <c r="N966">
        <v>0</v>
      </c>
      <c r="O966">
        <v>60</v>
      </c>
      <c r="P966">
        <v>0</v>
      </c>
      <c r="U966" t="str">
        <f>Toss[[#This Row],[服装]]&amp;Toss[[#This Row],[名前]]&amp;Toss[[#This Row],[レアリティ]]</f>
        <v>妖赤葦京治ICONIC</v>
      </c>
    </row>
    <row r="967" spans="1:21" x14ac:dyDescent="0.35">
      <c r="A967">
        <f>VLOOKUP(Toss[[#This Row],[No用]],SetNo[[No.用]:[vlookup 用]],2,FALSE)</f>
        <v>322</v>
      </c>
      <c r="B967">
        <f>IF(ROW()=2,1,IF(A966&lt;&gt;Toss[[#This Row],[No]],1,B966+1))</f>
        <v>1</v>
      </c>
      <c r="C967" s="1" t="s">
        <v>1061</v>
      </c>
      <c r="D967" s="1" t="s">
        <v>129</v>
      </c>
      <c r="E967" s="1" t="s">
        <v>73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42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焼き芋赤葦京治ICONIC</v>
      </c>
    </row>
    <row r="968" spans="1:21" x14ac:dyDescent="0.35">
      <c r="A968">
        <f>VLOOKUP(Toss[[#This Row],[No用]],SetNo[[No.用]:[vlookup 用]],2,FALSE)</f>
        <v>322</v>
      </c>
      <c r="B968">
        <f>IF(ROW()=2,1,IF(A967&lt;&gt;Toss[[#This Row],[No]],1,B967+1))</f>
        <v>2</v>
      </c>
      <c r="C968" s="1" t="s">
        <v>1061</v>
      </c>
      <c r="D968" s="1" t="s">
        <v>129</v>
      </c>
      <c r="E968" s="1" t="s">
        <v>73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42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焼き芋赤葦京治ICONIC</v>
      </c>
    </row>
    <row r="969" spans="1:21" x14ac:dyDescent="0.35">
      <c r="A969">
        <f>VLOOKUP(Toss[[#This Row],[No用]],SetNo[[No.用]:[vlookup 用]],2,FALSE)</f>
        <v>322</v>
      </c>
      <c r="B969">
        <f>IF(ROW()=2,1,IF(A968&lt;&gt;Toss[[#This Row],[No]],1,B968+1))</f>
        <v>3</v>
      </c>
      <c r="C969" s="1" t="s">
        <v>1061</v>
      </c>
      <c r="D969" s="1" t="s">
        <v>129</v>
      </c>
      <c r="E969" s="1" t="s">
        <v>73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233</v>
      </c>
      <c r="L969" s="1" t="s">
        <v>178</v>
      </c>
      <c r="M969">
        <v>42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焼き芋赤葦京治ICONIC</v>
      </c>
    </row>
    <row r="970" spans="1:21" x14ac:dyDescent="0.35">
      <c r="A970">
        <f>VLOOKUP(Toss[[#This Row],[No用]],SetNo[[No.用]:[vlookup 用]],2,FALSE)</f>
        <v>322</v>
      </c>
      <c r="B970">
        <f>IF(ROW()=2,1,IF(A969&lt;&gt;Toss[[#This Row],[No]],1,B969+1))</f>
        <v>4</v>
      </c>
      <c r="C970" s="1" t="s">
        <v>1061</v>
      </c>
      <c r="D970" s="1" t="s">
        <v>129</v>
      </c>
      <c r="E970" s="1" t="s">
        <v>73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172</v>
      </c>
      <c r="L970" s="1" t="s">
        <v>178</v>
      </c>
      <c r="M970">
        <v>39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焼き芋赤葦京治ICONIC</v>
      </c>
    </row>
    <row r="971" spans="1:21" x14ac:dyDescent="0.35">
      <c r="A971">
        <f>VLOOKUP(Toss[[#This Row],[No用]],SetNo[[No.用]:[vlookup 用]],2,FALSE)</f>
        <v>322</v>
      </c>
      <c r="B971">
        <f>IF(ROW()=2,1,IF(A970&lt;&gt;Toss[[#This Row],[No]],1,B970+1))</f>
        <v>5</v>
      </c>
      <c r="C971" s="1" t="s">
        <v>1061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232</v>
      </c>
      <c r="L971" s="1" t="s">
        <v>173</v>
      </c>
      <c r="M971">
        <v>37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焼き芋赤葦京治ICONIC</v>
      </c>
    </row>
    <row r="972" spans="1:21" x14ac:dyDescent="0.35">
      <c r="A972">
        <f>VLOOKUP(Toss[[#This Row],[No用]],SetNo[[No.用]:[vlookup 用]],2,FALSE)</f>
        <v>322</v>
      </c>
      <c r="B972">
        <f>IF(ROW()=2,1,IF(A971&lt;&gt;Toss[[#This Row],[No]],1,B971+1))</f>
        <v>6</v>
      </c>
      <c r="C972" s="1" t="s">
        <v>1061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183</v>
      </c>
      <c r="L972" s="1" t="s">
        <v>224</v>
      </c>
      <c r="M972">
        <v>51</v>
      </c>
      <c r="N972">
        <v>0</v>
      </c>
      <c r="O972">
        <v>61</v>
      </c>
      <c r="P972">
        <v>0</v>
      </c>
      <c r="R972" s="1" t="s">
        <v>1069</v>
      </c>
      <c r="U972" t="str">
        <f>Toss[[#This Row],[服装]]&amp;Toss[[#This Row],[名前]]&amp;Toss[[#This Row],[レアリティ]]</f>
        <v>焼き芋赤葦京治ICONIC</v>
      </c>
    </row>
    <row r="973" spans="1:21" x14ac:dyDescent="0.35">
      <c r="A973">
        <f>VLOOKUP(Toss[[#This Row],[No用]],SetNo[[No.用]:[vlookup 用]],2,FALSE)</f>
        <v>322</v>
      </c>
      <c r="B973">
        <f>IF(ROW()=2,1,IF(A972&lt;&gt;Toss[[#This Row],[No]],1,B972+1))</f>
        <v>7</v>
      </c>
      <c r="C973" s="1" t="s">
        <v>1061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224</v>
      </c>
      <c r="M973">
        <v>51</v>
      </c>
      <c r="N973">
        <v>0</v>
      </c>
      <c r="O973">
        <v>61</v>
      </c>
      <c r="P973">
        <v>0</v>
      </c>
      <c r="U973" t="str">
        <f>Toss[[#This Row],[服装]]&amp;Toss[[#This Row],[名前]]&amp;Toss[[#This Row],[レアリティ]]</f>
        <v>焼き芋赤葦京治ICONIC</v>
      </c>
    </row>
    <row r="974" spans="1:21" x14ac:dyDescent="0.35">
      <c r="A974">
        <f>VLOOKUP(Toss[[#This Row],[No用]],SetNo[[No.用]:[vlookup 用]],2,FALSE)</f>
        <v>322</v>
      </c>
      <c r="B974">
        <f>IF(ROW()=2,1,IF(A973&lt;&gt;Toss[[#This Row],[No]],1,B973+1))</f>
        <v>8</v>
      </c>
      <c r="C974" s="1" t="s">
        <v>1061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Q974" s="1" t="s">
        <v>1070</v>
      </c>
      <c r="U974" t="str">
        <f>Toss[[#This Row],[服装]]&amp;Toss[[#This Row],[名前]]&amp;Toss[[#This Row],[レアリティ]]</f>
        <v>焼き芋赤葦京治ICONIC</v>
      </c>
    </row>
    <row r="975" spans="1:21" x14ac:dyDescent="0.35">
      <c r="A975">
        <f>VLOOKUP(Toss[[#This Row],[No用]],SetNo[[No.用]:[vlookup 用]],2,FALSE)</f>
        <v>323</v>
      </c>
      <c r="B975">
        <f>IF(ROW()=2,1,IF(A974&lt;&gt;Toss[[#This Row],[No]],1,B974+1))</f>
        <v>1</v>
      </c>
      <c r="C975" s="1" t="s">
        <v>108</v>
      </c>
      <c r="D975" s="1" t="s">
        <v>646</v>
      </c>
      <c r="E975" s="1" t="s">
        <v>90</v>
      </c>
      <c r="F975" s="1" t="s">
        <v>78</v>
      </c>
      <c r="G975" s="1" t="s">
        <v>637</v>
      </c>
      <c r="H975" s="1" t="s">
        <v>544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ユニフォーム姫川葵ICONIC</v>
      </c>
    </row>
    <row r="976" spans="1:21" x14ac:dyDescent="0.35">
      <c r="A976">
        <f>VLOOKUP(Toss[[#This Row],[No用]],SetNo[[No.用]:[vlookup 用]],2,FALSE)</f>
        <v>323</v>
      </c>
      <c r="B976">
        <f>IF(ROW()=2,1,IF(A975&lt;&gt;Toss[[#This Row],[No]],1,B975+1))</f>
        <v>2</v>
      </c>
      <c r="C976" s="1" t="s">
        <v>108</v>
      </c>
      <c r="D976" s="1" t="s">
        <v>646</v>
      </c>
      <c r="E976" s="1" t="s">
        <v>90</v>
      </c>
      <c r="F976" s="1" t="s">
        <v>78</v>
      </c>
      <c r="G976" s="1" t="s">
        <v>637</v>
      </c>
      <c r="H976" s="1" t="s">
        <v>544</v>
      </c>
      <c r="I976">
        <v>1</v>
      </c>
      <c r="J976" t="s">
        <v>231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ユニフォーム姫川葵ICONIC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1</v>
      </c>
      <c r="C977" s="1" t="s">
        <v>708</v>
      </c>
      <c r="D977" s="1" t="s">
        <v>646</v>
      </c>
      <c r="E977" s="10" t="s">
        <v>77</v>
      </c>
      <c r="F977" s="1" t="s">
        <v>78</v>
      </c>
      <c r="G977" s="1" t="s">
        <v>637</v>
      </c>
      <c r="H977" s="1" t="s">
        <v>544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花火姫川葵ICONIC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2</v>
      </c>
      <c r="C978" s="1" t="s">
        <v>708</v>
      </c>
      <c r="D978" s="1" t="s">
        <v>646</v>
      </c>
      <c r="E978" s="10" t="s">
        <v>77</v>
      </c>
      <c r="F978" s="1" t="s">
        <v>78</v>
      </c>
      <c r="G978" s="1" t="s">
        <v>637</v>
      </c>
      <c r="H978" s="1" t="s">
        <v>544</v>
      </c>
      <c r="I978">
        <v>1</v>
      </c>
      <c r="J978" t="s">
        <v>231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花火姫川葵ICONIC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108</v>
      </c>
      <c r="D979" s="1" t="s">
        <v>652</v>
      </c>
      <c r="E979" s="1" t="s">
        <v>90</v>
      </c>
      <c r="F979" s="1" t="s">
        <v>82</v>
      </c>
      <c r="G979" s="1" t="s">
        <v>637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ユニフォーム当間義友ICONIC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108</v>
      </c>
      <c r="D980" s="1" t="s">
        <v>652</v>
      </c>
      <c r="E980" s="1" t="s">
        <v>90</v>
      </c>
      <c r="F980" s="1" t="s">
        <v>82</v>
      </c>
      <c r="G980" s="1" t="s">
        <v>637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29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ユニフォーム当間義友ICONIC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108</v>
      </c>
      <c r="D981" s="1" t="s">
        <v>635</v>
      </c>
      <c r="E981" s="1" t="s">
        <v>90</v>
      </c>
      <c r="F981" s="1" t="s">
        <v>74</v>
      </c>
      <c r="G981" s="1" t="s">
        <v>637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ユニフォーム越後栄ICONIC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108</v>
      </c>
      <c r="D982" s="1" t="s">
        <v>635</v>
      </c>
      <c r="E982" s="1" t="s">
        <v>90</v>
      </c>
      <c r="F982" s="1" t="s">
        <v>74</v>
      </c>
      <c r="G982" s="1" t="s">
        <v>637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178</v>
      </c>
      <c r="M982">
        <v>37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ユニフォーム越後栄ICONIC</v>
      </c>
    </row>
    <row r="983" spans="1:21" x14ac:dyDescent="0.35">
      <c r="A983">
        <f>VLOOKUP(Toss[[#This Row],[No用]],SetNo[[No.用]:[vlookup 用]],2,FALSE)</f>
        <v>326</v>
      </c>
      <c r="B983">
        <f>IF(ROW()=2,1,IF(A982&lt;&gt;Toss[[#This Row],[No]],1,B982+1))</f>
        <v>3</v>
      </c>
      <c r="C983" s="1" t="s">
        <v>108</v>
      </c>
      <c r="D983" s="1" t="s">
        <v>635</v>
      </c>
      <c r="E983" s="1" t="s">
        <v>90</v>
      </c>
      <c r="F983" s="1" t="s">
        <v>74</v>
      </c>
      <c r="G983" s="1" t="s">
        <v>637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ユニフォーム越後栄ICONIC</v>
      </c>
    </row>
    <row r="984" spans="1:21" x14ac:dyDescent="0.35">
      <c r="A984">
        <f>VLOOKUP(Toss[[#This Row],[No用]],SetNo[[No.用]:[vlookup 用]],2,FALSE)</f>
        <v>326</v>
      </c>
      <c r="B984">
        <f>IF(ROW()=2,1,IF(A983&lt;&gt;Toss[[#This Row],[No]],1,B983+1))</f>
        <v>4</v>
      </c>
      <c r="C984" s="1" t="s">
        <v>108</v>
      </c>
      <c r="D984" s="1" t="s">
        <v>635</v>
      </c>
      <c r="E984" s="1" t="s">
        <v>90</v>
      </c>
      <c r="F984" s="1" t="s">
        <v>74</v>
      </c>
      <c r="G984" s="1" t="s">
        <v>637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37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ユニフォーム越後栄ICONIC</v>
      </c>
    </row>
    <row r="985" spans="1:21" x14ac:dyDescent="0.35">
      <c r="A985">
        <f>VLOOKUP(Toss[[#This Row],[No用]],SetNo[[No.用]:[vlookup 用]],2,FALSE)</f>
        <v>326</v>
      </c>
      <c r="B985">
        <f>IF(ROW()=2,1,IF(A984&lt;&gt;Toss[[#This Row],[No]],1,B984+1))</f>
        <v>5</v>
      </c>
      <c r="C985" s="1" t="s">
        <v>108</v>
      </c>
      <c r="D985" s="1" t="s">
        <v>635</v>
      </c>
      <c r="E985" s="1" t="s">
        <v>90</v>
      </c>
      <c r="F985" s="1" t="s">
        <v>74</v>
      </c>
      <c r="G985" s="1" t="s">
        <v>637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48</v>
      </c>
      <c r="N985">
        <v>0</v>
      </c>
      <c r="O985">
        <v>58</v>
      </c>
      <c r="P985">
        <v>0</v>
      </c>
      <c r="U985" t="str">
        <f>Toss[[#This Row],[服装]]&amp;Toss[[#This Row],[名前]]&amp;Toss[[#This Row],[レアリティ]]</f>
        <v>ユニフォーム越後栄ICONIC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6</v>
      </c>
      <c r="C986" s="1" t="s">
        <v>108</v>
      </c>
      <c r="D986" s="1" t="s">
        <v>635</v>
      </c>
      <c r="E986" s="1" t="s">
        <v>90</v>
      </c>
      <c r="F986" s="1" t="s">
        <v>74</v>
      </c>
      <c r="G986" s="1" t="s">
        <v>637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48</v>
      </c>
      <c r="N986">
        <v>0</v>
      </c>
      <c r="O986">
        <v>58</v>
      </c>
      <c r="P986">
        <v>0</v>
      </c>
      <c r="Q986" s="1" t="s">
        <v>640</v>
      </c>
      <c r="U986" t="str">
        <f>Toss[[#This Row],[服装]]&amp;Toss[[#This Row],[名前]]&amp;Toss[[#This Row],[レアリティ]]</f>
        <v>ユニフォーム越後栄ICONIC</v>
      </c>
    </row>
    <row r="987" spans="1:21" x14ac:dyDescent="0.35">
      <c r="A987">
        <f>VLOOKUP(Toss[[#This Row],[No用]],SetNo[[No.用]:[vlookup 用]],2,FALSE)</f>
        <v>327</v>
      </c>
      <c r="B987">
        <f>IF(ROW()=2,1,IF(A986&lt;&gt;Toss[[#This Row],[No]],1,B986+1))</f>
        <v>1</v>
      </c>
      <c r="C987" s="1" t="s">
        <v>108</v>
      </c>
      <c r="D987" s="1" t="s">
        <v>656</v>
      </c>
      <c r="E987" s="1" t="s">
        <v>90</v>
      </c>
      <c r="F987" s="1" t="s">
        <v>80</v>
      </c>
      <c r="G987" s="1" t="s">
        <v>637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26</v>
      </c>
      <c r="N987">
        <v>0</v>
      </c>
      <c r="O987">
        <v>0</v>
      </c>
      <c r="P987">
        <v>0</v>
      </c>
      <c r="Q987" s="1"/>
      <c r="U987" t="str">
        <f>Toss[[#This Row],[服装]]&amp;Toss[[#This Row],[名前]]&amp;Toss[[#This Row],[レアリティ]]</f>
        <v>ユニフォーム貝掛亮文ICONIC</v>
      </c>
    </row>
    <row r="988" spans="1:21" x14ac:dyDescent="0.3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108</v>
      </c>
      <c r="D988" s="1" t="s">
        <v>661</v>
      </c>
      <c r="E988" s="1" t="s">
        <v>73</v>
      </c>
      <c r="F988" s="1" t="s">
        <v>78</v>
      </c>
      <c r="G988" s="1" t="s">
        <v>637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24</v>
      </c>
      <c r="N988">
        <v>0</v>
      </c>
      <c r="O988">
        <v>0</v>
      </c>
      <c r="P988">
        <v>0</v>
      </c>
      <c r="Q988" s="1"/>
      <c r="U988" t="str">
        <f>Toss[[#This Row],[服装]]&amp;Toss[[#This Row],[名前]]&amp;Toss[[#This Row],[レアリティ]]</f>
        <v>ユニフォーム丸山一喜ICONIC</v>
      </c>
    </row>
    <row r="989" spans="1:21" x14ac:dyDescent="0.3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108</v>
      </c>
      <c r="D989" s="1" t="s">
        <v>661</v>
      </c>
      <c r="E989" s="1" t="s">
        <v>73</v>
      </c>
      <c r="F989" s="1" t="s">
        <v>78</v>
      </c>
      <c r="G989" s="1" t="s">
        <v>637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Q989" s="1"/>
      <c r="U989" t="str">
        <f>Toss[[#This Row],[服装]]&amp;Toss[[#This Row],[名前]]&amp;Toss[[#This Row],[レアリティ]]</f>
        <v>ユニフォーム丸山一喜ICONIC</v>
      </c>
    </row>
    <row r="990" spans="1:21" x14ac:dyDescent="0.3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108</v>
      </c>
      <c r="D990" s="1" t="s">
        <v>664</v>
      </c>
      <c r="E990" s="1" t="s">
        <v>90</v>
      </c>
      <c r="F990" s="1" t="s">
        <v>78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19</v>
      </c>
      <c r="N990">
        <v>0</v>
      </c>
      <c r="O990">
        <v>0</v>
      </c>
      <c r="P990">
        <v>0</v>
      </c>
      <c r="Q990" s="1"/>
      <c r="U990" t="str">
        <f>Toss[[#This Row],[服装]]&amp;Toss[[#This Row],[名前]]&amp;Toss[[#This Row],[レアリティ]]</f>
        <v>ユニフォーム舞子侑志ICONIC</v>
      </c>
    </row>
    <row r="991" spans="1:21" x14ac:dyDescent="0.3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108</v>
      </c>
      <c r="D991" s="1" t="s">
        <v>664</v>
      </c>
      <c r="E991" s="1" t="s">
        <v>90</v>
      </c>
      <c r="F991" s="1" t="s">
        <v>78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23</v>
      </c>
      <c r="N991">
        <v>0</v>
      </c>
      <c r="O991">
        <v>0</v>
      </c>
      <c r="P991">
        <v>0</v>
      </c>
      <c r="Q991" s="1"/>
      <c r="U991" t="str">
        <f>Toss[[#This Row],[服装]]&amp;Toss[[#This Row],[名前]]&amp;Toss[[#This Row],[レアリティ]]</f>
        <v>ユニフォーム舞子侑志ICONIC</v>
      </c>
    </row>
    <row r="992" spans="1:21" x14ac:dyDescent="0.3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108</v>
      </c>
      <c r="D992" s="1" t="s">
        <v>642</v>
      </c>
      <c r="E992" s="1" t="s">
        <v>90</v>
      </c>
      <c r="F992" s="1" t="s">
        <v>78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Q992" s="1"/>
      <c r="U992" t="str">
        <f>Toss[[#This Row],[服装]]&amp;Toss[[#This Row],[名前]]&amp;Toss[[#This Row],[レアリティ]]</f>
        <v>ユニフォーム寺泊基希ICONIC</v>
      </c>
    </row>
    <row r="993" spans="1:21" x14ac:dyDescent="0.3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t="s">
        <v>108</v>
      </c>
      <c r="D993" t="s">
        <v>264</v>
      </c>
      <c r="E993" t="s">
        <v>77</v>
      </c>
      <c r="F993" t="s">
        <v>78</v>
      </c>
      <c r="G993" t="s">
        <v>134</v>
      </c>
      <c r="H993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ユニフォーム星海光来ICONIC</v>
      </c>
    </row>
    <row r="994" spans="1:21" x14ac:dyDescent="0.3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t="s">
        <v>108</v>
      </c>
      <c r="D994" t="s">
        <v>264</v>
      </c>
      <c r="E994" t="s">
        <v>77</v>
      </c>
      <c r="F994" t="s">
        <v>78</v>
      </c>
      <c r="G994" t="s">
        <v>134</v>
      </c>
      <c r="H994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32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ユニフォーム星海光来ICONIC</v>
      </c>
    </row>
    <row r="995" spans="1:21" x14ac:dyDescent="0.3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581</v>
      </c>
      <c r="D995" t="s">
        <v>264</v>
      </c>
      <c r="E995" s="1" t="s">
        <v>73</v>
      </c>
      <c r="F995" t="s">
        <v>78</v>
      </c>
      <c r="G995" t="s">
        <v>134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文化祭星海光来ICONIC</v>
      </c>
    </row>
    <row r="996" spans="1:21" x14ac:dyDescent="0.3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581</v>
      </c>
      <c r="D996" t="s">
        <v>264</v>
      </c>
      <c r="E996" s="1" t="s">
        <v>73</v>
      </c>
      <c r="F996" t="s">
        <v>78</v>
      </c>
      <c r="G996" t="s">
        <v>134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文化祭星海光来ICONIC</v>
      </c>
    </row>
    <row r="997" spans="1:21" x14ac:dyDescent="0.3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s="1" t="s">
        <v>631</v>
      </c>
      <c r="D997" s="1" t="s">
        <v>264</v>
      </c>
      <c r="E997" s="1" t="s">
        <v>90</v>
      </c>
      <c r="F997" s="1" t="s">
        <v>78</v>
      </c>
      <c r="G997" s="1" t="s">
        <v>134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サバゲ星海光来ICONIC</v>
      </c>
    </row>
    <row r="998" spans="1:21" x14ac:dyDescent="0.3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s="1" t="s">
        <v>631</v>
      </c>
      <c r="D998" s="1" t="s">
        <v>264</v>
      </c>
      <c r="E998" s="1" t="s">
        <v>90</v>
      </c>
      <c r="F998" s="1" t="s">
        <v>78</v>
      </c>
      <c r="G998" s="1" t="s">
        <v>134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サバゲ星海光来ICONIC</v>
      </c>
    </row>
    <row r="999" spans="1:21" x14ac:dyDescent="0.35">
      <c r="A999">
        <f>VLOOKUP(Toss[[#This Row],[No用]],SetNo[[No.用]:[vlookup 用]],2,FALSE)</f>
        <v>334</v>
      </c>
      <c r="B999">
        <f>IF(ROW()=2,1,IF(A998&lt;&gt;Toss[[#This Row],[No]],1,B998+1))</f>
        <v>1</v>
      </c>
      <c r="C999" s="1" t="s">
        <v>708</v>
      </c>
      <c r="D999" s="1" t="s">
        <v>264</v>
      </c>
      <c r="E999" s="1" t="s">
        <v>77</v>
      </c>
      <c r="F999" s="1" t="s">
        <v>78</v>
      </c>
      <c r="G999" s="1" t="s">
        <v>134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花火星海光来ICONIC</v>
      </c>
    </row>
    <row r="1000" spans="1:21" x14ac:dyDescent="0.35">
      <c r="A1000">
        <f>VLOOKUP(Toss[[#This Row],[No用]],SetNo[[No.用]:[vlookup 用]],2,FALSE)</f>
        <v>334</v>
      </c>
      <c r="B1000">
        <f>IF(ROW()=2,1,IF(A999&lt;&gt;Toss[[#This Row],[No]],1,B999+1))</f>
        <v>2</v>
      </c>
      <c r="C1000" s="1" t="s">
        <v>708</v>
      </c>
      <c r="D1000" s="1" t="s">
        <v>264</v>
      </c>
      <c r="E1000" s="1" t="s">
        <v>77</v>
      </c>
      <c r="F1000" s="1" t="s">
        <v>78</v>
      </c>
      <c r="G1000" s="1" t="s">
        <v>134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32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花火星海光来ICONIC</v>
      </c>
    </row>
    <row r="1001" spans="1:21" x14ac:dyDescent="0.3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s="1" t="s">
        <v>826</v>
      </c>
      <c r="D1001" s="1" t="s">
        <v>264</v>
      </c>
      <c r="E1001" s="1" t="s">
        <v>73</v>
      </c>
      <c r="F1001" s="1" t="s">
        <v>78</v>
      </c>
      <c r="G1001" s="1" t="s">
        <v>134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新年2星海光来ICONIC</v>
      </c>
    </row>
    <row r="1002" spans="1:21" x14ac:dyDescent="0.3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s="1" t="s">
        <v>826</v>
      </c>
      <c r="D1002" s="1" t="s">
        <v>264</v>
      </c>
      <c r="E1002" s="1" t="s">
        <v>73</v>
      </c>
      <c r="F1002" s="1" t="s">
        <v>78</v>
      </c>
      <c r="G1002" s="1" t="s">
        <v>134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新年2星海光来ICONIC</v>
      </c>
    </row>
    <row r="1003" spans="1:21" x14ac:dyDescent="0.3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t="s">
        <v>108</v>
      </c>
      <c r="D1003" t="s">
        <v>133</v>
      </c>
      <c r="E1003" t="s">
        <v>77</v>
      </c>
      <c r="F1003" t="s">
        <v>82</v>
      </c>
      <c r="G1003" t="s">
        <v>134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ユニフォーム昼神幸郎ICONIC</v>
      </c>
    </row>
    <row r="1004" spans="1:21" x14ac:dyDescent="0.3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t="s">
        <v>108</v>
      </c>
      <c r="D1004" t="s">
        <v>133</v>
      </c>
      <c r="E1004" t="s">
        <v>77</v>
      </c>
      <c r="F1004" t="s">
        <v>82</v>
      </c>
      <c r="G1004" t="s">
        <v>134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ユニフォーム昼神幸郎ICONIC</v>
      </c>
    </row>
    <row r="1005" spans="1:21" x14ac:dyDescent="0.3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s="1" t="s">
        <v>587</v>
      </c>
      <c r="D1005" t="s">
        <v>133</v>
      </c>
      <c r="E1005" s="1" t="s">
        <v>73</v>
      </c>
      <c r="F1005" t="s">
        <v>82</v>
      </c>
      <c r="G1005" t="s">
        <v>134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Xmas昼神幸郎ICONIC</v>
      </c>
    </row>
    <row r="1006" spans="1:21" x14ac:dyDescent="0.3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s="1" t="s">
        <v>587</v>
      </c>
      <c r="D1006" t="s">
        <v>133</v>
      </c>
      <c r="E1006" s="1" t="s">
        <v>73</v>
      </c>
      <c r="F1006" t="s">
        <v>82</v>
      </c>
      <c r="G1006" t="s">
        <v>134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Xmas昼神幸郎ICONIC</v>
      </c>
    </row>
    <row r="1007" spans="1:21" x14ac:dyDescent="0.3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963</v>
      </c>
      <c r="D1007" s="1" t="s">
        <v>133</v>
      </c>
      <c r="E1007" s="1" t="s">
        <v>90</v>
      </c>
      <c r="F1007" s="1" t="s">
        <v>82</v>
      </c>
      <c r="G1007" s="1" t="s">
        <v>134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職業体験2昼神幸郎ICONIC</v>
      </c>
    </row>
    <row r="1008" spans="1:21" x14ac:dyDescent="0.3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s="1" t="s">
        <v>963</v>
      </c>
      <c r="D1008" s="1" t="s">
        <v>133</v>
      </c>
      <c r="E1008" s="1" t="s">
        <v>90</v>
      </c>
      <c r="F1008" s="1" t="s">
        <v>82</v>
      </c>
      <c r="G1008" s="1" t="s">
        <v>134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職業体験2昼神幸郎ICONIC</v>
      </c>
    </row>
    <row r="1009" spans="1:21" x14ac:dyDescent="0.3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t="s">
        <v>108</v>
      </c>
      <c r="D1009" t="s">
        <v>131</v>
      </c>
      <c r="E1009" t="s">
        <v>77</v>
      </c>
      <c r="F1009" t="s">
        <v>78</v>
      </c>
      <c r="G1009" t="s">
        <v>135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ユニフォーム佐久早聖臣ICONIC</v>
      </c>
    </row>
    <row r="1010" spans="1:21" x14ac:dyDescent="0.3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t="s">
        <v>108</v>
      </c>
      <c r="D1010" t="s">
        <v>131</v>
      </c>
      <c r="E1010" t="s">
        <v>77</v>
      </c>
      <c r="F1010" t="s">
        <v>78</v>
      </c>
      <c r="G1010" t="s">
        <v>135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ユニフォーム佐久早聖臣ICONIC</v>
      </c>
    </row>
    <row r="1011" spans="1:21" x14ac:dyDescent="0.3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s="1" t="s">
        <v>631</v>
      </c>
      <c r="D1011" s="1" t="s">
        <v>131</v>
      </c>
      <c r="E1011" s="1" t="s">
        <v>73</v>
      </c>
      <c r="F1011" s="1" t="s">
        <v>78</v>
      </c>
      <c r="G1011" s="1" t="s">
        <v>135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サバゲ佐久早聖臣ICONIC</v>
      </c>
    </row>
    <row r="1012" spans="1:21" x14ac:dyDescent="0.3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s="1" t="s">
        <v>631</v>
      </c>
      <c r="D1012" s="1" t="s">
        <v>131</v>
      </c>
      <c r="E1012" s="1" t="s">
        <v>73</v>
      </c>
      <c r="F1012" s="1" t="s">
        <v>78</v>
      </c>
      <c r="G1012" s="1" t="s">
        <v>135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32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サバゲ佐久早聖臣ICONIC</v>
      </c>
    </row>
    <row r="1013" spans="1:21" x14ac:dyDescent="0.3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s="1" t="s">
        <v>826</v>
      </c>
      <c r="D1013" s="1" t="s">
        <v>131</v>
      </c>
      <c r="E1013" s="1" t="s">
        <v>90</v>
      </c>
      <c r="F1013" s="1" t="s">
        <v>78</v>
      </c>
      <c r="G1013" s="1" t="s">
        <v>135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新年2佐久早聖臣ICONIC</v>
      </c>
    </row>
    <row r="1014" spans="1:21" x14ac:dyDescent="0.3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s="1" t="s">
        <v>826</v>
      </c>
      <c r="D1014" s="1" t="s">
        <v>131</v>
      </c>
      <c r="E1014" s="1" t="s">
        <v>90</v>
      </c>
      <c r="F1014" s="1" t="s">
        <v>78</v>
      </c>
      <c r="G1014" s="1" t="s">
        <v>135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新年2佐久早聖臣ICONIC</v>
      </c>
    </row>
    <row r="1015" spans="1:21" x14ac:dyDescent="0.35">
      <c r="A1015">
        <f>VLOOKUP(Toss[[#This Row],[No用]],SetNo[[No.用]:[vlookup 用]],2,FALSE)</f>
        <v>342</v>
      </c>
      <c r="B1015">
        <f>IF(ROW()=2,1,IF(A1014&lt;&gt;Toss[[#This Row],[No]],1,B1014+1))</f>
        <v>1</v>
      </c>
      <c r="C1015" t="s">
        <v>108</v>
      </c>
      <c r="D1015" t="s">
        <v>132</v>
      </c>
      <c r="E1015" t="s">
        <v>77</v>
      </c>
      <c r="F1015" t="s">
        <v>80</v>
      </c>
      <c r="G1015" t="s">
        <v>135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ユニフォーム小森元也ICONIC</v>
      </c>
    </row>
    <row r="1016" spans="1:21" x14ac:dyDescent="0.35">
      <c r="A1016">
        <f>VLOOKUP(Toss[[#This Row],[No用]],SetNo[[No.用]:[vlookup 用]],2,FALSE)</f>
        <v>342</v>
      </c>
      <c r="B1016">
        <f>IF(ROW()=2,1,IF(A1015&lt;&gt;Toss[[#This Row],[No]],1,B1015+1))</f>
        <v>2</v>
      </c>
      <c r="C1016" t="s">
        <v>108</v>
      </c>
      <c r="D1016" t="s">
        <v>132</v>
      </c>
      <c r="E1016" t="s">
        <v>77</v>
      </c>
      <c r="F1016" t="s">
        <v>80</v>
      </c>
      <c r="G1016" t="s">
        <v>135</v>
      </c>
      <c r="H1016" t="s">
        <v>71</v>
      </c>
      <c r="I1016">
        <v>1</v>
      </c>
      <c r="J1016" t="s">
        <v>231</v>
      </c>
      <c r="K1016" s="1" t="s">
        <v>169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ユニフォーム小森元也ICONIC</v>
      </c>
    </row>
    <row r="1017" spans="1:21" x14ac:dyDescent="0.35">
      <c r="A1017">
        <f>VLOOKUP(Toss[[#This Row],[No用]],SetNo[[No.用]:[vlookup 用]],2,FALSE)</f>
        <v>343</v>
      </c>
      <c r="B1017">
        <f>IF(ROW()=2,1,IF(A1016&lt;&gt;Toss[[#This Row],[No]],1,B1016+1))</f>
        <v>1</v>
      </c>
      <c r="C1017" s="1" t="s">
        <v>684</v>
      </c>
      <c r="D1017" s="1" t="s">
        <v>132</v>
      </c>
      <c r="E1017" s="1" t="s">
        <v>73</v>
      </c>
      <c r="F1017" s="1" t="s">
        <v>80</v>
      </c>
      <c r="G1017" s="1" t="s">
        <v>135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キャンプ小森元也ICONIC</v>
      </c>
    </row>
    <row r="1018" spans="1:21" x14ac:dyDescent="0.35">
      <c r="A1018">
        <f>VLOOKUP(Toss[[#This Row],[No用]],SetNo[[No.用]:[vlookup 用]],2,FALSE)</f>
        <v>343</v>
      </c>
      <c r="B1018">
        <f>IF(ROW()=2,1,IF(A1017&lt;&gt;Toss[[#This Row],[No]],1,B1017+1))</f>
        <v>2</v>
      </c>
      <c r="C1018" s="1" t="s">
        <v>684</v>
      </c>
      <c r="D1018" s="1" t="s">
        <v>132</v>
      </c>
      <c r="E1018" s="1" t="s">
        <v>73</v>
      </c>
      <c r="F1018" s="1" t="s">
        <v>80</v>
      </c>
      <c r="G1018" s="1" t="s">
        <v>135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キャンプ小森元也ICONIC</v>
      </c>
    </row>
    <row r="1019" spans="1:21" x14ac:dyDescent="0.35">
      <c r="A1019">
        <f>VLOOKUP(Toss[[#This Row],[No用]],SetNo[[No.用]:[vlookup 用]],2,FALSE)</f>
        <v>344</v>
      </c>
      <c r="B1019">
        <f>IF(ROW()=2,1,IF(A1018&lt;&gt;Toss[[#This Row],[No]],1,B1018+1))</f>
        <v>1</v>
      </c>
      <c r="C1019" t="s">
        <v>108</v>
      </c>
      <c r="D1019" s="1" t="s">
        <v>541</v>
      </c>
      <c r="E1019" s="1" t="s">
        <v>90</v>
      </c>
      <c r="F1019" s="1" t="s">
        <v>78</v>
      </c>
      <c r="G1019" s="1" t="s">
        <v>543</v>
      </c>
      <c r="H1019" t="s">
        <v>71</v>
      </c>
      <c r="I1019">
        <v>1</v>
      </c>
      <c r="J1019" t="s">
        <v>369</v>
      </c>
      <c r="K1019" s="1" t="s">
        <v>166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ユニフォーム大将優ICONIC</v>
      </c>
    </row>
    <row r="1020" spans="1:21" x14ac:dyDescent="0.35">
      <c r="A1020">
        <f>VLOOKUP(Toss[[#This Row],[No用]],SetNo[[No.用]:[vlookup 用]],2,FALSE)</f>
        <v>344</v>
      </c>
      <c r="B1020">
        <f>IF(ROW()=2,1,IF(A1019&lt;&gt;Toss[[#This Row],[No]],1,B1019+1))</f>
        <v>2</v>
      </c>
      <c r="C1020" t="s">
        <v>108</v>
      </c>
      <c r="D1020" s="1" t="s">
        <v>541</v>
      </c>
      <c r="E1020" s="1" t="s">
        <v>90</v>
      </c>
      <c r="F1020" s="1" t="s">
        <v>78</v>
      </c>
      <c r="G1020" s="1" t="s">
        <v>543</v>
      </c>
      <c r="H1020" t="s">
        <v>71</v>
      </c>
      <c r="I1020">
        <v>1</v>
      </c>
      <c r="J1020" t="s">
        <v>369</v>
      </c>
      <c r="K1020" s="1" t="s">
        <v>167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ユニフォーム大将優ICONIC</v>
      </c>
    </row>
    <row r="1021" spans="1:21" x14ac:dyDescent="0.35">
      <c r="A1021">
        <f>VLOOKUP(Toss[[#This Row],[No用]],SetNo[[No.用]:[vlookup 用]],2,FALSE)</f>
        <v>345</v>
      </c>
      <c r="B1021">
        <f>IF(ROW()=2,1,IF(A1020&lt;&gt;Toss[[#This Row],[No]],1,B1020+1))</f>
        <v>1</v>
      </c>
      <c r="C1021" s="1" t="s">
        <v>591</v>
      </c>
      <c r="D1021" s="1" t="s">
        <v>541</v>
      </c>
      <c r="E1021" s="1" t="s">
        <v>77</v>
      </c>
      <c r="F1021" s="1" t="s">
        <v>78</v>
      </c>
      <c r="G1021" s="1" t="s">
        <v>543</v>
      </c>
      <c r="H1021" s="1" t="s">
        <v>544</v>
      </c>
      <c r="I1021">
        <v>1</v>
      </c>
      <c r="J1021" t="s">
        <v>231</v>
      </c>
      <c r="K1021" s="1" t="s">
        <v>166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新年大将優ICONIC</v>
      </c>
    </row>
    <row r="1022" spans="1:21" x14ac:dyDescent="0.35">
      <c r="A1022">
        <f>VLOOKUP(Toss[[#This Row],[No用]],SetNo[[No.用]:[vlookup 用]],2,FALSE)</f>
        <v>345</v>
      </c>
      <c r="B1022">
        <f>IF(ROW()=2,1,IF(A1021&lt;&gt;Toss[[#This Row],[No]],1,B1021+1))</f>
        <v>2</v>
      </c>
      <c r="C1022" s="1" t="s">
        <v>591</v>
      </c>
      <c r="D1022" s="1" t="s">
        <v>541</v>
      </c>
      <c r="E1022" s="1" t="s">
        <v>77</v>
      </c>
      <c r="F1022" s="1" t="s">
        <v>78</v>
      </c>
      <c r="G1022" s="1" t="s">
        <v>543</v>
      </c>
      <c r="H1022" s="1" t="s">
        <v>544</v>
      </c>
      <c r="I1022">
        <v>1</v>
      </c>
      <c r="J1022" t="s">
        <v>369</v>
      </c>
      <c r="K1022" s="1" t="s">
        <v>167</v>
      </c>
      <c r="L1022" s="1" t="s">
        <v>178</v>
      </c>
      <c r="M1022">
        <v>31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新年大将優ICONIC</v>
      </c>
    </row>
    <row r="1023" spans="1:21" x14ac:dyDescent="0.35">
      <c r="A1023">
        <f>VLOOKUP(Toss[[#This Row],[No用]],SetNo[[No.用]:[vlookup 用]],2,FALSE)</f>
        <v>345</v>
      </c>
      <c r="B1023">
        <f>IF(ROW()=2,1,IF(A1022&lt;&gt;Toss[[#This Row],[No]],1,B1022+1))</f>
        <v>3</v>
      </c>
      <c r="C1023" s="1" t="s">
        <v>591</v>
      </c>
      <c r="D1023" s="1" t="s">
        <v>541</v>
      </c>
      <c r="E1023" s="1" t="s">
        <v>77</v>
      </c>
      <c r="F1023" s="1" t="s">
        <v>78</v>
      </c>
      <c r="G1023" s="1" t="s">
        <v>543</v>
      </c>
      <c r="H1023" s="1" t="s">
        <v>544</v>
      </c>
      <c r="I1023">
        <v>1</v>
      </c>
      <c r="J1023" t="s">
        <v>369</v>
      </c>
      <c r="K1023" s="1" t="s">
        <v>167</v>
      </c>
      <c r="L1023" s="1" t="s">
        <v>224</v>
      </c>
      <c r="M1023">
        <v>44</v>
      </c>
      <c r="N1023">
        <v>0</v>
      </c>
      <c r="O1023">
        <v>54</v>
      </c>
      <c r="P1023">
        <v>0</v>
      </c>
      <c r="U1023" t="str">
        <f>Toss[[#This Row],[服装]]&amp;Toss[[#This Row],[名前]]&amp;Toss[[#This Row],[レアリティ]]</f>
        <v>新年大将優ICONIC</v>
      </c>
    </row>
    <row r="1024" spans="1:21" x14ac:dyDescent="0.35">
      <c r="A1024">
        <f>VLOOKUP(Toss[[#This Row],[No用]],SetNo[[No.用]:[vlookup 用]],2,FALSE)</f>
        <v>346</v>
      </c>
      <c r="B1024">
        <f>IF(ROW()=2,1,IF(A1023&lt;&gt;Toss[[#This Row],[No]],1,B1023+1))</f>
        <v>1</v>
      </c>
      <c r="C1024" s="1" t="s">
        <v>737</v>
      </c>
      <c r="D1024" s="1" t="s">
        <v>541</v>
      </c>
      <c r="E1024" s="1" t="s">
        <v>73</v>
      </c>
      <c r="F1024" s="1" t="s">
        <v>78</v>
      </c>
      <c r="G1024" s="1" t="s">
        <v>543</v>
      </c>
      <c r="H1024" s="1" t="s">
        <v>544</v>
      </c>
      <c r="I1024">
        <v>1</v>
      </c>
      <c r="J1024" t="s">
        <v>231</v>
      </c>
      <c r="K1024" s="1" t="s">
        <v>166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カンフー大将優ICONIC</v>
      </c>
    </row>
    <row r="1025" spans="1:21" x14ac:dyDescent="0.35">
      <c r="A1025">
        <f>VLOOKUP(Toss[[#This Row],[No用]],SetNo[[No.用]:[vlookup 用]],2,FALSE)</f>
        <v>346</v>
      </c>
      <c r="B1025">
        <f>IF(ROW()=2,1,IF(A1024&lt;&gt;Toss[[#This Row],[No]],1,B1024+1))</f>
        <v>2</v>
      </c>
      <c r="C1025" s="1" t="s">
        <v>737</v>
      </c>
      <c r="D1025" s="1" t="s">
        <v>541</v>
      </c>
      <c r="E1025" s="1" t="s">
        <v>73</v>
      </c>
      <c r="F1025" s="1" t="s">
        <v>78</v>
      </c>
      <c r="G1025" s="1" t="s">
        <v>543</v>
      </c>
      <c r="H1025" s="1" t="s">
        <v>544</v>
      </c>
      <c r="I1025">
        <v>1</v>
      </c>
      <c r="J1025" t="s">
        <v>369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カンフー大将優ICONIC</v>
      </c>
    </row>
    <row r="1026" spans="1:21" x14ac:dyDescent="0.35">
      <c r="A1026">
        <f>VLOOKUP(Toss[[#This Row],[No用]],SetNo[[No.用]:[vlookup 用]],2,FALSE)</f>
        <v>346</v>
      </c>
      <c r="B1026">
        <f>IF(ROW()=2,1,IF(A1025&lt;&gt;Toss[[#This Row],[No]],1,B1025+1))</f>
        <v>3</v>
      </c>
      <c r="C1026" s="1" t="s">
        <v>737</v>
      </c>
      <c r="D1026" s="1" t="s">
        <v>541</v>
      </c>
      <c r="E1026" s="1" t="s">
        <v>73</v>
      </c>
      <c r="F1026" s="1" t="s">
        <v>78</v>
      </c>
      <c r="G1026" s="1" t="s">
        <v>543</v>
      </c>
      <c r="H1026" s="1" t="s">
        <v>544</v>
      </c>
      <c r="I1026">
        <v>1</v>
      </c>
      <c r="J1026" t="s">
        <v>369</v>
      </c>
      <c r="K1026" s="1" t="s">
        <v>167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U1026" t="str">
        <f>Toss[[#This Row],[服装]]&amp;Toss[[#This Row],[名前]]&amp;Toss[[#This Row],[レアリティ]]</f>
        <v>カンフー大将優ICONIC</v>
      </c>
    </row>
    <row r="1027" spans="1:21" x14ac:dyDescent="0.35">
      <c r="A1027">
        <f>VLOOKUP(Toss[[#This Row],[No用]],SetNo[[No.用]:[vlookup 用]],2,FALSE)</f>
        <v>347</v>
      </c>
      <c r="B1027">
        <f>IF(ROW()=2,1,IF(A1026&lt;&gt;Toss[[#This Row],[No]],1,B1026+1))</f>
        <v>1</v>
      </c>
      <c r="C1027" s="1" t="s">
        <v>929</v>
      </c>
      <c r="D1027" s="1" t="s">
        <v>541</v>
      </c>
      <c r="E1027" s="1" t="s">
        <v>90</v>
      </c>
      <c r="F1027" s="1" t="s">
        <v>78</v>
      </c>
      <c r="G1027" s="1" t="s">
        <v>543</v>
      </c>
      <c r="H1027" s="1" t="s">
        <v>544</v>
      </c>
      <c r="I1027">
        <v>1</v>
      </c>
      <c r="J1027" t="s">
        <v>369</v>
      </c>
      <c r="K1027" s="1" t="s">
        <v>166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妖大将優ICONIC</v>
      </c>
    </row>
    <row r="1028" spans="1:21" x14ac:dyDescent="0.35">
      <c r="A1028">
        <f>VLOOKUP(Toss[[#This Row],[No用]],SetNo[[No.用]:[vlookup 用]],2,FALSE)</f>
        <v>347</v>
      </c>
      <c r="B1028">
        <f>IF(ROW()=2,1,IF(A1027&lt;&gt;Toss[[#This Row],[No]],1,B1027+1))</f>
        <v>2</v>
      </c>
      <c r="C1028" s="1" t="s">
        <v>929</v>
      </c>
      <c r="D1028" s="1" t="s">
        <v>541</v>
      </c>
      <c r="E1028" s="1" t="s">
        <v>90</v>
      </c>
      <c r="F1028" s="1" t="s">
        <v>78</v>
      </c>
      <c r="G1028" s="1" t="s">
        <v>543</v>
      </c>
      <c r="H1028" s="1" t="s">
        <v>544</v>
      </c>
      <c r="I1028">
        <v>1</v>
      </c>
      <c r="J1028" t="s">
        <v>369</v>
      </c>
      <c r="K1028" s="1" t="s">
        <v>167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妖大将優ICONIC</v>
      </c>
    </row>
    <row r="1029" spans="1:21" x14ac:dyDescent="0.35">
      <c r="A1029">
        <f>VLOOKUP(Toss[[#This Row],[No用]],SetNo[[No.用]:[vlookup 用]],2,FALSE)</f>
        <v>348</v>
      </c>
      <c r="B1029">
        <f>IF(ROW()=2,1,IF(A1028&lt;&gt;Toss[[#This Row],[No]],1,B1028+1))</f>
        <v>1</v>
      </c>
      <c r="C1029" t="s">
        <v>108</v>
      </c>
      <c r="D1029" s="1" t="s">
        <v>546</v>
      </c>
      <c r="E1029" s="1" t="s">
        <v>90</v>
      </c>
      <c r="F1029" s="1" t="s">
        <v>78</v>
      </c>
      <c r="G1029" s="1" t="s">
        <v>543</v>
      </c>
      <c r="H1029" t="s">
        <v>71</v>
      </c>
      <c r="I1029">
        <v>1</v>
      </c>
      <c r="J1029" t="s">
        <v>369</v>
      </c>
      <c r="K1029" s="1" t="s">
        <v>166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ユニフォーム沼井和馬ICONIC</v>
      </c>
    </row>
    <row r="1030" spans="1:21" x14ac:dyDescent="0.35">
      <c r="A1030">
        <f>VLOOKUP(Toss[[#This Row],[No用]],SetNo[[No.用]:[vlookup 用]],2,FALSE)</f>
        <v>348</v>
      </c>
      <c r="B1030">
        <f>IF(ROW()=2,1,IF(A1029&lt;&gt;Toss[[#This Row],[No]],1,B1029+1))</f>
        <v>2</v>
      </c>
      <c r="C1030" t="s">
        <v>108</v>
      </c>
      <c r="D1030" s="1" t="s">
        <v>546</v>
      </c>
      <c r="E1030" s="1" t="s">
        <v>90</v>
      </c>
      <c r="F1030" s="1" t="s">
        <v>78</v>
      </c>
      <c r="G1030" s="1" t="s">
        <v>543</v>
      </c>
      <c r="H1030" t="s">
        <v>71</v>
      </c>
      <c r="I1030">
        <v>1</v>
      </c>
      <c r="J1030" t="s">
        <v>369</v>
      </c>
      <c r="K1030" s="1" t="s">
        <v>167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ユニフォーム沼井和馬ICONIC</v>
      </c>
    </row>
    <row r="1031" spans="1:21" x14ac:dyDescent="0.35">
      <c r="A1031">
        <f>VLOOKUP(Toss[[#This Row],[No用]],SetNo[[No.用]:[vlookup 用]],2,FALSE)</f>
        <v>349</v>
      </c>
      <c r="B1031">
        <f>IF(ROW()=2,1,IF(A1030&lt;&gt;Toss[[#This Row],[No]],1,B1030+1))</f>
        <v>1</v>
      </c>
      <c r="C1031" t="s">
        <v>108</v>
      </c>
      <c r="D1031" s="1" t="s">
        <v>557</v>
      </c>
      <c r="E1031" s="1" t="s">
        <v>90</v>
      </c>
      <c r="F1031" s="1" t="s">
        <v>78</v>
      </c>
      <c r="G1031" s="1" t="s">
        <v>543</v>
      </c>
      <c r="H1031" t="s">
        <v>71</v>
      </c>
      <c r="I1031">
        <v>1</v>
      </c>
      <c r="J1031" t="s">
        <v>369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ユニフォーム潜尚保ICONIC</v>
      </c>
    </row>
    <row r="1032" spans="1:21" x14ac:dyDescent="0.35">
      <c r="A1032">
        <f>VLOOKUP(Toss[[#This Row],[No用]],SetNo[[No.用]:[vlookup 用]],2,FALSE)</f>
        <v>349</v>
      </c>
      <c r="B1032">
        <f>IF(ROW()=2,1,IF(A1031&lt;&gt;Toss[[#This Row],[No]],1,B1031+1))</f>
        <v>2</v>
      </c>
      <c r="C1032" t="s">
        <v>108</v>
      </c>
      <c r="D1032" s="1" t="s">
        <v>557</v>
      </c>
      <c r="E1032" s="1" t="s">
        <v>90</v>
      </c>
      <c r="F1032" s="1" t="s">
        <v>78</v>
      </c>
      <c r="G1032" s="1" t="s">
        <v>543</v>
      </c>
      <c r="H1032" t="s">
        <v>71</v>
      </c>
      <c r="I1032">
        <v>1</v>
      </c>
      <c r="J1032" t="s">
        <v>369</v>
      </c>
      <c r="K1032" s="1" t="s">
        <v>167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ユニフォーム潜尚保ICONIC</v>
      </c>
    </row>
    <row r="1033" spans="1:21" x14ac:dyDescent="0.35">
      <c r="A1033">
        <f>VLOOKUP(Toss[[#This Row],[No用]],SetNo[[No.用]:[vlookup 用]],2,FALSE)</f>
        <v>350</v>
      </c>
      <c r="B1033">
        <f>IF(ROW()=2,1,IF(A1032&lt;&gt;Toss[[#This Row],[No]],1,B1032+1))</f>
        <v>1</v>
      </c>
      <c r="C1033" s="1" t="s">
        <v>673</v>
      </c>
      <c r="D1033" s="1" t="s">
        <v>557</v>
      </c>
      <c r="E1033" s="1" t="s">
        <v>77</v>
      </c>
      <c r="F1033" s="1" t="s">
        <v>78</v>
      </c>
      <c r="G1033" s="1" t="s">
        <v>543</v>
      </c>
      <c r="H1033" s="1" t="s">
        <v>544</v>
      </c>
      <c r="I1033">
        <v>1</v>
      </c>
      <c r="J1033" t="s">
        <v>369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バーガー潜尚保ICONIC</v>
      </c>
    </row>
    <row r="1034" spans="1:21" x14ac:dyDescent="0.35">
      <c r="A1034">
        <f>VLOOKUP(Toss[[#This Row],[No用]],SetNo[[No.用]:[vlookup 用]],2,FALSE)</f>
        <v>350</v>
      </c>
      <c r="B1034">
        <f>IF(ROW()=2,1,IF(A1033&lt;&gt;Toss[[#This Row],[No]],1,B1033+1))</f>
        <v>2</v>
      </c>
      <c r="C1034" s="1" t="s">
        <v>673</v>
      </c>
      <c r="D1034" s="1" t="s">
        <v>557</v>
      </c>
      <c r="E1034" s="1" t="s">
        <v>77</v>
      </c>
      <c r="F1034" s="1" t="s">
        <v>78</v>
      </c>
      <c r="G1034" s="1" t="s">
        <v>543</v>
      </c>
      <c r="H1034" s="1" t="s">
        <v>544</v>
      </c>
      <c r="I1034">
        <v>1</v>
      </c>
      <c r="J1034" t="s">
        <v>369</v>
      </c>
      <c r="K1034" s="1" t="s">
        <v>167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バーガー潜尚保ICONIC</v>
      </c>
    </row>
    <row r="1035" spans="1:21" x14ac:dyDescent="0.35">
      <c r="A1035">
        <f>VLOOKUP(Toss[[#This Row],[No用]],SetNo[[No.用]:[vlookup 用]],2,FALSE)</f>
        <v>351</v>
      </c>
      <c r="B1035">
        <f>IF(ROW()=2,1,IF(A1034&lt;&gt;Toss[[#This Row],[No]],1,B1034+1))</f>
        <v>1</v>
      </c>
      <c r="C1035" t="s">
        <v>108</v>
      </c>
      <c r="D1035" s="1" t="s">
        <v>559</v>
      </c>
      <c r="E1035" s="1" t="s">
        <v>90</v>
      </c>
      <c r="F1035" s="1" t="s">
        <v>78</v>
      </c>
      <c r="G1035" s="1" t="s">
        <v>543</v>
      </c>
      <c r="H1035" t="s">
        <v>71</v>
      </c>
      <c r="I1035">
        <v>1</v>
      </c>
      <c r="J1035" t="s">
        <v>369</v>
      </c>
      <c r="K1035" s="1" t="s">
        <v>166</v>
      </c>
      <c r="L1035" s="1" t="s">
        <v>162</v>
      </c>
      <c r="M1035">
        <v>23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ユニフォーム高千穂恵也ICONIC</v>
      </c>
    </row>
    <row r="1036" spans="1:21" x14ac:dyDescent="0.35">
      <c r="A1036">
        <f>VLOOKUP(Toss[[#This Row],[No用]],SetNo[[No.用]:[vlookup 用]],2,FALSE)</f>
        <v>351</v>
      </c>
      <c r="B1036">
        <f>IF(ROW()=2,1,IF(A1035&lt;&gt;Toss[[#This Row],[No]],1,B1035+1))</f>
        <v>2</v>
      </c>
      <c r="C1036" t="s">
        <v>108</v>
      </c>
      <c r="D1036" s="1" t="s">
        <v>559</v>
      </c>
      <c r="E1036" s="1" t="s">
        <v>90</v>
      </c>
      <c r="F1036" s="1" t="s">
        <v>78</v>
      </c>
      <c r="G1036" s="1" t="s">
        <v>543</v>
      </c>
      <c r="H1036" t="s">
        <v>71</v>
      </c>
      <c r="I1036">
        <v>1</v>
      </c>
      <c r="J1036" t="s">
        <v>369</v>
      </c>
      <c r="K1036" s="1" t="s">
        <v>167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ユニフォーム高千穂恵也ICONIC</v>
      </c>
    </row>
    <row r="1037" spans="1:21" x14ac:dyDescent="0.35">
      <c r="A1037">
        <f>VLOOKUP(Toss[[#This Row],[No用]],SetNo[[No.用]:[vlookup 用]],2,FALSE)</f>
        <v>352</v>
      </c>
      <c r="B1037">
        <f>IF(ROW()=2,1,IF(A1036&lt;&gt;Toss[[#This Row],[No]],1,B1036+1))</f>
        <v>1</v>
      </c>
      <c r="C1037" t="s">
        <v>108</v>
      </c>
      <c r="D1037" s="1" t="s">
        <v>561</v>
      </c>
      <c r="E1037" s="1" t="s">
        <v>90</v>
      </c>
      <c r="F1037" s="1" t="s">
        <v>82</v>
      </c>
      <c r="G1037" s="1" t="s">
        <v>543</v>
      </c>
      <c r="H1037" t="s">
        <v>71</v>
      </c>
      <c r="I1037">
        <v>1</v>
      </c>
      <c r="J1037" t="s">
        <v>369</v>
      </c>
      <c r="K1037" s="1" t="s">
        <v>166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ユニフォーム広尾倖児ICONIC</v>
      </c>
    </row>
    <row r="1038" spans="1:21" x14ac:dyDescent="0.35">
      <c r="A1038">
        <f>VLOOKUP(Toss[[#This Row],[No用]],SetNo[[No.用]:[vlookup 用]],2,FALSE)</f>
        <v>352</v>
      </c>
      <c r="B1038">
        <f>IF(ROW()=2,1,IF(A1037&lt;&gt;Toss[[#This Row],[No]],1,B1037+1))</f>
        <v>2</v>
      </c>
      <c r="C1038" t="s">
        <v>108</v>
      </c>
      <c r="D1038" s="1" t="s">
        <v>561</v>
      </c>
      <c r="E1038" s="1" t="s">
        <v>90</v>
      </c>
      <c r="F1038" s="1" t="s">
        <v>82</v>
      </c>
      <c r="G1038" s="1" t="s">
        <v>543</v>
      </c>
      <c r="H1038" t="s">
        <v>71</v>
      </c>
      <c r="I1038">
        <v>1</v>
      </c>
      <c r="J1038" t="s">
        <v>369</v>
      </c>
      <c r="K1038" s="1" t="s">
        <v>167</v>
      </c>
      <c r="L1038" s="1" t="s">
        <v>162</v>
      </c>
      <c r="M1038">
        <v>25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ユニフォーム広尾倖児ICONIC</v>
      </c>
    </row>
    <row r="1039" spans="1:21" x14ac:dyDescent="0.35">
      <c r="A1039">
        <f>VLOOKUP(Toss[[#This Row],[No用]],SetNo[[No.用]:[vlookup 用]],2,FALSE)</f>
        <v>353</v>
      </c>
      <c r="B1039">
        <f>IF(ROW()=2,1,IF(A1038&lt;&gt;Toss[[#This Row],[No]],1,B1038+1))</f>
        <v>1</v>
      </c>
      <c r="C1039" s="1" t="s">
        <v>737</v>
      </c>
      <c r="D1039" s="1" t="s">
        <v>561</v>
      </c>
      <c r="E1039" s="1" t="s">
        <v>77</v>
      </c>
      <c r="F1039" s="1" t="s">
        <v>82</v>
      </c>
      <c r="G1039" s="1" t="s">
        <v>543</v>
      </c>
      <c r="H1039" s="1" t="s">
        <v>544</v>
      </c>
      <c r="I1039">
        <v>1</v>
      </c>
      <c r="J1039" t="s">
        <v>369</v>
      </c>
      <c r="K1039" s="1" t="s">
        <v>166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カンフー広尾倖児ICONIC</v>
      </c>
    </row>
    <row r="1040" spans="1:21" x14ac:dyDescent="0.35">
      <c r="A1040">
        <f>VLOOKUP(Toss[[#This Row],[No用]],SetNo[[No.用]:[vlookup 用]],2,FALSE)</f>
        <v>353</v>
      </c>
      <c r="B1040">
        <f>IF(ROW()=2,1,IF(A1039&lt;&gt;Toss[[#This Row],[No]],1,B1039+1))</f>
        <v>2</v>
      </c>
      <c r="C1040" s="1" t="s">
        <v>737</v>
      </c>
      <c r="D1040" s="1" t="s">
        <v>561</v>
      </c>
      <c r="E1040" s="1" t="s">
        <v>77</v>
      </c>
      <c r="F1040" s="1" t="s">
        <v>82</v>
      </c>
      <c r="G1040" s="1" t="s">
        <v>543</v>
      </c>
      <c r="H1040" s="1" t="s">
        <v>544</v>
      </c>
      <c r="I1040">
        <v>1</v>
      </c>
      <c r="J1040" t="s">
        <v>369</v>
      </c>
      <c r="K1040" s="1" t="s">
        <v>167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カンフー広尾倖児ICONIC</v>
      </c>
    </row>
    <row r="1041" spans="1:21" x14ac:dyDescent="0.35">
      <c r="A1041">
        <f>VLOOKUP(Toss[[#This Row],[No用]],SetNo[[No.用]:[vlookup 用]],2,FALSE)</f>
        <v>354</v>
      </c>
      <c r="B1041">
        <f>IF(ROW()=2,1,IF(A1040&lt;&gt;Toss[[#This Row],[No]],1,B1040+1))</f>
        <v>1</v>
      </c>
      <c r="C1041" t="s">
        <v>108</v>
      </c>
      <c r="D1041" s="1" t="s">
        <v>563</v>
      </c>
      <c r="E1041" s="1" t="s">
        <v>90</v>
      </c>
      <c r="F1041" s="1" t="s">
        <v>74</v>
      </c>
      <c r="G1041" s="1" t="s">
        <v>543</v>
      </c>
      <c r="H1041" t="s">
        <v>71</v>
      </c>
      <c r="I1041">
        <v>1</v>
      </c>
      <c r="J1041" t="s">
        <v>369</v>
      </c>
      <c r="K1041" s="1" t="s">
        <v>166</v>
      </c>
      <c r="L1041" s="1" t="s">
        <v>173</v>
      </c>
      <c r="M1041">
        <v>34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ユニフォーム先島伊澄ICONIC</v>
      </c>
    </row>
    <row r="1042" spans="1:21" x14ac:dyDescent="0.35">
      <c r="A1042">
        <f>VLOOKUP(Toss[[#This Row],[No用]],SetNo[[No.用]:[vlookup 用]],2,FALSE)</f>
        <v>354</v>
      </c>
      <c r="B1042">
        <f>IF(ROW()=2,1,IF(A1041&lt;&gt;Toss[[#This Row],[No]],1,B1041+1))</f>
        <v>2</v>
      </c>
      <c r="C1042" t="s">
        <v>108</v>
      </c>
      <c r="D1042" s="1" t="s">
        <v>563</v>
      </c>
      <c r="E1042" s="1" t="s">
        <v>90</v>
      </c>
      <c r="F1042" s="1" t="s">
        <v>74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ユニフォーム先島伊澄ICONIC</v>
      </c>
    </row>
    <row r="1043" spans="1:21" x14ac:dyDescent="0.35">
      <c r="A1043">
        <f>VLOOKUP(Toss[[#This Row],[No用]],SetNo[[No.用]:[vlookup 用]],2,FALSE)</f>
        <v>354</v>
      </c>
      <c r="B1043">
        <f>IF(ROW()=2,1,IF(A1042&lt;&gt;Toss[[#This Row],[No]],1,B1042+1))</f>
        <v>3</v>
      </c>
      <c r="C1043" t="s">
        <v>108</v>
      </c>
      <c r="D1043" s="1" t="s">
        <v>563</v>
      </c>
      <c r="E1043" s="1" t="s">
        <v>90</v>
      </c>
      <c r="F1043" s="1" t="s">
        <v>74</v>
      </c>
      <c r="G1043" s="1" t="s">
        <v>543</v>
      </c>
      <c r="H1043" t="s">
        <v>71</v>
      </c>
      <c r="I1043">
        <v>1</v>
      </c>
      <c r="J1043" t="s">
        <v>369</v>
      </c>
      <c r="K1043" s="1" t="s">
        <v>181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ユニフォーム先島伊澄ICONIC</v>
      </c>
    </row>
    <row r="1044" spans="1:21" x14ac:dyDescent="0.35">
      <c r="A1044">
        <f>VLOOKUP(Toss[[#This Row],[No用]],SetNo[[No.用]:[vlookup 用]],2,FALSE)</f>
        <v>354</v>
      </c>
      <c r="B1044">
        <f>IF(ROW()=2,1,IF(A1043&lt;&gt;Toss[[#This Row],[No]],1,B1043+1))</f>
        <v>4</v>
      </c>
      <c r="C1044" t="s">
        <v>108</v>
      </c>
      <c r="D1044" s="1" t="s">
        <v>563</v>
      </c>
      <c r="E1044" s="1" t="s">
        <v>90</v>
      </c>
      <c r="F1044" s="1" t="s">
        <v>74</v>
      </c>
      <c r="G1044" s="1" t="s">
        <v>543</v>
      </c>
      <c r="H1044" t="s">
        <v>71</v>
      </c>
      <c r="I1044">
        <v>1</v>
      </c>
      <c r="J1044" t="s">
        <v>369</v>
      </c>
      <c r="K1044" s="1" t="s">
        <v>232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ユニフォーム先島伊澄ICONIC</v>
      </c>
    </row>
    <row r="1045" spans="1:21" x14ac:dyDescent="0.35">
      <c r="A1045">
        <f>VLOOKUP(Toss[[#This Row],[No用]],SetNo[[No.用]:[vlookup 用]],2,FALSE)</f>
        <v>354</v>
      </c>
      <c r="B1045">
        <f>IF(ROW()=2,1,IF(A1044&lt;&gt;Toss[[#This Row],[No]],1,B1044+1))</f>
        <v>5</v>
      </c>
      <c r="C1045" t="s">
        <v>108</v>
      </c>
      <c r="D1045" s="1" t="s">
        <v>563</v>
      </c>
      <c r="E1045" s="1" t="s">
        <v>90</v>
      </c>
      <c r="F1045" s="1" t="s">
        <v>74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183</v>
      </c>
      <c r="L1045" s="1" t="s">
        <v>224</v>
      </c>
      <c r="M1045">
        <v>46</v>
      </c>
      <c r="N1045">
        <v>0</v>
      </c>
      <c r="O1045">
        <v>56</v>
      </c>
      <c r="P1045">
        <v>0</v>
      </c>
      <c r="U1045" t="str">
        <f>Toss[[#This Row],[服装]]&amp;Toss[[#This Row],[名前]]&amp;Toss[[#This Row],[レアリティ]]</f>
        <v>ユニフォーム先島伊澄ICONIC</v>
      </c>
    </row>
    <row r="1046" spans="1:21" x14ac:dyDescent="0.35">
      <c r="A1046">
        <f>VLOOKUP(Toss[[#This Row],[No用]],SetNo[[No.用]:[vlookup 用]],2,FALSE)</f>
        <v>355</v>
      </c>
      <c r="B1046">
        <f>IF(ROW()=2,1,IF(A1045&lt;&gt;Toss[[#This Row],[No]],1,B1045+1))</f>
        <v>1</v>
      </c>
      <c r="C1046" t="s">
        <v>108</v>
      </c>
      <c r="D1046" s="1" t="s">
        <v>565</v>
      </c>
      <c r="E1046" s="1" t="s">
        <v>90</v>
      </c>
      <c r="F1046" s="1" t="s">
        <v>82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ユニフォーム背黒晃彦ICONIC</v>
      </c>
    </row>
    <row r="1047" spans="1:21" x14ac:dyDescent="0.35">
      <c r="A1047">
        <f>VLOOKUP(Toss[[#This Row],[No用]],SetNo[[No.用]:[vlookup 用]],2,FALSE)</f>
        <v>355</v>
      </c>
      <c r="B1047">
        <f>IF(ROW()=2,1,IF(A1046&lt;&gt;Toss[[#This Row],[No]],1,B1046+1))</f>
        <v>2</v>
      </c>
      <c r="C1047" t="s">
        <v>108</v>
      </c>
      <c r="D1047" s="1" t="s">
        <v>565</v>
      </c>
      <c r="E1047" s="1" t="s">
        <v>90</v>
      </c>
      <c r="F1047" s="1" t="s">
        <v>82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ユニフォーム背黒晃彦ICONIC</v>
      </c>
    </row>
    <row r="1048" spans="1:21" x14ac:dyDescent="0.35">
      <c r="A1048">
        <f>VLOOKUP(Toss[[#This Row],[No用]],SetNo[[No.用]:[vlookup 用]],2,FALSE)</f>
        <v>356</v>
      </c>
      <c r="B1048">
        <f>IF(ROW()=2,1,IF(A1047&lt;&gt;Toss[[#This Row],[No]],1,B1047+1))</f>
        <v>1</v>
      </c>
      <c r="C1048" t="s">
        <v>108</v>
      </c>
      <c r="D1048" s="1" t="s">
        <v>567</v>
      </c>
      <c r="E1048" s="1" t="s">
        <v>90</v>
      </c>
      <c r="F1048" s="1" t="s">
        <v>80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ユニフォーム赤間颯ICONIC</v>
      </c>
    </row>
    <row r="1049" spans="1:21" x14ac:dyDescent="0.35">
      <c r="A1049">
        <f>VLOOKUP(Toss[[#This Row],[No用]],SetNo[[No.用]:[vlookup 用]],2,FALSE)</f>
        <v>357</v>
      </c>
      <c r="B1049">
        <f>IF(ROW()=2,1,IF(A1048&lt;&gt;Toss[[#This Row],[No]],1,B1048+1))</f>
        <v>1</v>
      </c>
      <c r="C1049" s="1" t="s">
        <v>108</v>
      </c>
      <c r="D1049" s="1" t="s">
        <v>1080</v>
      </c>
      <c r="E1049" s="1" t="s">
        <v>77</v>
      </c>
      <c r="F1049" s="1" t="s">
        <v>74</v>
      </c>
      <c r="G1049" s="1" t="s">
        <v>1081</v>
      </c>
      <c r="H1049" s="1" t="s">
        <v>544</v>
      </c>
      <c r="I1049">
        <v>1</v>
      </c>
      <c r="J1049" t="s">
        <v>369</v>
      </c>
      <c r="K1049" s="1" t="s">
        <v>166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ユニフォーム白峰周ICONIC</v>
      </c>
    </row>
    <row r="1050" spans="1:21" x14ac:dyDescent="0.35">
      <c r="A1050">
        <f>VLOOKUP(Toss[[#This Row],[No用]],SetNo[[No.用]:[vlookup 用]],2,FALSE)</f>
        <v>357</v>
      </c>
      <c r="B1050">
        <f>IF(ROW()=2,1,IF(A1049&lt;&gt;Toss[[#This Row],[No]],1,B1049+1))</f>
        <v>2</v>
      </c>
      <c r="C1050" s="1" t="s">
        <v>108</v>
      </c>
      <c r="D1050" s="1" t="s">
        <v>1080</v>
      </c>
      <c r="E1050" s="1" t="s">
        <v>77</v>
      </c>
      <c r="F1050" s="1" t="s">
        <v>74</v>
      </c>
      <c r="G1050" s="1" t="s">
        <v>1081</v>
      </c>
      <c r="H1050" s="1" t="s">
        <v>544</v>
      </c>
      <c r="I1050">
        <v>1</v>
      </c>
      <c r="J1050" t="s">
        <v>369</v>
      </c>
      <c r="K1050" s="1" t="s">
        <v>169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ユニフォーム白峰周ICONIC</v>
      </c>
    </row>
    <row r="1051" spans="1:21" x14ac:dyDescent="0.35">
      <c r="A1051">
        <f>VLOOKUP(Toss[[#This Row],[No用]],SetNo[[No.用]:[vlookup 用]],2,FALSE)</f>
        <v>357</v>
      </c>
      <c r="B1051">
        <f>IF(ROW()=2,1,IF(A1050&lt;&gt;Toss[[#This Row],[No]],1,B1050+1))</f>
        <v>3</v>
      </c>
      <c r="C1051" s="1" t="s">
        <v>108</v>
      </c>
      <c r="D1051" s="1" t="s">
        <v>1080</v>
      </c>
      <c r="E1051" s="1" t="s">
        <v>77</v>
      </c>
      <c r="F1051" s="1" t="s">
        <v>74</v>
      </c>
      <c r="G1051" s="1" t="s">
        <v>1081</v>
      </c>
      <c r="H1051" s="1" t="s">
        <v>544</v>
      </c>
      <c r="I1051">
        <v>1</v>
      </c>
      <c r="J1051" t="s">
        <v>369</v>
      </c>
      <c r="K1051" s="1" t="s">
        <v>172</v>
      </c>
      <c r="L1051" s="1" t="s">
        <v>162</v>
      </c>
      <c r="M1051">
        <v>35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ユニフォーム白峰周ICONIC</v>
      </c>
    </row>
    <row r="1052" spans="1:21" x14ac:dyDescent="0.35">
      <c r="A1052">
        <f>VLOOKUP(Toss[[#This Row],[No用]],SetNo[[No.用]:[vlookup 用]],2,FALSE)</f>
        <v>357</v>
      </c>
      <c r="B1052">
        <f>IF(ROW()=2,1,IF(A1051&lt;&gt;Toss[[#This Row],[No]],1,B1051+1))</f>
        <v>4</v>
      </c>
      <c r="C1052" s="1" t="s">
        <v>108</v>
      </c>
      <c r="D1052" s="1" t="s">
        <v>1080</v>
      </c>
      <c r="E1052" s="1" t="s">
        <v>77</v>
      </c>
      <c r="F1052" s="1" t="s">
        <v>74</v>
      </c>
      <c r="G1052" s="1" t="s">
        <v>1081</v>
      </c>
      <c r="H1052" s="1" t="s">
        <v>544</v>
      </c>
      <c r="I1052">
        <v>1</v>
      </c>
      <c r="J1052" t="s">
        <v>369</v>
      </c>
      <c r="K1052" s="1" t="s">
        <v>363</v>
      </c>
      <c r="L1052" s="1" t="s">
        <v>162</v>
      </c>
      <c r="M1052">
        <v>41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ユニフォーム白峰周ICONIC</v>
      </c>
    </row>
    <row r="1053" spans="1:21" x14ac:dyDescent="0.35">
      <c r="A1053">
        <f>VLOOKUP(Toss[[#This Row],[No用]],SetNo[[No.用]:[vlookup 用]],2,FALSE)</f>
        <v>357</v>
      </c>
      <c r="B1053">
        <f>IF(ROW()=2,1,IF(A1052&lt;&gt;Toss[[#This Row],[No]],1,B1052+1))</f>
        <v>5</v>
      </c>
      <c r="C1053" s="1" t="s">
        <v>108</v>
      </c>
      <c r="D1053" s="1" t="s">
        <v>1080</v>
      </c>
      <c r="E1053" s="1" t="s">
        <v>77</v>
      </c>
      <c r="F1053" s="1" t="s">
        <v>74</v>
      </c>
      <c r="G1053" s="1" t="s">
        <v>1081</v>
      </c>
      <c r="H1053" s="1" t="s">
        <v>544</v>
      </c>
      <c r="I1053">
        <v>1</v>
      </c>
      <c r="J1053" t="s">
        <v>369</v>
      </c>
      <c r="K1053" s="1" t="s">
        <v>232</v>
      </c>
      <c r="L1053" s="1" t="s">
        <v>162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ユニフォーム白峰周ICONIC</v>
      </c>
    </row>
    <row r="1054" spans="1:21" x14ac:dyDescent="0.35">
      <c r="A1054">
        <f>VLOOKUP(Toss[[#This Row],[No用]],SetNo[[No.用]:[vlookup 用]],2,FALSE)</f>
        <v>357</v>
      </c>
      <c r="B1054">
        <f>IF(ROW()=2,1,IF(A1053&lt;&gt;Toss[[#This Row],[No]],1,B1053+1))</f>
        <v>6</v>
      </c>
      <c r="C1054" s="1" t="s">
        <v>108</v>
      </c>
      <c r="D1054" s="1" t="s">
        <v>1080</v>
      </c>
      <c r="E1054" s="1" t="s">
        <v>77</v>
      </c>
      <c r="F1054" s="1" t="s">
        <v>74</v>
      </c>
      <c r="G1054" s="1" t="s">
        <v>1081</v>
      </c>
      <c r="H1054" s="1" t="s">
        <v>544</v>
      </c>
      <c r="I1054">
        <v>1</v>
      </c>
      <c r="J1054" t="s">
        <v>369</v>
      </c>
      <c r="K1054" s="1" t="s">
        <v>183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U1054" t="str">
        <f>Toss[[#This Row],[服装]]&amp;Toss[[#This Row],[名前]]&amp;Toss[[#This Row],[レアリティ]]</f>
        <v>ユニフォーム白峰周ICONIC</v>
      </c>
    </row>
    <row r="1055" spans="1:21" x14ac:dyDescent="0.35">
      <c r="A1055">
        <f>VLOOKUP(Toss[[#This Row],[No用]],SetNo[[No.用]:[vlookup 用]],2,FALSE)</f>
        <v>358</v>
      </c>
      <c r="B1055">
        <f>IF(ROW()=2,1,IF(A1054&lt;&gt;Toss[[#This Row],[No]],1,B1054+1))</f>
        <v>1</v>
      </c>
      <c r="C1055" s="1" t="s">
        <v>108</v>
      </c>
      <c r="D1055" s="1" t="s">
        <v>1090</v>
      </c>
      <c r="E1055" s="1" t="s">
        <v>77</v>
      </c>
      <c r="F1055" s="1" t="s">
        <v>82</v>
      </c>
      <c r="G1055" s="1" t="s">
        <v>1081</v>
      </c>
      <c r="H1055" s="1" t="s">
        <v>544</v>
      </c>
      <c r="I1055">
        <v>1</v>
      </c>
      <c r="J1055" t="s">
        <v>369</v>
      </c>
      <c r="K1055" s="1" t="s">
        <v>166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ユニフォーム和倉久彦ICONIC</v>
      </c>
    </row>
    <row r="1056" spans="1:21" x14ac:dyDescent="0.35">
      <c r="A1056">
        <f>VLOOKUP(Toss[[#This Row],[No用]],SetNo[[No.用]:[vlookup 用]],2,FALSE)</f>
        <v>358</v>
      </c>
      <c r="B1056">
        <f>IF(ROW()=2,1,IF(A1055&lt;&gt;Toss[[#This Row],[No]],1,B1055+1))</f>
        <v>2</v>
      </c>
      <c r="C1056" s="1" t="s">
        <v>108</v>
      </c>
      <c r="D1056" s="1" t="s">
        <v>1090</v>
      </c>
      <c r="E1056" s="1" t="s">
        <v>77</v>
      </c>
      <c r="F1056" s="1" t="s">
        <v>82</v>
      </c>
      <c r="G1056" s="1" t="s">
        <v>1081</v>
      </c>
      <c r="H1056" s="1" t="s">
        <v>544</v>
      </c>
      <c r="I1056">
        <v>1</v>
      </c>
      <c r="J1056" t="s">
        <v>369</v>
      </c>
      <c r="K1056" s="1" t="s">
        <v>167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ユニフォーム和倉久彦ICONIC</v>
      </c>
    </row>
    <row r="1057" spans="1:21" x14ac:dyDescent="0.35">
      <c r="A1057">
        <f>VLOOKUP(Toss[[#This Row],[No用]],SetNo[[No.用]:[vlookup 用]],2,FALSE)</f>
        <v>359</v>
      </c>
      <c r="B1057">
        <f>IF(ROW()=2,1,IF(A1056&lt;&gt;Toss[[#This Row],[No]],1,B1056+1))</f>
        <v>1</v>
      </c>
      <c r="C1057" s="1" t="s">
        <v>108</v>
      </c>
      <c r="D1057" s="1" t="s">
        <v>1094</v>
      </c>
      <c r="E1057" s="1" t="s">
        <v>77</v>
      </c>
      <c r="F1057" s="1" t="s">
        <v>78</v>
      </c>
      <c r="G1057" s="1" t="s">
        <v>1081</v>
      </c>
      <c r="H1057" s="1" t="s">
        <v>544</v>
      </c>
      <c r="I1057">
        <v>1</v>
      </c>
      <c r="J1057" t="s">
        <v>369</v>
      </c>
      <c r="K1057" s="1" t="s">
        <v>166</v>
      </c>
      <c r="L1057" s="1" t="s">
        <v>162</v>
      </c>
      <c r="M1057">
        <v>23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ユニフォーム金沢伊織ICONIC</v>
      </c>
    </row>
    <row r="1058" spans="1:21" x14ac:dyDescent="0.35">
      <c r="A1058">
        <f>VLOOKUP(Toss[[#This Row],[No用]],SetNo[[No.用]:[vlookup 用]],2,FALSE)</f>
        <v>359</v>
      </c>
      <c r="B1058">
        <f>IF(ROW()=2,1,IF(A1057&lt;&gt;Toss[[#This Row],[No]],1,B1057+1))</f>
        <v>2</v>
      </c>
      <c r="C1058" s="1" t="s">
        <v>108</v>
      </c>
      <c r="D1058" s="1" t="s">
        <v>1094</v>
      </c>
      <c r="E1058" s="1" t="s">
        <v>77</v>
      </c>
      <c r="F1058" s="1" t="s">
        <v>78</v>
      </c>
      <c r="G1058" s="1" t="s">
        <v>1081</v>
      </c>
      <c r="H1058" s="1" t="s">
        <v>544</v>
      </c>
      <c r="I1058">
        <v>1</v>
      </c>
      <c r="J1058" t="s">
        <v>369</v>
      </c>
      <c r="K1058" s="1" t="s">
        <v>167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ユニフォーム金沢伊織ICONIC</v>
      </c>
    </row>
    <row r="1059" spans="1:21" x14ac:dyDescent="0.35">
      <c r="A1059">
        <f>VLOOKUP(Toss[[#This Row],[No用]],SetNo[[No.用]:[vlookup 用]],2,FALSE)</f>
        <v>360</v>
      </c>
      <c r="B1059">
        <f>IF(ROW()=2,1,IF(A1058&lt;&gt;Toss[[#This Row],[No]],1,B1058+1))</f>
        <v>1</v>
      </c>
      <c r="C1059" s="1" t="s">
        <v>108</v>
      </c>
      <c r="D1059" s="1" t="s">
        <v>1098</v>
      </c>
      <c r="E1059" s="1" t="s">
        <v>77</v>
      </c>
      <c r="F1059" s="1" t="s">
        <v>82</v>
      </c>
      <c r="G1059" s="1" t="s">
        <v>1081</v>
      </c>
      <c r="H1059" s="1" t="s">
        <v>544</v>
      </c>
      <c r="I1059">
        <v>1</v>
      </c>
      <c r="J1059" t="s">
        <v>369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ユニフォーム志賀智也ICONIC</v>
      </c>
    </row>
    <row r="1060" spans="1:21" x14ac:dyDescent="0.35">
      <c r="A1060">
        <f>VLOOKUP(Toss[[#This Row],[No用]],SetNo[[No.用]:[vlookup 用]],2,FALSE)</f>
        <v>360</v>
      </c>
      <c r="B1060">
        <f>IF(ROW()=2,1,IF(A1059&lt;&gt;Toss[[#This Row],[No]],1,B1059+1))</f>
        <v>2</v>
      </c>
      <c r="C1060" s="1" t="s">
        <v>108</v>
      </c>
      <c r="D1060" s="1" t="s">
        <v>1098</v>
      </c>
      <c r="E1060" s="1" t="s">
        <v>77</v>
      </c>
      <c r="F1060" s="1" t="s">
        <v>82</v>
      </c>
      <c r="G1060" s="1" t="s">
        <v>1081</v>
      </c>
      <c r="H1060" s="1" t="s">
        <v>544</v>
      </c>
      <c r="I1060">
        <v>1</v>
      </c>
      <c r="J1060" t="s">
        <v>369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ユニフォーム志賀智也ICONIC</v>
      </c>
    </row>
    <row r="1061" spans="1:21" x14ac:dyDescent="0.35">
      <c r="A1061">
        <f>VLOOKUP(Toss[[#This Row],[No用]],SetNo[[No.用]:[vlookup 用]],2,FALSE)</f>
        <v>361</v>
      </c>
      <c r="B1061">
        <f>IF(ROW()=2,1,IF(A1060&lt;&gt;Toss[[#This Row],[No]],1,B1060+1))</f>
        <v>1</v>
      </c>
      <c r="C1061" s="1" t="s">
        <v>108</v>
      </c>
      <c r="D1061" s="1" t="s">
        <v>1111</v>
      </c>
      <c r="E1061" s="1" t="s">
        <v>77</v>
      </c>
      <c r="F1061" s="1" t="s">
        <v>80</v>
      </c>
      <c r="G1061" s="1" t="s">
        <v>1081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ユニフォーム輪島友和ICONIC</v>
      </c>
    </row>
    <row r="1062" spans="1:21" x14ac:dyDescent="0.35">
      <c r="A1062">
        <f>VLOOKUP(Toss[[#This Row],[No用]],SetNo[[No.用]:[vlookup 用]],2,FALSE)</f>
        <v>362</v>
      </c>
      <c r="B1062" s="20">
        <f>IF(ROW()=2,1,IF(A1061&lt;&gt;Toss[[#This Row],[No]],1,B1061+1))</f>
        <v>1</v>
      </c>
      <c r="C1062" s="1" t="s">
        <v>108</v>
      </c>
      <c r="D1062" s="1" t="s">
        <v>1128</v>
      </c>
      <c r="E1062" s="1" t="s">
        <v>77</v>
      </c>
      <c r="F1062" s="1" t="s">
        <v>78</v>
      </c>
      <c r="G1062" s="1" t="s">
        <v>1081</v>
      </c>
      <c r="H1062" s="1" t="s">
        <v>544</v>
      </c>
      <c r="I1062">
        <v>1</v>
      </c>
      <c r="J1062" t="s">
        <v>369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ユニフォーム深谷謙朗ICONIC</v>
      </c>
    </row>
    <row r="1063" spans="1:21" x14ac:dyDescent="0.35">
      <c r="A1063">
        <f>VLOOKUP(Toss[[#This Row],[No用]],SetNo[[No.用]:[vlookup 用]],2,FALSE)</f>
        <v>362</v>
      </c>
      <c r="B1063" s="20">
        <f>IF(ROW()=2,1,IF(A1062&lt;&gt;Toss[[#This Row],[No]],1,B1062+1))</f>
        <v>2</v>
      </c>
      <c r="C1063" s="1" t="s">
        <v>108</v>
      </c>
      <c r="D1063" s="1" t="s">
        <v>1128</v>
      </c>
      <c r="E1063" s="1" t="s">
        <v>77</v>
      </c>
      <c r="F1063" s="1" t="s">
        <v>78</v>
      </c>
      <c r="G1063" s="1" t="s">
        <v>1081</v>
      </c>
      <c r="H1063" s="1" t="s">
        <v>544</v>
      </c>
      <c r="I1063">
        <v>1</v>
      </c>
      <c r="J1063" t="s">
        <v>369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486"/>
  <sheetViews>
    <sheetView topLeftCell="A1467" workbookViewId="0">
      <selection activeCell="A1486" sqref="A1483:XFD1486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ユニフォーム天童覚ICONIC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t="s">
        <v>108</v>
      </c>
      <c r="D962" t="s">
        <v>110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32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ユニフォーム天童覚ICONIC</v>
      </c>
    </row>
    <row r="963" spans="1:21" x14ac:dyDescent="0.35">
      <c r="A963">
        <f>VLOOKUP(Attack[[#This Row],[No用]],SetNo[[No.用]:[vlookup 用]],2,FALSE)</f>
        <v>230</v>
      </c>
      <c r="B963">
        <f>IF(ROW()=2,1,IF(A962&lt;&gt;Attack[[#This Row],[No]],1,B962+1))</f>
        <v>1</v>
      </c>
      <c r="C963" t="s">
        <v>116</v>
      </c>
      <c r="D963" t="s">
        <v>110</v>
      </c>
      <c r="E963" t="s">
        <v>90</v>
      </c>
      <c r="F963" t="s">
        <v>82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水着天童覚ICONIC</v>
      </c>
    </row>
    <row r="964" spans="1:21" x14ac:dyDescent="0.35">
      <c r="A964">
        <f>VLOOKUP(Attack[[#This Row],[No用]],SetNo[[No.用]:[vlookup 用]],2,FALSE)</f>
        <v>230</v>
      </c>
      <c r="B964">
        <f>IF(ROW()=2,1,IF(A963&lt;&gt;Attack[[#This Row],[No]],1,B963+1))</f>
        <v>2</v>
      </c>
      <c r="C964" t="s">
        <v>116</v>
      </c>
      <c r="D964" t="s">
        <v>110</v>
      </c>
      <c r="E964" t="s">
        <v>90</v>
      </c>
      <c r="F964" t="s">
        <v>82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32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水着天童覚ICONIC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3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234</v>
      </c>
      <c r="K965" s="1" t="s">
        <v>170</v>
      </c>
      <c r="L965" s="1" t="s">
        <v>178</v>
      </c>
      <c r="M965">
        <v>33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水着天童覚ICONIC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4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234</v>
      </c>
      <c r="K966" s="1" t="s">
        <v>266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水着天童覚ICONIC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5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U967" t="str">
        <f>Attack[[#This Row],[服装]]&amp;Attack[[#This Row],[名前]]&amp;Attack[[#This Row],[レアリティ]]</f>
        <v>水着天童覚ICONIC</v>
      </c>
    </row>
    <row r="968" spans="1:21" x14ac:dyDescent="0.35">
      <c r="A968">
        <f>VLOOKUP(Attack[[#This Row],[No用]],SetNo[[No.用]:[vlookup 用]],2,FALSE)</f>
        <v>231</v>
      </c>
      <c r="B968">
        <f>IF(ROW()=2,1,IF(A967&lt;&gt;Attack[[#This Row],[No]],1,B967+1))</f>
        <v>1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文化祭天童覚ICONIC</v>
      </c>
    </row>
    <row r="969" spans="1:21" x14ac:dyDescent="0.35">
      <c r="A969">
        <f>VLOOKUP(Attack[[#This Row],[No用]],SetNo[[No.用]:[vlookup 用]],2,FALSE)</f>
        <v>231</v>
      </c>
      <c r="B969">
        <f>IF(ROW()=2,1,IF(A968&lt;&gt;Attack[[#This Row],[No]],1,B968+1))</f>
        <v>2</v>
      </c>
      <c r="C969" s="1" t="s">
        <v>581</v>
      </c>
      <c r="D969" t="s">
        <v>110</v>
      </c>
      <c r="E969" s="1" t="s">
        <v>77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文化祭天童覚ICONIC</v>
      </c>
    </row>
    <row r="970" spans="1:21" x14ac:dyDescent="0.3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制服天童覚ICONIC</v>
      </c>
    </row>
    <row r="971" spans="1:21" x14ac:dyDescent="0.3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制服天童覚ICONIC</v>
      </c>
    </row>
    <row r="972" spans="1:21" x14ac:dyDescent="0.3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48</v>
      </c>
      <c r="N972">
        <v>0</v>
      </c>
      <c r="O972">
        <v>58</v>
      </c>
      <c r="P972">
        <v>0</v>
      </c>
      <c r="U972" t="str">
        <f>Attack[[#This Row],[服装]]&amp;Attack[[#This Row],[名前]]&amp;Attack[[#This Row],[レアリティ]]</f>
        <v>制服天童覚ICONIC</v>
      </c>
    </row>
    <row r="973" spans="1:21" x14ac:dyDescent="0.35">
      <c r="A973">
        <f>VLOOKUP(Attack[[#This Row],[No用]],SetNo[[No.用]:[vlookup 用]],2,FALSE)</f>
        <v>233</v>
      </c>
      <c r="B973">
        <f>IF(ROW()=2,1,IF(A972&lt;&gt;Attack[[#This Row],[No]],1,B972+1))</f>
        <v>1</v>
      </c>
      <c r="C973" s="1" t="s">
        <v>743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仮装天童覚ICONIC</v>
      </c>
    </row>
    <row r="974" spans="1:21" x14ac:dyDescent="0.35">
      <c r="A974">
        <f>VLOOKUP(Attack[[#This Row],[No用]],SetNo[[No.用]:[vlookup 用]],2,FALSE)</f>
        <v>233</v>
      </c>
      <c r="B974">
        <f>IF(ROW()=2,1,IF(A973&lt;&gt;Attack[[#This Row],[No]],1,B973+1))</f>
        <v>2</v>
      </c>
      <c r="C974" s="1" t="s">
        <v>743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仮装天童覚ICONIC</v>
      </c>
    </row>
    <row r="975" spans="1:21" x14ac:dyDescent="0.35">
      <c r="A975">
        <f>VLOOKUP(Attack[[#This Row],[No用]],SetNo[[No.用]:[vlookup 用]],2,FALSE)</f>
        <v>233</v>
      </c>
      <c r="B975">
        <f>IF(ROW()=2,1,IF(A974&lt;&gt;Attack[[#This Row],[No]],1,B974+1))</f>
        <v>3</v>
      </c>
      <c r="C975" s="1" t="s">
        <v>743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170</v>
      </c>
      <c r="L975" s="1" t="s">
        <v>178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仮装天童覚ICONIC</v>
      </c>
    </row>
    <row r="976" spans="1:21" x14ac:dyDescent="0.35">
      <c r="A976">
        <f>VLOOKUP(Attack[[#This Row],[No用]],SetNo[[No.用]:[vlookup 用]],2,FALSE)</f>
        <v>233</v>
      </c>
      <c r="B976">
        <f>IF(ROW()=2,1,IF(A975&lt;&gt;Attack[[#This Row],[No]],1,B975+1))</f>
        <v>4</v>
      </c>
      <c r="C976" s="1" t="s">
        <v>743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258</v>
      </c>
      <c r="L976" s="1" t="s">
        <v>178</v>
      </c>
      <c r="M976">
        <v>34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仮装天童覚ICONIC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5</v>
      </c>
      <c r="C977" s="1" t="s">
        <v>743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224</v>
      </c>
      <c r="M977">
        <v>49</v>
      </c>
      <c r="N977">
        <v>0</v>
      </c>
      <c r="O977">
        <v>59</v>
      </c>
      <c r="P977">
        <v>0</v>
      </c>
      <c r="U977" t="str">
        <f>Attack[[#This Row],[服装]]&amp;Attack[[#This Row],[名前]]&amp;Attack[[#This Row],[レアリティ]]</f>
        <v>仮装天童覚ICONIC</v>
      </c>
    </row>
    <row r="978" spans="1:21" x14ac:dyDescent="0.35">
      <c r="A978">
        <f>VLOOKUP(Attack[[#This Row],[No用]],SetNo[[No.用]:[vlookup 用]],2,FALSE)</f>
        <v>234</v>
      </c>
      <c r="B978">
        <f>IF(ROW()=2,1,IF(A977&lt;&gt;Attack[[#This Row],[No]],1,B977+1))</f>
        <v>1</v>
      </c>
      <c r="C978" s="1" t="s">
        <v>918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遊園地天童覚ICONIC</v>
      </c>
    </row>
    <row r="979" spans="1:21" x14ac:dyDescent="0.35">
      <c r="A979">
        <f>VLOOKUP(Attack[[#This Row],[No用]],SetNo[[No.用]:[vlookup 用]],2,FALSE)</f>
        <v>234</v>
      </c>
      <c r="B979">
        <f>IF(ROW()=2,1,IF(A978&lt;&gt;Attack[[#This Row],[No]],1,B978+1))</f>
        <v>2</v>
      </c>
      <c r="C979" s="1" t="s">
        <v>918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遊園地天童覚ICONIC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3</v>
      </c>
      <c r="C980" s="1" t="s">
        <v>918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48</v>
      </c>
      <c r="N980">
        <v>0</v>
      </c>
      <c r="O980">
        <v>58</v>
      </c>
      <c r="P980">
        <v>0</v>
      </c>
      <c r="U980" t="str">
        <f>Attack[[#This Row],[服装]]&amp;Attack[[#This Row],[名前]]&amp;Attack[[#This Row],[レアリティ]]</f>
        <v>遊園地天童覚ICONIC</v>
      </c>
    </row>
    <row r="981" spans="1:21" x14ac:dyDescent="0.3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t="s">
        <v>108</v>
      </c>
      <c r="D981" t="s">
        <v>111</v>
      </c>
      <c r="E98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ユニフォーム五色工ICONIC</v>
      </c>
    </row>
    <row r="982" spans="1:21" x14ac:dyDescent="0.3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37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ユニフォーム五色工ICONIC</v>
      </c>
    </row>
    <row r="983" spans="1:21" x14ac:dyDescent="0.3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265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ユニフォーム五色工ICONIC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34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ユニフォーム五色工ICONIC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t="s">
        <v>108</v>
      </c>
      <c r="D985" t="s">
        <v>111</v>
      </c>
      <c r="E985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183</v>
      </c>
      <c r="L985" s="1" t="s">
        <v>224</v>
      </c>
      <c r="M985">
        <v>49</v>
      </c>
      <c r="N985">
        <v>0</v>
      </c>
      <c r="O985">
        <v>59</v>
      </c>
      <c r="P985">
        <v>0</v>
      </c>
      <c r="U985" t="str">
        <f>Attack[[#This Row],[服装]]&amp;Attack[[#This Row],[名前]]&amp;Attack[[#This Row],[レアリティ]]</f>
        <v>ユニフォーム五色工ICONIC</v>
      </c>
    </row>
    <row r="986" spans="1:21" x14ac:dyDescent="0.35">
      <c r="A986">
        <f>VLOOKUP(Attack[[#This Row],[No用]],SetNo[[No.用]:[vlookup 用]],2,FALSE)</f>
        <v>236</v>
      </c>
      <c r="B986">
        <f>IF(ROW()=2,1,IF(A985&lt;&gt;Attack[[#This Row],[No]],1,B985+1))</f>
        <v>1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職業体験五色工ICONIC</v>
      </c>
    </row>
    <row r="987" spans="1:21" x14ac:dyDescent="0.35">
      <c r="A987">
        <f>VLOOKUP(Attack[[#This Row],[No用]],SetNo[[No.用]:[vlookup 用]],2,FALSE)</f>
        <v>236</v>
      </c>
      <c r="B987">
        <f>IF(ROW()=2,1,IF(A986&lt;&gt;Attack[[#This Row],[No]],1,B986+1))</f>
        <v>2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37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職業体験五色工ICONIC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3</v>
      </c>
      <c r="C988" s="1" t="s">
        <v>553</v>
      </c>
      <c r="D988" t="s">
        <v>111</v>
      </c>
      <c r="E988" s="1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170</v>
      </c>
      <c r="L988" s="1" t="s">
        <v>178</v>
      </c>
      <c r="M988">
        <v>33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職業体験五色工ICONIC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4</v>
      </c>
      <c r="C989" s="1" t="s">
        <v>553</v>
      </c>
      <c r="D989" t="s">
        <v>111</v>
      </c>
      <c r="E989" s="1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職業体験五色工ICONIC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5</v>
      </c>
      <c r="C990" s="1" t="s">
        <v>553</v>
      </c>
      <c r="D990" t="s">
        <v>111</v>
      </c>
      <c r="E990" s="1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職業体験五色工ICONIC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6</v>
      </c>
      <c r="C991" s="1" t="s">
        <v>553</v>
      </c>
      <c r="D991" t="s">
        <v>111</v>
      </c>
      <c r="E991" s="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職業体験五色工ICONIC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7</v>
      </c>
      <c r="C992" s="1" t="s">
        <v>553</v>
      </c>
      <c r="D992" t="s">
        <v>111</v>
      </c>
      <c r="E992" s="1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職業体験五色工ICONIC</v>
      </c>
    </row>
    <row r="993" spans="1:21" x14ac:dyDescent="0.35">
      <c r="A993">
        <f>VLOOKUP(Attack[[#This Row],[No用]],SetNo[[No.用]:[vlookup 用]],2,FALSE)</f>
        <v>236</v>
      </c>
      <c r="B993">
        <f>IF(ROW()=2,1,IF(A992&lt;&gt;Attack[[#This Row],[No]],1,B992+1))</f>
        <v>8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49</v>
      </c>
      <c r="N993">
        <v>0</v>
      </c>
      <c r="O993">
        <v>59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111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111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37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制服五色工ICONIC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制服五色工ICONIC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Attack[[#This Row],[服装]]&amp;Attack[[#This Row],[名前]]&amp;Attack[[#This Row],[レアリティ]]</f>
        <v>制服五色工ICONIC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1</v>
      </c>
      <c r="C999" s="1" t="s">
        <v>713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バカンス五色工ICONIC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2</v>
      </c>
      <c r="C1000" s="1" t="s">
        <v>713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バカンス五色工ICONIC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3</v>
      </c>
      <c r="C1001" s="1" t="s">
        <v>713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バカンス五色工ICONIC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4</v>
      </c>
      <c r="C1002" s="1" t="s">
        <v>713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40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バカンス五色工ICONIC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5</v>
      </c>
      <c r="C1003" s="1" t="s">
        <v>713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バカンス五色工ICONIC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6</v>
      </c>
      <c r="C1004" s="1" t="s">
        <v>713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バカンス五色工ICONIC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7</v>
      </c>
      <c r="C1005" s="1" t="s">
        <v>713</v>
      </c>
      <c r="D1005" s="1" t="s">
        <v>111</v>
      </c>
      <c r="E1005" s="10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バカンス五色工ICONIC</v>
      </c>
    </row>
    <row r="1006" spans="1:21" x14ac:dyDescent="0.35">
      <c r="A1006">
        <f>VLOOKUP(Attack[[#This Row],[No用]],SetNo[[No.用]:[vlookup 用]],2,FALSE)</f>
        <v>238</v>
      </c>
      <c r="B1006">
        <f>IF(ROW()=2,1,IF(A1005&lt;&gt;Attack[[#This Row],[No]],1,B1005+1))</f>
        <v>8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265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801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178</v>
      </c>
      <c r="M1007" s="1">
        <v>34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Xmas2五色工ICONIC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801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Xmas2五色工ICONIC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s="1" t="s">
        <v>801</v>
      </c>
      <c r="D1009" s="1" t="s">
        <v>111</v>
      </c>
      <c r="E1009" s="10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Xmas2五色工ICONIC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s="1" t="s">
        <v>801</v>
      </c>
      <c r="D1010" s="1" t="s">
        <v>111</v>
      </c>
      <c r="E1010" s="10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34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Xmas2五色工ICONIC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s="1" t="s">
        <v>801</v>
      </c>
      <c r="D1011" s="1" t="s">
        <v>111</v>
      </c>
      <c r="E1011" s="10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Xmas2五色工ICONIC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s="1" t="s">
        <v>987</v>
      </c>
      <c r="D1012" s="1" t="s">
        <v>111</v>
      </c>
      <c r="E1012" s="10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s="1" t="s">
        <v>987</v>
      </c>
      <c r="D1013" s="1" t="s">
        <v>111</v>
      </c>
      <c r="E1013" s="10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サバゲ2五色工ICONIC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s="1" t="s">
        <v>987</v>
      </c>
      <c r="D1014" s="1" t="s">
        <v>111</v>
      </c>
      <c r="E1014" s="10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サバゲ2五色工ICONIC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s="1" t="s">
        <v>987</v>
      </c>
      <c r="D1015" s="1" t="s">
        <v>111</v>
      </c>
      <c r="E1015" s="10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サバゲ2五色工ICONIC</v>
      </c>
    </row>
    <row r="1016" spans="1:21" x14ac:dyDescent="0.3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108</v>
      </c>
      <c r="D1016" t="s">
        <v>112</v>
      </c>
      <c r="E1016" t="s">
        <v>73</v>
      </c>
      <c r="F1016" t="s">
        <v>74</v>
      </c>
      <c r="G1016" t="s">
        <v>118</v>
      </c>
      <c r="H1016" t="s">
        <v>71</v>
      </c>
      <c r="I1016">
        <v>1</v>
      </c>
      <c r="J1016" t="s">
        <v>234</v>
      </c>
      <c r="K1016" t="s">
        <v>9</v>
      </c>
      <c r="L1016" t="s">
        <v>373</v>
      </c>
      <c r="M1016">
        <v>27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ユニフォーム白布賢二郎ICONIC</v>
      </c>
    </row>
    <row r="1017" spans="1:21" x14ac:dyDescent="0.3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t="s">
        <v>108</v>
      </c>
      <c r="D1017" t="s">
        <v>112</v>
      </c>
      <c r="E1017" t="s">
        <v>73</v>
      </c>
      <c r="F1017" t="s">
        <v>74</v>
      </c>
      <c r="G1017" t="s">
        <v>118</v>
      </c>
      <c r="H1017" t="s">
        <v>71</v>
      </c>
      <c r="I1017">
        <v>1</v>
      </c>
      <c r="J1017" t="s">
        <v>234</v>
      </c>
      <c r="K1017" t="s">
        <v>371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ユニフォーム白布賢二郎ICONIC</v>
      </c>
    </row>
    <row r="1018" spans="1:21" x14ac:dyDescent="0.3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t="s">
        <v>366</v>
      </c>
      <c r="D1018" t="s">
        <v>367</v>
      </c>
      <c r="E1018" t="s">
        <v>24</v>
      </c>
      <c r="F1018" t="s">
        <v>31</v>
      </c>
      <c r="G1018" t="s">
        <v>157</v>
      </c>
      <c r="H1018" t="s">
        <v>71</v>
      </c>
      <c r="I1018">
        <v>1</v>
      </c>
      <c r="J1018" t="s">
        <v>234</v>
      </c>
      <c r="K1018" t="s">
        <v>9</v>
      </c>
      <c r="L1018" t="s">
        <v>373</v>
      </c>
      <c r="M1018">
        <v>27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探偵白布賢二郎ICONIC</v>
      </c>
    </row>
    <row r="1019" spans="1:21" x14ac:dyDescent="0.3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t="s">
        <v>366</v>
      </c>
      <c r="D1019" t="s">
        <v>367</v>
      </c>
      <c r="E1019" t="s">
        <v>24</v>
      </c>
      <c r="F1019" t="s">
        <v>31</v>
      </c>
      <c r="G1019" t="s">
        <v>157</v>
      </c>
      <c r="H1019" t="s">
        <v>71</v>
      </c>
      <c r="I1019">
        <v>1</v>
      </c>
      <c r="J1019" t="s">
        <v>234</v>
      </c>
      <c r="K1019" t="s">
        <v>371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探偵白布賢二郎ICONIC</v>
      </c>
    </row>
    <row r="1020" spans="1:21" x14ac:dyDescent="0.3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234</v>
      </c>
      <c r="K1020" t="s">
        <v>9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制服白布賢二郎ICONIC</v>
      </c>
    </row>
    <row r="1021" spans="1:21" x14ac:dyDescent="0.3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149</v>
      </c>
      <c r="D1021" s="1" t="s">
        <v>367</v>
      </c>
      <c r="E1021" s="1" t="s">
        <v>77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234</v>
      </c>
      <c r="K1021" t="s">
        <v>371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制服白布賢二郎ICONIC</v>
      </c>
    </row>
    <row r="1022" spans="1:21" x14ac:dyDescent="0.3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713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234</v>
      </c>
      <c r="K1022" t="s">
        <v>9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バカンス白布賢二郎ICONIC</v>
      </c>
    </row>
    <row r="1023" spans="1:21" x14ac:dyDescent="0.3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713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234</v>
      </c>
      <c r="K1023" t="s">
        <v>371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バカンス白布賢二郎ICONIC</v>
      </c>
    </row>
    <row r="1024" spans="1:21" x14ac:dyDescent="0.35">
      <c r="A1024">
        <f>VLOOKUP(Attack[[#This Row],[No用]],SetNo[[No.用]:[vlookup 用]],2,FALSE)</f>
        <v>245</v>
      </c>
      <c r="B1024">
        <f>IF(ROW()=2,1,IF(A1023&lt;&gt;Attack[[#This Row],[No]],1,B1023+1))</f>
        <v>1</v>
      </c>
      <c r="C1024" s="1" t="s">
        <v>835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234</v>
      </c>
      <c r="K1024" t="s">
        <v>9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路地裏2白布賢二郎ICONIC</v>
      </c>
    </row>
    <row r="1025" spans="1:21" x14ac:dyDescent="0.35">
      <c r="A1025">
        <f>VLOOKUP(Attack[[#This Row],[No用]],SetNo[[No.用]:[vlookup 用]],2,FALSE)</f>
        <v>245</v>
      </c>
      <c r="B1025">
        <f>IF(ROW()=2,1,IF(A1024&lt;&gt;Attack[[#This Row],[No]],1,B1024+1))</f>
        <v>2</v>
      </c>
      <c r="C1025" s="1" t="s">
        <v>835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234</v>
      </c>
      <c r="K1025" t="s">
        <v>371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路地裏2白布賢二郎ICONIC</v>
      </c>
    </row>
    <row r="1026" spans="1:21" x14ac:dyDescent="0.35">
      <c r="A1026">
        <f>VLOOKUP(Attack[[#This Row],[No用]],SetNo[[No.用]:[vlookup 用]],2,FALSE)</f>
        <v>246</v>
      </c>
      <c r="B1026">
        <f>IF(ROW()=2,1,IF(A1025&lt;&gt;Attack[[#This Row],[No]],1,B1025+1))</f>
        <v>1</v>
      </c>
      <c r="C1026" t="s">
        <v>108</v>
      </c>
      <c r="D1026" t="s">
        <v>113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ユニフォーム大平獅音ICONIC</v>
      </c>
    </row>
    <row r="1027" spans="1:21" x14ac:dyDescent="0.35">
      <c r="A1027">
        <f>VLOOKUP(Attack[[#This Row],[No用]],SetNo[[No.用]:[vlookup 用]],2,FALSE)</f>
        <v>246</v>
      </c>
      <c r="B1027">
        <f>IF(ROW()=2,1,IF(A1026&lt;&gt;Attack[[#This Row],[No]],1,B1026+1))</f>
        <v>2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ユニフォーム大平獅音ICONIC</v>
      </c>
    </row>
    <row r="1028" spans="1:21" x14ac:dyDescent="0.35">
      <c r="A1028">
        <f>VLOOKUP(Attack[[#This Row],[No用]],SetNo[[No.用]:[vlookup 用]],2,FALSE)</f>
        <v>246</v>
      </c>
      <c r="B1028">
        <f>IF(ROW()=2,1,IF(A1027&lt;&gt;Attack[[#This Row],[No]],1,B1027+1))</f>
        <v>3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ユニフォーム大平獅音ICONIC</v>
      </c>
    </row>
    <row r="1029" spans="1:21" x14ac:dyDescent="0.35">
      <c r="A1029">
        <f>VLOOKUP(Attack[[#This Row],[No用]],SetNo[[No.用]:[vlookup 用]],2,FALSE)</f>
        <v>246</v>
      </c>
      <c r="B1029">
        <f>IF(ROW()=2,1,IF(A1028&lt;&gt;Attack[[#This Row],[No]],1,B1028+1))</f>
        <v>4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ユニフォーム大平獅音ICONIC</v>
      </c>
    </row>
    <row r="1030" spans="1:21" x14ac:dyDescent="0.35">
      <c r="A1030">
        <f>VLOOKUP(Attack[[#This Row],[No用]],SetNo[[No.用]:[vlookup 用]],2,FALSE)</f>
        <v>247</v>
      </c>
      <c r="B1030">
        <f>IF(ROW()=2,1,IF(A1029&lt;&gt;Attack[[#This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378</v>
      </c>
      <c r="K1030" s="1" t="s">
        <v>168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ユニフォーム川西太一ICONIC</v>
      </c>
    </row>
    <row r="1031" spans="1:21" x14ac:dyDescent="0.35">
      <c r="A1031">
        <f>VLOOKUP(Attack[[#This Row],[No用]],SetNo[[No.用]:[vlookup 用]],2,FALSE)</f>
        <v>247</v>
      </c>
      <c r="B1031">
        <f>IF(ROW()=2,1,IF(A1030&lt;&gt;Attack[[#This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378</v>
      </c>
      <c r="K1031" s="1" t="s">
        <v>169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ユニフォーム川西太一ICONIC</v>
      </c>
    </row>
    <row r="1032" spans="1:21" x14ac:dyDescent="0.35">
      <c r="A1032">
        <f>VLOOKUP(Attack[[#This Row],[No用]],SetNo[[No.用]:[vlookup 用]],2,FALSE)</f>
        <v>247</v>
      </c>
      <c r="B1032">
        <f>IF(ROW()=2,1,IF(A1031&lt;&gt;Attack[[#This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378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Q1032" s="1" t="s">
        <v>891</v>
      </c>
      <c r="R1032" s="1" t="s">
        <v>892</v>
      </c>
      <c r="U1032" t="str">
        <f>Attack[[#This Row],[服装]]&amp;Attack[[#This Row],[名前]]&amp;Attack[[#This Row],[レアリティ]]</f>
        <v>ユニフォーム川西太一ICONIC</v>
      </c>
    </row>
    <row r="1033" spans="1:21" x14ac:dyDescent="0.35">
      <c r="A1033">
        <f>VLOOKUP(Attack[[#This Row],[No用]],SetNo[[No.用]:[vlookup 用]],2,FALSE)</f>
        <v>248</v>
      </c>
      <c r="B1033">
        <f>IF(ROW()=2,1,IF(A1032&lt;&gt;Attack[[#This Row],[No]],1,B1032+1))</f>
        <v>1</v>
      </c>
      <c r="C1033" s="1" t="s">
        <v>650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168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路地裏川西太一ICONIC</v>
      </c>
    </row>
    <row r="1034" spans="1:21" x14ac:dyDescent="0.35">
      <c r="A1034">
        <f>VLOOKUP(Attack[[#This Row],[No用]],SetNo[[No.用]:[vlookup 用]],2,FALSE)</f>
        <v>248</v>
      </c>
      <c r="B1034">
        <f>IF(ROW()=2,1,IF(A1033&lt;&gt;Attack[[#This Row],[No]],1,B1033+1))</f>
        <v>2</v>
      </c>
      <c r="C1034" s="1" t="s">
        <v>650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169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路地裏川西太一ICONIC</v>
      </c>
    </row>
    <row r="1035" spans="1:21" x14ac:dyDescent="0.35">
      <c r="A1035">
        <f>VLOOKUP(Attack[[#This Row],[No用]],SetNo[[No.用]:[vlookup 用]],2,FALSE)</f>
        <v>249</v>
      </c>
      <c r="B1035">
        <f>IF(ROW()=2,1,IF(A1034&lt;&gt;Attack[[#This Row],[No]],1,B1034+1))</f>
        <v>1</v>
      </c>
      <c r="C1035" t="s">
        <v>108</v>
      </c>
      <c r="D1035" s="1" t="s">
        <v>522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178</v>
      </c>
      <c r="M1035">
        <v>28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ユニフォーム瀬見英太ICONIC</v>
      </c>
    </row>
    <row r="1036" spans="1:21" x14ac:dyDescent="0.35">
      <c r="A1036">
        <f>VLOOKUP(Attack[[#This Row],[No用]],SetNo[[No.用]:[vlookup 用]],2,FALSE)</f>
        <v>249</v>
      </c>
      <c r="B1036">
        <f>IF(ROW()=2,1,IF(A1035&lt;&gt;Attack[[#This Row],[No]],1,B1035+1))</f>
        <v>2</v>
      </c>
      <c r="C1036" t="s">
        <v>108</v>
      </c>
      <c r="D1036" s="1" t="s">
        <v>522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178</v>
      </c>
      <c r="M1036">
        <v>28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ユニフォーム瀬見英太ICONIC</v>
      </c>
    </row>
    <row r="1037" spans="1:21" x14ac:dyDescent="0.35">
      <c r="A1037">
        <f>VLOOKUP(Attack[[#This Row],[No用]],SetNo[[No.用]:[vlookup 用]],2,FALSE)</f>
        <v>250</v>
      </c>
      <c r="B1037">
        <f>IF(ROW()=2,1,IF(A1036&lt;&gt;Attack[[#This Row],[No]],1,B1036+1))</f>
        <v>1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178</v>
      </c>
      <c r="M1037">
        <v>28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雪遊び瀬見英太ICONIC</v>
      </c>
    </row>
    <row r="1038" spans="1:21" x14ac:dyDescent="0.35">
      <c r="A1038">
        <f>VLOOKUP(Attack[[#This Row],[No用]],SetNo[[No.用]:[vlookup 用]],2,FALSE)</f>
        <v>250</v>
      </c>
      <c r="B1038">
        <f>IF(ROW()=2,1,IF(A1037&lt;&gt;Attack[[#This Row],[No]],1,B1037+1))</f>
        <v>2</v>
      </c>
      <c r="C1038" s="1" t="s">
        <v>604</v>
      </c>
      <c r="D1038" s="1" t="s">
        <v>522</v>
      </c>
      <c r="E1038" s="1" t="s">
        <v>90</v>
      </c>
      <c r="F1038" t="s">
        <v>74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28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雪遊び瀬見英太ICONIC</v>
      </c>
    </row>
    <row r="1039" spans="1:21" x14ac:dyDescent="0.35">
      <c r="A1039">
        <f>VLOOKUP(Attack[[#This Row],[No用]],SetNo[[No.用]:[vlookup 用]],2,FALSE)</f>
        <v>251</v>
      </c>
      <c r="B1039">
        <f>IF(ROW()=2,1,IF(A1038&lt;&gt;Attack[[#This Row],[No]],1,B1038+1))</f>
        <v>1</v>
      </c>
      <c r="C1039" s="1" t="s">
        <v>713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168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バカンス瀬見英太ICONIC</v>
      </c>
    </row>
    <row r="1040" spans="1:21" x14ac:dyDescent="0.35">
      <c r="A1040">
        <f>VLOOKUP(Attack[[#This Row],[No用]],SetNo[[No.用]:[vlookup 用]],2,FALSE)</f>
        <v>251</v>
      </c>
      <c r="B1040">
        <f>IF(ROW()=2,1,IF(A1039&lt;&gt;Attack[[#This Row],[No]],1,B1039+1))</f>
        <v>2</v>
      </c>
      <c r="C1040" s="1" t="s">
        <v>713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バカンス瀬見英太ICONIC</v>
      </c>
    </row>
    <row r="1041" spans="1:21" x14ac:dyDescent="0.35">
      <c r="A1041">
        <f>VLOOKUP(Attack[[#This Row],[No用]],SetNo[[No.用]:[vlookup 用]],2,FALSE)</f>
        <v>252</v>
      </c>
      <c r="B1041">
        <f>IF(ROW()=2,1,IF(A1040&lt;&gt;Attack[[#This Row],[No]],1,B1040+1))</f>
        <v>1</v>
      </c>
      <c r="C1041" s="1" t="s">
        <v>980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178</v>
      </c>
      <c r="M1041">
        <v>28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アート2瀬見英太ICONIC</v>
      </c>
    </row>
    <row r="1042" spans="1:21" x14ac:dyDescent="0.35">
      <c r="A1042">
        <f>VLOOKUP(Attack[[#This Row],[No用]],SetNo[[No.用]:[vlookup 用]],2,FALSE)</f>
        <v>252</v>
      </c>
      <c r="B1042">
        <f>IF(ROW()=2,1,IF(A1041&lt;&gt;Attack[[#This Row],[No]],1,B1041+1))</f>
        <v>2</v>
      </c>
      <c r="C1042" s="1" t="s">
        <v>980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アート2瀬見英太ICONIC</v>
      </c>
    </row>
    <row r="1043" spans="1:21" x14ac:dyDescent="0.35">
      <c r="A1043">
        <f>VLOOKUP(Attack[[#This Row],[No用]],SetNo[[No.用]:[vlookup 用]],2,FALSE)</f>
        <v>253</v>
      </c>
      <c r="B1043">
        <f>IF(ROW()=2,1,IF(A1042&lt;&gt;Attack[[#This Row],[No]],1,B1042+1))</f>
        <v>1</v>
      </c>
      <c r="C1043" t="s">
        <v>108</v>
      </c>
      <c r="D1043" t="s">
        <v>115</v>
      </c>
      <c r="E1043" t="s">
        <v>73</v>
      </c>
      <c r="F1043" t="s">
        <v>80</v>
      </c>
      <c r="G1043" t="s">
        <v>118</v>
      </c>
      <c r="H1043" t="s">
        <v>71</v>
      </c>
      <c r="I1043">
        <v>1</v>
      </c>
      <c r="J1043" t="s">
        <v>234</v>
      </c>
      <c r="M1043">
        <v>0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ユニフォーム山形隼人ICONIC</v>
      </c>
    </row>
    <row r="1044" spans="1:21" x14ac:dyDescent="0.35">
      <c r="A1044">
        <f>VLOOKUP(Attack[[#This Row],[No用]],SetNo[[No.用]:[vlookup 用]],2,FALSE)</f>
        <v>254</v>
      </c>
      <c r="B1044">
        <f>IF(ROW()=2,1,IF(A1043&lt;&gt;Attack[[#This Row],[No]],1,B1043+1))</f>
        <v>1</v>
      </c>
      <c r="C1044" s="1" t="s">
        <v>108</v>
      </c>
      <c r="D1044" s="1" t="s">
        <v>715</v>
      </c>
      <c r="E1044" s="1" t="s">
        <v>73</v>
      </c>
      <c r="F1044" s="1" t="s">
        <v>78</v>
      </c>
      <c r="G1044" s="1" t="s">
        <v>716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35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ユニフォーム強羅昌己ICONIC</v>
      </c>
    </row>
    <row r="1045" spans="1:21" x14ac:dyDescent="0.35">
      <c r="A1045">
        <f>VLOOKUP(Attack[[#This Row],[No用]],SetNo[[No.用]:[vlookup 用]],2,FALSE)</f>
        <v>254</v>
      </c>
      <c r="B1045">
        <f>IF(ROW()=2,1,IF(A1044&lt;&gt;Attack[[#This Row],[No]],1,B1044+1))</f>
        <v>2</v>
      </c>
      <c r="C1045" s="1" t="s">
        <v>108</v>
      </c>
      <c r="D1045" s="1" t="s">
        <v>715</v>
      </c>
      <c r="E1045" s="1" t="s">
        <v>73</v>
      </c>
      <c r="F1045" s="1" t="s">
        <v>78</v>
      </c>
      <c r="G1045" s="1" t="s">
        <v>716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35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ユニフォーム強羅昌己ICONIC</v>
      </c>
    </row>
    <row r="1046" spans="1:21" x14ac:dyDescent="0.35">
      <c r="A1046">
        <f>VLOOKUP(Attack[[#This Row],[No用]],SetNo[[No.用]:[vlookup 用]],2,FALSE)</f>
        <v>254</v>
      </c>
      <c r="B1046">
        <f>IF(ROW()=2,1,IF(A1045&lt;&gt;Attack[[#This Row],[No]],1,B1045+1))</f>
        <v>3</v>
      </c>
      <c r="C1046" s="1" t="s">
        <v>108</v>
      </c>
      <c r="D1046" s="1" t="s">
        <v>715</v>
      </c>
      <c r="E1046" s="1" t="s">
        <v>73</v>
      </c>
      <c r="F1046" s="1" t="s">
        <v>78</v>
      </c>
      <c r="G1046" s="1" t="s">
        <v>716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ユニフォーム強羅昌己ICONIC</v>
      </c>
    </row>
    <row r="1047" spans="1:21" x14ac:dyDescent="0.35">
      <c r="A1047">
        <f>VLOOKUP(Attack[[#This Row],[No用]],SetNo[[No.用]:[vlookup 用]],2,FALSE)</f>
        <v>255</v>
      </c>
      <c r="B1047">
        <f>IF(ROW()=2,1,IF(A1046&lt;&gt;Attack[[#This Row],[No]],1,B1046+1))</f>
        <v>1</v>
      </c>
      <c r="C1047" s="1" t="s">
        <v>108</v>
      </c>
      <c r="D1047" s="1" t="s">
        <v>727</v>
      </c>
      <c r="E1047" s="1" t="s">
        <v>77</v>
      </c>
      <c r="F1047" s="1" t="s">
        <v>78</v>
      </c>
      <c r="G1047" s="1" t="s">
        <v>716</v>
      </c>
      <c r="H1047" s="1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ユニフォーム芦谷洋平ICONIC</v>
      </c>
    </row>
    <row r="1048" spans="1:21" x14ac:dyDescent="0.35">
      <c r="A1048">
        <f>VLOOKUP(Attack[[#This Row],[No用]],SetNo[[No.用]:[vlookup 用]],2,FALSE)</f>
        <v>255</v>
      </c>
      <c r="B1048">
        <f>IF(ROW()=2,1,IF(A1047&lt;&gt;Attack[[#This Row],[No]],1,B1047+1))</f>
        <v>2</v>
      </c>
      <c r="C1048" s="1" t="s">
        <v>108</v>
      </c>
      <c r="D1048" s="1" t="s">
        <v>727</v>
      </c>
      <c r="E1048" s="1" t="s">
        <v>77</v>
      </c>
      <c r="F1048" s="1" t="s">
        <v>78</v>
      </c>
      <c r="G1048" s="1" t="s">
        <v>716</v>
      </c>
      <c r="H1048" s="1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ユニフォーム芦谷洋平ICONIC</v>
      </c>
    </row>
    <row r="1049" spans="1:21" x14ac:dyDescent="0.35">
      <c r="A1049">
        <f>VLOOKUP(Attack[[#This Row],[No用]],SetNo[[No.用]:[vlookup 用]],2,FALSE)</f>
        <v>255</v>
      </c>
      <c r="B1049">
        <f>IF(ROW()=2,1,IF(A1048&lt;&gt;Attack[[#This Row],[No]],1,B1048+1))</f>
        <v>3</v>
      </c>
      <c r="C1049" s="1" t="s">
        <v>108</v>
      </c>
      <c r="D1049" s="1" t="s">
        <v>727</v>
      </c>
      <c r="E1049" s="1" t="s">
        <v>77</v>
      </c>
      <c r="F1049" s="1" t="s">
        <v>78</v>
      </c>
      <c r="G1049" s="1" t="s">
        <v>716</v>
      </c>
      <c r="H1049" s="1" t="s">
        <v>71</v>
      </c>
      <c r="I1049">
        <v>1</v>
      </c>
      <c r="J1049" t="s">
        <v>234</v>
      </c>
      <c r="K1049" s="1" t="s">
        <v>171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ユニフォーム芦谷洋平ICONIC</v>
      </c>
    </row>
    <row r="1050" spans="1:21" x14ac:dyDescent="0.35">
      <c r="A1050">
        <f>VLOOKUP(Attack[[#This Row],[No用]],SetNo[[No.用]:[vlookup 用]],2,FALSE)</f>
        <v>255</v>
      </c>
      <c r="B1050">
        <f>IF(ROW()=2,1,IF(A1049&lt;&gt;Attack[[#This Row],[No]],1,B1049+1))</f>
        <v>4</v>
      </c>
      <c r="C1050" s="1" t="s">
        <v>108</v>
      </c>
      <c r="D1050" s="1" t="s">
        <v>727</v>
      </c>
      <c r="E1050" s="1" t="s">
        <v>77</v>
      </c>
      <c r="F1050" s="1" t="s">
        <v>78</v>
      </c>
      <c r="G1050" s="1" t="s">
        <v>716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ユニフォーム芦谷洋平ICONIC</v>
      </c>
    </row>
    <row r="1051" spans="1:21" x14ac:dyDescent="0.35">
      <c r="A1051">
        <f>VLOOKUP(Attack[[#This Row],[No用]],SetNo[[No.用]:[vlookup 用]],2,FALSE)</f>
        <v>255</v>
      </c>
      <c r="B1051">
        <f>IF(ROW()=2,1,IF(A1050&lt;&gt;Attack[[#This Row],[No]],1,B1050+1))</f>
        <v>5</v>
      </c>
      <c r="C1051" s="1" t="s">
        <v>108</v>
      </c>
      <c r="D1051" s="1" t="s">
        <v>727</v>
      </c>
      <c r="E1051" s="1" t="s">
        <v>77</v>
      </c>
      <c r="F1051" s="1" t="s">
        <v>78</v>
      </c>
      <c r="G1051" s="1" t="s">
        <v>716</v>
      </c>
      <c r="H1051" s="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48</v>
      </c>
      <c r="N1051">
        <v>0</v>
      </c>
      <c r="O1051">
        <v>58</v>
      </c>
      <c r="P1051">
        <v>0</v>
      </c>
      <c r="U1051" t="str">
        <f>Attack[[#This Row],[服装]]&amp;Attack[[#This Row],[名前]]&amp;Attack[[#This Row],[レアリティ]]</f>
        <v>ユニフォーム芦谷洋平ICONIC</v>
      </c>
    </row>
    <row r="1052" spans="1:21" x14ac:dyDescent="0.35">
      <c r="A1052">
        <f>VLOOKUP(Attack[[#This Row],[No用]],SetNo[[No.用]:[vlookup 用]],2,FALSE)</f>
        <v>256</v>
      </c>
      <c r="B1052">
        <f>IF(ROW()=2,1,IF(A1051&lt;&gt;Attack[[#This Row],[No]],1,B1051+1))</f>
        <v>1</v>
      </c>
      <c r="C1052" s="1" t="s">
        <v>108</v>
      </c>
      <c r="D1052" s="1" t="s">
        <v>731</v>
      </c>
      <c r="E1052" s="1" t="s">
        <v>73</v>
      </c>
      <c r="F1052" s="1" t="s">
        <v>82</v>
      </c>
      <c r="G1052" s="1" t="s">
        <v>716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ユニフォーム仙石伸吾ICONIC</v>
      </c>
    </row>
    <row r="1053" spans="1:21" x14ac:dyDescent="0.35">
      <c r="A1053">
        <f>VLOOKUP(Attack[[#This Row],[No用]],SetNo[[No.用]:[vlookup 用]],2,FALSE)</f>
        <v>256</v>
      </c>
      <c r="B1053">
        <f>IF(ROW()=2,1,IF(A1052&lt;&gt;Attack[[#This Row],[No]],1,B1052+1))</f>
        <v>2</v>
      </c>
      <c r="C1053" s="1" t="s">
        <v>108</v>
      </c>
      <c r="D1053" s="1" t="s">
        <v>731</v>
      </c>
      <c r="E1053" s="1" t="s">
        <v>73</v>
      </c>
      <c r="F1053" s="1" t="s">
        <v>82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ユニフォーム仙石伸吾ICONIC</v>
      </c>
    </row>
    <row r="1054" spans="1:21" x14ac:dyDescent="0.35">
      <c r="A1054">
        <f>VLOOKUP(Attack[[#This Row],[No用]],SetNo[[No.用]:[vlookup 用]],2,FALSE)</f>
        <v>257</v>
      </c>
      <c r="B1054">
        <f>IF(ROW()=2,1,IF(A1053&lt;&gt;Attack[[#This Row],[No]],1,B1053+1))</f>
        <v>1</v>
      </c>
      <c r="C1054" s="1" t="s">
        <v>108</v>
      </c>
      <c r="D1054" s="1" t="s">
        <v>745</v>
      </c>
      <c r="E1054" s="1" t="s">
        <v>73</v>
      </c>
      <c r="F1054" s="1" t="s">
        <v>80</v>
      </c>
      <c r="G1054" s="1" t="s">
        <v>716</v>
      </c>
      <c r="H1054" s="1" t="s">
        <v>71</v>
      </c>
      <c r="I1054">
        <v>1</v>
      </c>
      <c r="J1054" t="s">
        <v>234</v>
      </c>
      <c r="K1054" s="1"/>
      <c r="L1054" s="1"/>
      <c r="M1054">
        <v>0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ユニフォーム中川俊美ICONIC</v>
      </c>
    </row>
    <row r="1055" spans="1:21" x14ac:dyDescent="0.35">
      <c r="A1055">
        <f>VLOOKUP(Attack[[#This Row],[No用]],SetNo[[No.用]:[vlookup 用]],2,FALSE)</f>
        <v>258</v>
      </c>
      <c r="B1055">
        <f>IF(ROW()=2,1,IF(A1054&lt;&gt;Attack[[#This Row],[No]],1,B1054+1))</f>
        <v>1</v>
      </c>
      <c r="C1055" s="1" t="s">
        <v>108</v>
      </c>
      <c r="D1055" s="1" t="s">
        <v>749</v>
      </c>
      <c r="E1055" s="1" t="s">
        <v>73</v>
      </c>
      <c r="F1055" s="1" t="s">
        <v>74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ユニフォーム七沢健吾ICONIC</v>
      </c>
    </row>
    <row r="1056" spans="1:21" x14ac:dyDescent="0.35">
      <c r="A1056">
        <f>VLOOKUP(Attack[[#This Row],[No用]],SetNo[[No.用]:[vlookup 用]],2,FALSE)</f>
        <v>258</v>
      </c>
      <c r="B1056">
        <f>IF(ROW()=2,1,IF(A1055&lt;&gt;Attack[[#This Row],[No]],1,B1055+1))</f>
        <v>2</v>
      </c>
      <c r="C1056" s="1" t="s">
        <v>108</v>
      </c>
      <c r="D1056" s="1" t="s">
        <v>749</v>
      </c>
      <c r="E1056" s="1" t="s">
        <v>73</v>
      </c>
      <c r="F1056" s="1" t="s">
        <v>74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ユニフォーム七沢健吾ICONIC</v>
      </c>
    </row>
    <row r="1057" spans="1:21" x14ac:dyDescent="0.35">
      <c r="A1057">
        <f>VLOOKUP(Attack[[#This Row],[No用]],SetNo[[No.用]:[vlookup 用]],2,FALSE)</f>
        <v>259</v>
      </c>
      <c r="B1057">
        <f>IF(ROW()=2,1,IF(A1056&lt;&gt;Attack[[#This Row],[No]],1,B1056+1))</f>
        <v>1</v>
      </c>
      <c r="C1057" s="1" t="s">
        <v>108</v>
      </c>
      <c r="D1057" s="1" t="s">
        <v>752</v>
      </c>
      <c r="E1057" s="1" t="s">
        <v>73</v>
      </c>
      <c r="F1057" s="1" t="s">
        <v>82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ユニフォーム伊勢原裕次ICONIC</v>
      </c>
    </row>
    <row r="1058" spans="1:21" x14ac:dyDescent="0.35">
      <c r="A1058">
        <f>VLOOKUP(Attack[[#This Row],[No用]],SetNo[[No.用]:[vlookup 用]],2,FALSE)</f>
        <v>259</v>
      </c>
      <c r="B1058">
        <f>IF(ROW()=2,1,IF(A1057&lt;&gt;Attack[[#This Row],[No]],1,B1057+1))</f>
        <v>2</v>
      </c>
      <c r="C1058" s="1" t="s">
        <v>108</v>
      </c>
      <c r="D1058" s="1" t="s">
        <v>752</v>
      </c>
      <c r="E1058" s="1" t="s">
        <v>73</v>
      </c>
      <c r="F1058" s="1" t="s">
        <v>82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ユニフォーム伊勢原裕次ICONIC</v>
      </c>
    </row>
    <row r="1059" spans="1:21" x14ac:dyDescent="0.35">
      <c r="A1059">
        <f>VLOOKUP(Attack[[#This Row],[No用]],SetNo[[No.用]:[vlookup 用]],2,FALSE)</f>
        <v>259</v>
      </c>
      <c r="B1059">
        <f>IF(ROW()=2,1,IF(A1058&lt;&gt;Attack[[#This Row],[No]],1,B1058+1))</f>
        <v>3</v>
      </c>
      <c r="C1059" s="1" t="s">
        <v>108</v>
      </c>
      <c r="D1059" s="1" t="s">
        <v>752</v>
      </c>
      <c r="E1059" s="1" t="s">
        <v>73</v>
      </c>
      <c r="F1059" s="1" t="s">
        <v>82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ユニフォーム伊勢原裕次ICONIC</v>
      </c>
    </row>
    <row r="1060" spans="1:21" x14ac:dyDescent="0.35">
      <c r="A1060">
        <f>VLOOKUP(Attack[[#This Row],[No用]],SetNo[[No.用]:[vlookup 用]],2,FALSE)</f>
        <v>260</v>
      </c>
      <c r="B1060">
        <f>IF(ROW()=2,1,IF(A1059&lt;&gt;Attack[[#This Row],[No]],1,B1059+1))</f>
        <v>1</v>
      </c>
      <c r="C1060" s="1" t="s">
        <v>108</v>
      </c>
      <c r="D1060" s="1" t="s">
        <v>759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ユニフォーム湯河浩二ICONIC</v>
      </c>
    </row>
    <row r="1061" spans="1:21" x14ac:dyDescent="0.35">
      <c r="A1061">
        <f>VLOOKUP(Attack[[#This Row],[No用]],SetNo[[No.用]:[vlookup 用]],2,FALSE)</f>
        <v>260</v>
      </c>
      <c r="B1061">
        <f>IF(ROW()=2,1,IF(A1060&lt;&gt;Attack[[#This Row],[No]],1,B1060+1))</f>
        <v>2</v>
      </c>
      <c r="C1061" s="1" t="s">
        <v>108</v>
      </c>
      <c r="D1061" s="1" t="s">
        <v>759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ユニフォーム湯河浩二ICONIC</v>
      </c>
    </row>
    <row r="1062" spans="1:21" x14ac:dyDescent="0.35">
      <c r="A1062">
        <f>VLOOKUP(Attack[[#This Row],[No用]],SetNo[[No.用]:[vlookup 用]],2,FALSE)</f>
        <v>260</v>
      </c>
      <c r="B1062">
        <f>IF(ROW()=2,1,IF(A1061&lt;&gt;Attack[[#This Row],[No]],1,B1061+1))</f>
        <v>3</v>
      </c>
      <c r="C1062" s="1" t="s">
        <v>108</v>
      </c>
      <c r="D1062" s="1" t="s">
        <v>759</v>
      </c>
      <c r="E1062" s="1" t="s">
        <v>73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258</v>
      </c>
      <c r="L1062" s="1" t="s">
        <v>173</v>
      </c>
      <c r="M1062">
        <v>41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ユニフォーム湯河浩二ICONIC</v>
      </c>
    </row>
    <row r="1063" spans="1:21" x14ac:dyDescent="0.35">
      <c r="A1063">
        <f>VLOOKUP(Attack[[#This Row],[No用]],SetNo[[No.用]:[vlookup 用]],2,FALSE)</f>
        <v>260</v>
      </c>
      <c r="B1063">
        <f>IF(ROW()=2,1,IF(A1062&lt;&gt;Attack[[#This Row],[No]],1,B1062+1))</f>
        <v>4</v>
      </c>
      <c r="C1063" s="1" t="s">
        <v>108</v>
      </c>
      <c r="D1063" s="1" t="s">
        <v>759</v>
      </c>
      <c r="E1063" s="1" t="s">
        <v>73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Attack[[#This Row],[服装]]&amp;Attack[[#This Row],[名前]]&amp;Attack[[#This Row],[レアリティ]]</f>
        <v>ユニフォーム湯河浩二ICONIC</v>
      </c>
    </row>
    <row r="1064" spans="1:21" x14ac:dyDescent="0.35">
      <c r="A1064">
        <f>VLOOKUP(Attack[[#This Row],[No用]],SetNo[[No.用]:[vlookup 用]],2,FALSE)</f>
        <v>261</v>
      </c>
      <c r="B1064">
        <f>IF(ROW()=2,1,IF(A1063&lt;&gt;Attack[[#This Row],[No]],1,B1063+1))</f>
        <v>1</v>
      </c>
      <c r="C1064" s="1" t="s">
        <v>108</v>
      </c>
      <c r="D1064" s="1" t="s">
        <v>784</v>
      </c>
      <c r="E1064" s="1" t="s">
        <v>785</v>
      </c>
      <c r="F1064" s="1" t="s">
        <v>82</v>
      </c>
      <c r="G1064" s="1" t="s">
        <v>787</v>
      </c>
      <c r="H1064" s="1" t="s">
        <v>71</v>
      </c>
      <c r="I1064">
        <v>1</v>
      </c>
      <c r="J1064" t="s">
        <v>234</v>
      </c>
      <c r="K1064" s="1" t="s">
        <v>790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ユニフォーム千鹿谷栄吉ICONIC</v>
      </c>
    </row>
    <row r="1065" spans="1:21" x14ac:dyDescent="0.35">
      <c r="A1065">
        <f>VLOOKUP(Attack[[#This Row],[No用]],SetNo[[No.用]:[vlookup 用]],2,FALSE)</f>
        <v>261</v>
      </c>
      <c r="B1065">
        <f>IF(ROW()=2,1,IF(A1064&lt;&gt;Attack[[#This Row],[No]],1,B1064+1))</f>
        <v>2</v>
      </c>
      <c r="C1065" s="1" t="s">
        <v>108</v>
      </c>
      <c r="D1065" s="1" t="s">
        <v>784</v>
      </c>
      <c r="E1065" s="1" t="s">
        <v>785</v>
      </c>
      <c r="F1065" s="1" t="s">
        <v>82</v>
      </c>
      <c r="G1065" s="1" t="s">
        <v>787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173</v>
      </c>
      <c r="M1065">
        <v>34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ユニフォーム千鹿谷栄吉ICONIC</v>
      </c>
    </row>
    <row r="1066" spans="1:21" x14ac:dyDescent="0.35">
      <c r="A1066">
        <f>VLOOKUP(Attack[[#This Row],[No用]],SetNo[[No.用]:[vlookup 用]],2,FALSE)</f>
        <v>261</v>
      </c>
      <c r="B1066">
        <f>IF(ROW()=2,1,IF(A1065&lt;&gt;Attack[[#This Row],[No]],1,B1065+1))</f>
        <v>3</v>
      </c>
      <c r="C1066" s="1" t="s">
        <v>108</v>
      </c>
      <c r="D1066" s="1" t="s">
        <v>784</v>
      </c>
      <c r="E1066" s="1" t="s">
        <v>785</v>
      </c>
      <c r="F1066" s="1" t="s">
        <v>82</v>
      </c>
      <c r="G1066" s="1" t="s">
        <v>787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ユニフォーム千鹿谷栄吉ICONIC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4</v>
      </c>
      <c r="C1067" s="1" t="s">
        <v>108</v>
      </c>
      <c r="D1067" s="1" t="s">
        <v>784</v>
      </c>
      <c r="E1067" s="1" t="s">
        <v>785</v>
      </c>
      <c r="F1067" s="1" t="s">
        <v>82</v>
      </c>
      <c r="G1067" s="1" t="s">
        <v>787</v>
      </c>
      <c r="H1067" s="1" t="s">
        <v>71</v>
      </c>
      <c r="I1067">
        <v>1</v>
      </c>
      <c r="J1067" t="s">
        <v>234</v>
      </c>
      <c r="K1067" s="1" t="s">
        <v>172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ユニフォーム千鹿谷栄吉ICONIC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5</v>
      </c>
      <c r="C1068" s="1" t="s">
        <v>108</v>
      </c>
      <c r="D1068" s="1" t="s">
        <v>784</v>
      </c>
      <c r="E1068" s="1" t="s">
        <v>785</v>
      </c>
      <c r="F1068" s="1" t="s">
        <v>82</v>
      </c>
      <c r="G1068" s="1" t="s">
        <v>787</v>
      </c>
      <c r="H1068" s="1" t="s">
        <v>71</v>
      </c>
      <c r="I1068">
        <v>1</v>
      </c>
      <c r="J1068" t="s">
        <v>234</v>
      </c>
      <c r="K1068" s="1" t="s">
        <v>265</v>
      </c>
      <c r="L1068" s="1" t="s">
        <v>224</v>
      </c>
      <c r="M1068">
        <v>47</v>
      </c>
      <c r="N1068">
        <v>0</v>
      </c>
      <c r="O1068">
        <v>57</v>
      </c>
      <c r="P1068">
        <v>0</v>
      </c>
      <c r="U1068" t="str">
        <f>Attack[[#This Row],[服装]]&amp;Attack[[#This Row],[名前]]&amp;Attack[[#This Row],[レアリティ]]</f>
        <v>ユニフォーム千鹿谷栄吉ICONIC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6</v>
      </c>
      <c r="C1069" s="1" t="s">
        <v>108</v>
      </c>
      <c r="D1069" s="1" t="s">
        <v>784</v>
      </c>
      <c r="E1069" s="1" t="s">
        <v>785</v>
      </c>
      <c r="F1069" s="1" t="s">
        <v>82</v>
      </c>
      <c r="G1069" s="1" t="s">
        <v>787</v>
      </c>
      <c r="H1069" s="1" t="s">
        <v>71</v>
      </c>
      <c r="I1069">
        <v>1</v>
      </c>
      <c r="J1069" t="s">
        <v>234</v>
      </c>
      <c r="K1069" s="1" t="s">
        <v>171</v>
      </c>
      <c r="L1069" s="1" t="s">
        <v>224</v>
      </c>
      <c r="M1069">
        <v>47</v>
      </c>
      <c r="N1069">
        <v>0</v>
      </c>
      <c r="O1069">
        <v>57</v>
      </c>
      <c r="P1069">
        <v>0</v>
      </c>
      <c r="U1069" t="str">
        <f>Attack[[#This Row],[服装]]&amp;Attack[[#This Row],[名前]]&amp;Attack[[#This Row],[レアリティ]]</f>
        <v>ユニフォーム千鹿谷栄吉ICONIC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793</v>
      </c>
      <c r="E1070" s="1" t="s">
        <v>90</v>
      </c>
      <c r="F1070" s="1" t="s">
        <v>794</v>
      </c>
      <c r="G1070" s="1" t="s">
        <v>787</v>
      </c>
      <c r="H1070" s="1" t="s">
        <v>71</v>
      </c>
      <c r="I1070">
        <v>1</v>
      </c>
      <c r="J1070" t="s">
        <v>234</v>
      </c>
      <c r="K1070" s="1" t="s">
        <v>798</v>
      </c>
      <c r="L1070" s="1" t="s">
        <v>173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ユニフォーム小鹿野大樹ICONIC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793</v>
      </c>
      <c r="E1071" s="1" t="s">
        <v>90</v>
      </c>
      <c r="F1071" s="1" t="s">
        <v>794</v>
      </c>
      <c r="G1071" s="1" t="s">
        <v>787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33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ユニフォーム小鹿野大樹ICONIC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3</v>
      </c>
      <c r="C1072" s="1" t="s">
        <v>108</v>
      </c>
      <c r="D1072" s="1" t="s">
        <v>793</v>
      </c>
      <c r="E1072" s="1" t="s">
        <v>90</v>
      </c>
      <c r="F1072" s="1" t="s">
        <v>794</v>
      </c>
      <c r="G1072" s="1" t="s">
        <v>787</v>
      </c>
      <c r="H1072" s="1" t="s">
        <v>71</v>
      </c>
      <c r="I1072">
        <v>1</v>
      </c>
      <c r="J1072" t="s">
        <v>234</v>
      </c>
      <c r="K1072" s="1" t="s">
        <v>170</v>
      </c>
      <c r="L1072" s="1" t="s">
        <v>173</v>
      </c>
      <c r="M1072">
        <v>36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ユニフォーム小鹿野大樹ICONIC</v>
      </c>
    </row>
    <row r="1073" spans="1:21" x14ac:dyDescent="0.35">
      <c r="A1073">
        <f>VLOOKUP(Attack[[#This Row],[No用]],SetNo[[No.用]:[vlookup 用]],2,FALSE)</f>
        <v>262</v>
      </c>
      <c r="B1073">
        <f>IF(ROW()=2,1,IF(A1072&lt;&gt;Attack[[#This Row],[No]],1,B1072+1))</f>
        <v>4</v>
      </c>
      <c r="C1073" s="1" t="s">
        <v>108</v>
      </c>
      <c r="D1073" s="1" t="s">
        <v>793</v>
      </c>
      <c r="E1073" s="1" t="s">
        <v>90</v>
      </c>
      <c r="F1073" s="1" t="s">
        <v>794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ユニフォーム小鹿野大樹ICONIC</v>
      </c>
    </row>
    <row r="1074" spans="1:21" x14ac:dyDescent="0.35">
      <c r="A1074">
        <f>VLOOKUP(Attack[[#This Row],[No用]],SetNo[[No.用]:[vlookup 用]],2,FALSE)</f>
        <v>262</v>
      </c>
      <c r="B1074">
        <f>IF(ROW()=2,1,IF(A1073&lt;&gt;Attack[[#This Row],[No]],1,B1073+1))</f>
        <v>5</v>
      </c>
      <c r="C1074" s="1" t="s">
        <v>108</v>
      </c>
      <c r="D1074" s="1" t="s">
        <v>793</v>
      </c>
      <c r="E1074" s="1" t="s">
        <v>90</v>
      </c>
      <c r="F1074" s="1" t="s">
        <v>794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45</v>
      </c>
      <c r="N1074">
        <v>0</v>
      </c>
      <c r="O1074">
        <v>55</v>
      </c>
      <c r="P1074">
        <v>0</v>
      </c>
      <c r="U1074" t="str">
        <f>Attack[[#This Row],[服装]]&amp;Attack[[#This Row],[名前]]&amp;Attack[[#This Row],[レアリティ]]</f>
        <v>ユニフォーム小鹿野大樹ICONIC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1</v>
      </c>
      <c r="C1075" s="1" t="s">
        <v>108</v>
      </c>
      <c r="D1075" s="1" t="s">
        <v>806</v>
      </c>
      <c r="E1075" s="1" t="s">
        <v>77</v>
      </c>
      <c r="F1075" s="1" t="s">
        <v>80</v>
      </c>
      <c r="G1075" s="1" t="s">
        <v>787</v>
      </c>
      <c r="H1075" s="1" t="s">
        <v>71</v>
      </c>
      <c r="I1075">
        <v>1</v>
      </c>
      <c r="J1075" t="s">
        <v>234</v>
      </c>
      <c r="K1075" s="1"/>
      <c r="L1075" s="1"/>
      <c r="M1075">
        <v>0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ユニフォーム赤谷勇ICONIC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1</v>
      </c>
      <c r="C1076" s="1" t="s">
        <v>108</v>
      </c>
      <c r="D1076" s="1" t="s">
        <v>810</v>
      </c>
      <c r="E1076" s="1" t="s">
        <v>77</v>
      </c>
      <c r="F1076" s="1" t="s">
        <v>78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ユニフォーム児玉勝ICONIC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2</v>
      </c>
      <c r="C1077" s="1" t="s">
        <v>108</v>
      </c>
      <c r="D1077" s="1" t="s">
        <v>810</v>
      </c>
      <c r="E1077" s="1" t="s">
        <v>77</v>
      </c>
      <c r="F1077" s="1" t="s">
        <v>78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ユニフォーム児玉勝ICONIC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3</v>
      </c>
      <c r="C1078" s="1" t="s">
        <v>108</v>
      </c>
      <c r="D1078" s="1" t="s">
        <v>810</v>
      </c>
      <c r="E1078" s="1" t="s">
        <v>77</v>
      </c>
      <c r="F1078" s="1" t="s">
        <v>78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ユニフォーム児玉勝ICONIC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4</v>
      </c>
      <c r="C1079" s="1" t="s">
        <v>108</v>
      </c>
      <c r="D1079" s="1" t="s">
        <v>810</v>
      </c>
      <c r="E1079" s="1" t="s">
        <v>77</v>
      </c>
      <c r="F1079" s="1" t="s">
        <v>78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ユニフォーム児玉勝ICONIC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1</v>
      </c>
      <c r="C1080" s="1" t="s">
        <v>108</v>
      </c>
      <c r="D1080" s="1" t="s">
        <v>814</v>
      </c>
      <c r="E1080" s="1" t="s">
        <v>77</v>
      </c>
      <c r="F1080" s="1" t="s">
        <v>74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ユニフォーム名栗翔太ICONIC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2</v>
      </c>
      <c r="C1081" s="1" t="s">
        <v>108</v>
      </c>
      <c r="D1081" s="1" t="s">
        <v>814</v>
      </c>
      <c r="E1081" s="1" t="s">
        <v>77</v>
      </c>
      <c r="F1081" s="1" t="s">
        <v>74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ユニフォーム名栗翔太ICONIC</v>
      </c>
    </row>
    <row r="1082" spans="1:21" x14ac:dyDescent="0.35">
      <c r="A1082">
        <f>VLOOKUP(Attack[[#This Row],[No用]],SetNo[[No.用]:[vlookup 用]],2,FALSE)</f>
        <v>266</v>
      </c>
      <c r="B1082">
        <f>IF(ROW()=2,1,IF(A1081&lt;&gt;Attack[[#This Row],[No]],1,B1081+1))</f>
        <v>1</v>
      </c>
      <c r="C1082" s="1" t="s">
        <v>108</v>
      </c>
      <c r="D1082" s="1" t="s">
        <v>821</v>
      </c>
      <c r="E1082" s="1" t="s">
        <v>77</v>
      </c>
      <c r="F1082" s="1" t="s">
        <v>78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ユニフォーム島府典明ICONIC</v>
      </c>
    </row>
    <row r="1083" spans="1:21" x14ac:dyDescent="0.35">
      <c r="A1083">
        <f>VLOOKUP(Attack[[#This Row],[No用]],SetNo[[No.用]:[vlookup 用]],2,FALSE)</f>
        <v>266</v>
      </c>
      <c r="B1083">
        <f>IF(ROW()=2,1,IF(A1082&lt;&gt;Attack[[#This Row],[No]],1,B1082+1))</f>
        <v>2</v>
      </c>
      <c r="C1083" s="1" t="s">
        <v>108</v>
      </c>
      <c r="D1083" s="1" t="s">
        <v>821</v>
      </c>
      <c r="E1083" s="1" t="s">
        <v>77</v>
      </c>
      <c r="F1083" s="1" t="s">
        <v>78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ユニフォーム島府典明ICONIC</v>
      </c>
    </row>
    <row r="1084" spans="1:21" x14ac:dyDescent="0.35">
      <c r="A1084">
        <f>VLOOKUP(Attack[[#This Row],[No用]],SetNo[[No.用]:[vlookup 用]],2,FALSE)</f>
        <v>266</v>
      </c>
      <c r="B1084">
        <f>IF(ROW()=2,1,IF(A1083&lt;&gt;Attack[[#This Row],[No]],1,B1083+1))</f>
        <v>3</v>
      </c>
      <c r="C1084" s="1" t="s">
        <v>108</v>
      </c>
      <c r="D1084" s="1" t="s">
        <v>821</v>
      </c>
      <c r="E1084" s="1" t="s">
        <v>77</v>
      </c>
      <c r="F1084" s="1" t="s">
        <v>78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ユニフォーム島府典明ICONIC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4</v>
      </c>
      <c r="C1085" s="1" t="s">
        <v>108</v>
      </c>
      <c r="D1085" s="1" t="s">
        <v>821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172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ユニフォーム島府典明ICONIC</v>
      </c>
    </row>
    <row r="1086" spans="1:21" x14ac:dyDescent="0.35">
      <c r="A1086">
        <f>VLOOKUP(Attack[[#This Row],[No用]],SetNo[[No.用]:[vlookup 用]],2,FALSE)</f>
        <v>267</v>
      </c>
      <c r="B1086">
        <f>IF(ROW()=2,1,IF(A1085&lt;&gt;Attack[[#This Row],[No]],1,B1085+1))</f>
        <v>1</v>
      </c>
      <c r="C1086" s="1" t="s">
        <v>108</v>
      </c>
      <c r="D1086" s="1" t="s">
        <v>829</v>
      </c>
      <c r="E1086" s="1" t="s">
        <v>77</v>
      </c>
      <c r="F1086" s="1" t="s">
        <v>82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ユニフォーム吉川和孝ICONIC</v>
      </c>
    </row>
    <row r="1087" spans="1:21" x14ac:dyDescent="0.35">
      <c r="A1087">
        <f>VLOOKUP(Attack[[#This Row],[No用]],SetNo[[No.用]:[vlookup 用]],2,FALSE)</f>
        <v>267</v>
      </c>
      <c r="B1087">
        <f>IF(ROW()=2,1,IF(A1086&lt;&gt;Attack[[#This Row],[No]],1,B1086+1))</f>
        <v>2</v>
      </c>
      <c r="C1087" s="1" t="s">
        <v>108</v>
      </c>
      <c r="D1087" s="1" t="s">
        <v>829</v>
      </c>
      <c r="E1087" s="1" t="s">
        <v>77</v>
      </c>
      <c r="F1087" s="1" t="s">
        <v>82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ユニフォーム吉川和孝ICONIC</v>
      </c>
    </row>
    <row r="1088" spans="1:21" x14ac:dyDescent="0.35">
      <c r="A1088">
        <f>VLOOKUP(Attack[[#This Row],[No用]],SetNo[[No.用]:[vlookup 用]],2,FALSE)</f>
        <v>267</v>
      </c>
      <c r="B1088">
        <f>IF(ROW()=2,1,IF(A1087&lt;&gt;Attack[[#This Row],[No]],1,B1087+1))</f>
        <v>3</v>
      </c>
      <c r="C1088" s="1" t="s">
        <v>108</v>
      </c>
      <c r="D1088" s="1" t="s">
        <v>829</v>
      </c>
      <c r="E1088" s="1" t="s">
        <v>77</v>
      </c>
      <c r="F1088" s="1" t="s">
        <v>82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ユニフォーム吉川和孝ICONIC</v>
      </c>
    </row>
    <row r="1089" spans="1:21" x14ac:dyDescent="0.35">
      <c r="A1089">
        <f>VLOOKUP(Attack[[#This Row],[No用]],SetNo[[No.用]:[vlookup 用]],2,FALSE)</f>
        <v>268</v>
      </c>
      <c r="B1089">
        <f>IF(ROW()=2,1,IF(A1088&lt;&gt;Attack[[#This Row],[No]],1,B1088+1))</f>
        <v>1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824</v>
      </c>
      <c r="M1089">
        <v>27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ユニフォーム宮侑ICONIC</v>
      </c>
    </row>
    <row r="1090" spans="1:21" x14ac:dyDescent="0.35">
      <c r="A1090">
        <f>VLOOKUP(Attack[[#This Row],[No用]],SetNo[[No.用]:[vlookup 用]],2,FALSE)</f>
        <v>268</v>
      </c>
      <c r="B1090">
        <f>IF(ROW()=2,1,IF(A1089&lt;&gt;Attack[[#This Row],[No]],1,B1089+1))</f>
        <v>2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ユニフォーム宮侑ICONIC</v>
      </c>
    </row>
    <row r="1091" spans="1:21" x14ac:dyDescent="0.35">
      <c r="A1091">
        <f>VLOOKUP(Attack[[#This Row],[No用]],SetNo[[No.用]:[vlookup 用]],2,FALSE)</f>
        <v>269</v>
      </c>
      <c r="B1091">
        <f>IF(ROW()=2,1,IF(A1090&lt;&gt;Attack[[#This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文化祭宮侑ICONIC</v>
      </c>
    </row>
    <row r="1092" spans="1:21" x14ac:dyDescent="0.35">
      <c r="A1092">
        <f>VLOOKUP(Attack[[#This Row],[No用]],SetNo[[No.用]:[vlookup 用]],2,FALSE)</f>
        <v>269</v>
      </c>
      <c r="B1092">
        <f>IF(ROW()=2,1,IF(A1091&lt;&gt;Attack[[#This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文化祭宮侑ICONIC</v>
      </c>
    </row>
    <row r="1093" spans="1:21" x14ac:dyDescent="0.35">
      <c r="A1093">
        <f>VLOOKUP(Attack[[#This Row],[No用]],SetNo[[No.用]:[vlookup 用]],2,FALSE)</f>
        <v>270</v>
      </c>
      <c r="B1093">
        <f>IF(ROW()=2,1,IF(A1092&lt;&gt;Attack[[#This Row],[No]],1,B1092+1))</f>
        <v>1</v>
      </c>
      <c r="C1093" s="1" t="s">
        <v>632</v>
      </c>
      <c r="D1093" s="1" t="s">
        <v>186</v>
      </c>
      <c r="E1093" s="1" t="s">
        <v>90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RPG宮侑ICONIC</v>
      </c>
    </row>
    <row r="1094" spans="1:21" x14ac:dyDescent="0.35">
      <c r="A1094">
        <f>VLOOKUP(Attack[[#This Row],[No用]],SetNo[[No.用]:[vlookup 用]],2,FALSE)</f>
        <v>270</v>
      </c>
      <c r="B1094">
        <f>IF(ROW()=2,1,IF(A1093&lt;&gt;Attack[[#This Row],[No]],1,B1093+1))</f>
        <v>2</v>
      </c>
      <c r="C1094" s="1" t="s">
        <v>632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RPG宮侑ICONIC</v>
      </c>
    </row>
    <row r="1095" spans="1:21" x14ac:dyDescent="0.35">
      <c r="A1095">
        <f>VLOOKUP(Attack[[#This Row],[No用]],SetNo[[No.用]:[vlookup 用]],2,FALSE)</f>
        <v>271</v>
      </c>
      <c r="B1095">
        <f>IF(ROW()=2,1,IF(A1094&lt;&gt;Attack[[#This Row],[No]],1,B1094+1))</f>
        <v>1</v>
      </c>
      <c r="C1095" s="1" t="s">
        <v>737</v>
      </c>
      <c r="D1095" s="1" t="s">
        <v>186</v>
      </c>
      <c r="E1095" s="1" t="s">
        <v>77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32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カンフー宮侑ICONIC</v>
      </c>
    </row>
    <row r="1096" spans="1:21" x14ac:dyDescent="0.35">
      <c r="A1096">
        <f>VLOOKUP(Attack[[#This Row],[No用]],SetNo[[No.用]:[vlookup 用]],2,FALSE)</f>
        <v>271</v>
      </c>
      <c r="B1096">
        <f>IF(ROW()=2,1,IF(A1095&lt;&gt;Attack[[#This Row],[No]],1,B1095+1))</f>
        <v>2</v>
      </c>
      <c r="C1096" s="1" t="s">
        <v>737</v>
      </c>
      <c r="D1096" s="1" t="s">
        <v>186</v>
      </c>
      <c r="E1096" s="1" t="s">
        <v>77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カンフー宮侑ICONIC</v>
      </c>
    </row>
    <row r="1097" spans="1:21" x14ac:dyDescent="0.35">
      <c r="A1097">
        <f>VLOOKUP(Attack[[#This Row],[No用]],SetNo[[No.用]:[vlookup 用]],2,FALSE)</f>
        <v>271</v>
      </c>
      <c r="B1097">
        <f>IF(ROW()=2,1,IF(A1096&lt;&gt;Attack[[#This Row],[No]],1,B1096+1))</f>
        <v>3</v>
      </c>
      <c r="C1097" s="1" t="s">
        <v>737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54</v>
      </c>
      <c r="N1097">
        <v>0</v>
      </c>
      <c r="O1097">
        <v>64</v>
      </c>
      <c r="P1097">
        <v>0</v>
      </c>
      <c r="Q1097" s="1" t="s">
        <v>740</v>
      </c>
      <c r="U1097" t="str">
        <f>Attack[[#This Row],[服装]]&amp;Attack[[#This Row],[名前]]&amp;Attack[[#This Row],[レアリティ]]</f>
        <v>カンフー宮侑ICONIC</v>
      </c>
    </row>
    <row r="1098" spans="1:21" x14ac:dyDescent="0.35">
      <c r="A1098">
        <f>VLOOKUP(Attack[[#This Row],[No用]],SetNo[[No.用]:[vlookup 用]],2,FALSE)</f>
        <v>272</v>
      </c>
      <c r="B1098">
        <f>IF(ROW()=2,1,IF(A1097&lt;&gt;Attack[[#This Row],[No]],1,B1097+1))</f>
        <v>1</v>
      </c>
      <c r="C1098" s="1" t="s">
        <v>826</v>
      </c>
      <c r="D1098" s="1" t="s">
        <v>186</v>
      </c>
      <c r="E1098" s="1" t="s">
        <v>73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Q1098" s="1"/>
      <c r="U1098" t="str">
        <f>Attack[[#This Row],[服装]]&amp;Attack[[#This Row],[名前]]&amp;Attack[[#This Row],[レアリティ]]</f>
        <v>新年2宮侑ICONIC</v>
      </c>
    </row>
    <row r="1099" spans="1:21" x14ac:dyDescent="0.35">
      <c r="A1099">
        <f>VLOOKUP(Attack[[#This Row],[No用]],SetNo[[No.用]:[vlookup 用]],2,FALSE)</f>
        <v>272</v>
      </c>
      <c r="B1099">
        <f>IF(ROW()=2,1,IF(A1098&lt;&gt;Attack[[#This Row],[No]],1,B1098+1))</f>
        <v>2</v>
      </c>
      <c r="C1099" s="1" t="s">
        <v>826</v>
      </c>
      <c r="D1099" s="1" t="s">
        <v>186</v>
      </c>
      <c r="E1099" s="1" t="s">
        <v>73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Q1099" s="1"/>
      <c r="U1099" t="str">
        <f>Attack[[#This Row],[服装]]&amp;Attack[[#This Row],[名前]]&amp;Attack[[#This Row],[レアリティ]]</f>
        <v>新年2宮侑ICONIC</v>
      </c>
    </row>
    <row r="1100" spans="1:21" x14ac:dyDescent="0.35">
      <c r="A1100">
        <f>VLOOKUP(Attack[[#This Row],[No用]],SetNo[[No.用]:[vlookup 用]],2,FALSE)</f>
        <v>273</v>
      </c>
      <c r="B1100">
        <f>IF(ROW()=2,1,IF(A1099&lt;&gt;Attack[[#This Row],[No]],1,B1099+1))</f>
        <v>1</v>
      </c>
      <c r="C1100" s="1" t="s">
        <v>987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Q1100" s="1"/>
      <c r="U1100" t="str">
        <f>Attack[[#This Row],[服装]]&amp;Attack[[#This Row],[名前]]&amp;Attack[[#This Row],[レアリティ]]</f>
        <v>サバゲ2宮侑ICONIC</v>
      </c>
    </row>
    <row r="1101" spans="1:21" x14ac:dyDescent="0.35">
      <c r="A1101">
        <f>VLOOKUP(Attack[[#This Row],[No用]],SetNo[[No.用]:[vlookup 用]],2,FALSE)</f>
        <v>273</v>
      </c>
      <c r="B1101">
        <f>IF(ROW()=2,1,IF(A1100&lt;&gt;Attack[[#This Row],[No]],1,B1100+1))</f>
        <v>2</v>
      </c>
      <c r="C1101" s="1" t="s">
        <v>987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Q1101" s="1"/>
      <c r="U1101" t="str">
        <f>Attack[[#This Row],[服装]]&amp;Attack[[#This Row],[名前]]&amp;Attack[[#This Row],[レアリティ]]</f>
        <v>サバゲ2宮侑ICONIC</v>
      </c>
    </row>
    <row r="1102" spans="1:21" x14ac:dyDescent="0.35">
      <c r="A1102">
        <f>VLOOKUP(Attack[[#This Row],[No用]],SetNo[[No.用]:[vlookup 用]],2,FALSE)</f>
        <v>274</v>
      </c>
      <c r="B1102">
        <f>IF(ROW()=2,1,IF(A1101&lt;&gt;Attack[[#This Row],[No]],1,B1101+1))</f>
        <v>1</v>
      </c>
      <c r="C1102" t="s">
        <v>108</v>
      </c>
      <c r="D1102" t="s">
        <v>187</v>
      </c>
      <c r="E1102" t="s">
        <v>90</v>
      </c>
      <c r="F1102" t="s">
        <v>78</v>
      </c>
      <c r="G1102" t="s">
        <v>185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ユニフォーム宮治ICONIC</v>
      </c>
    </row>
    <row r="1103" spans="1:21" x14ac:dyDescent="0.35">
      <c r="A1103">
        <f>VLOOKUP(Attack[[#This Row],[No用]],SetNo[[No.用]:[vlookup 用]],2,FALSE)</f>
        <v>274</v>
      </c>
      <c r="B1103">
        <f>IF(ROW()=2,1,IF(A1102&lt;&gt;Attack[[#This Row],[No]],1,B1102+1))</f>
        <v>2</v>
      </c>
      <c r="C1103" t="s">
        <v>108</v>
      </c>
      <c r="D1103" t="s">
        <v>187</v>
      </c>
      <c r="E1103" t="s">
        <v>90</v>
      </c>
      <c r="F1103" t="s">
        <v>78</v>
      </c>
      <c r="G1103" t="s">
        <v>185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ユニフォーム宮治ICONIC</v>
      </c>
    </row>
    <row r="1104" spans="1:21" x14ac:dyDescent="0.35">
      <c r="A1104">
        <f>VLOOKUP(Attack[[#This Row],[No用]],SetNo[[No.用]:[vlookup 用]],2,FALSE)</f>
        <v>274</v>
      </c>
      <c r="B1104">
        <f>IF(ROW()=2,1,IF(A1103&lt;&gt;Attack[[#This Row],[No]],1,B1103+1))</f>
        <v>3</v>
      </c>
      <c r="C1104" t="s">
        <v>108</v>
      </c>
      <c r="D1104" t="s">
        <v>187</v>
      </c>
      <c r="E1104" t="s">
        <v>90</v>
      </c>
      <c r="F1104" t="s">
        <v>78</v>
      </c>
      <c r="G1104" t="s">
        <v>185</v>
      </c>
      <c r="H1104" t="s">
        <v>71</v>
      </c>
      <c r="I1104">
        <v>1</v>
      </c>
      <c r="J1104" t="s">
        <v>234</v>
      </c>
      <c r="K1104" s="1" t="s">
        <v>170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ユニフォーム宮治ICONIC</v>
      </c>
    </row>
    <row r="1105" spans="1:21" x14ac:dyDescent="0.35">
      <c r="A1105">
        <f>VLOOKUP(Attack[[#This Row],[No用]],SetNo[[No.用]:[vlookup 用]],2,FALSE)</f>
        <v>274</v>
      </c>
      <c r="B1105">
        <f>IF(ROW()=2,1,IF(A1104&lt;&gt;Attack[[#This Row],[No]],1,B1104+1))</f>
        <v>4</v>
      </c>
      <c r="C1105" t="s">
        <v>108</v>
      </c>
      <c r="D1105" t="s">
        <v>187</v>
      </c>
      <c r="E1105" t="s">
        <v>90</v>
      </c>
      <c r="F1105" t="s">
        <v>78</v>
      </c>
      <c r="G1105" t="s">
        <v>185</v>
      </c>
      <c r="H1105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ユニフォーム宮治ICONIC</v>
      </c>
    </row>
    <row r="1106" spans="1:21" x14ac:dyDescent="0.35">
      <c r="A1106">
        <f>VLOOKUP(Attack[[#This Row],[No用]],SetNo[[No.用]:[vlookup 用]],2,FALSE)</f>
        <v>274</v>
      </c>
      <c r="B1106">
        <f>IF(ROW()=2,1,IF(A1105&lt;&gt;Attack[[#This Row],[No]],1,B1105+1))</f>
        <v>5</v>
      </c>
      <c r="C1106" t="s">
        <v>108</v>
      </c>
      <c r="D1106" t="s">
        <v>187</v>
      </c>
      <c r="E1106" t="s">
        <v>90</v>
      </c>
      <c r="F1106" t="s">
        <v>78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U1106" t="str">
        <f>Attack[[#This Row],[服装]]&amp;Attack[[#This Row],[名前]]&amp;Attack[[#This Row],[レアリティ]]</f>
        <v>ユニフォーム宮治ICONIC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6</v>
      </c>
      <c r="C1107" t="s">
        <v>108</v>
      </c>
      <c r="D1107" t="s">
        <v>187</v>
      </c>
      <c r="E1107" t="s">
        <v>90</v>
      </c>
      <c r="F1107" t="s">
        <v>78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224</v>
      </c>
      <c r="M1107">
        <v>52</v>
      </c>
      <c r="N1107">
        <v>0</v>
      </c>
      <c r="O1107">
        <v>62</v>
      </c>
      <c r="P1107">
        <v>0</v>
      </c>
      <c r="Q1107" s="1" t="s">
        <v>833</v>
      </c>
      <c r="U1107" t="str">
        <f>Attack[[#This Row],[服装]]&amp;Attack[[#This Row],[名前]]&amp;Attack[[#This Row],[レアリティ]]</f>
        <v>ユニフォーム宮治ICONIC</v>
      </c>
    </row>
    <row r="1108" spans="1:21" x14ac:dyDescent="0.35">
      <c r="A1108">
        <f>VLOOKUP(Attack[[#This Row],[No用]],SetNo[[No.用]:[vlookup 用]],2,FALSE)</f>
        <v>275</v>
      </c>
      <c r="B1108">
        <f>IF(ROW()=2,1,IF(A1107&lt;&gt;Attack[[#This Row],[No]],1,B1107+1))</f>
        <v>1</v>
      </c>
      <c r="C1108" s="1" t="s">
        <v>632</v>
      </c>
      <c r="D1108" s="1" t="s">
        <v>187</v>
      </c>
      <c r="E1108" s="1" t="s">
        <v>90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RPG宮治ICONIC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2</v>
      </c>
      <c r="C1109" s="1" t="s">
        <v>632</v>
      </c>
      <c r="D1109" s="1" t="s">
        <v>187</v>
      </c>
      <c r="E1109" s="1" t="s">
        <v>90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RPG宮治ICONIC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3</v>
      </c>
      <c r="C1110" s="1" t="s">
        <v>632</v>
      </c>
      <c r="D1110" s="1" t="s">
        <v>187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RPG宮治ICONIC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4</v>
      </c>
      <c r="C1111" s="1" t="s">
        <v>632</v>
      </c>
      <c r="D1111" s="1" t="s">
        <v>187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RPG宮治ICONIC</v>
      </c>
    </row>
    <row r="1112" spans="1:21" x14ac:dyDescent="0.35">
      <c r="A1112">
        <f>VLOOKUP(Attack[[#This Row],[No用]],SetNo[[No.用]:[vlookup 用]],2,FALSE)</f>
        <v>276</v>
      </c>
      <c r="B1112">
        <f>IF(ROW()=2,1,IF(A1111&lt;&gt;Attack[[#This Row],[No]],1,B1111+1))</f>
        <v>1</v>
      </c>
      <c r="C1112" s="1" t="s">
        <v>737</v>
      </c>
      <c r="D1112" s="1" t="s">
        <v>187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カンフー宮治ICONIC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2</v>
      </c>
      <c r="C1113" s="1" t="s">
        <v>737</v>
      </c>
      <c r="D1113" s="1" t="s">
        <v>187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カンフー宮治ICONIC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3</v>
      </c>
      <c r="C1114" s="1" t="s">
        <v>737</v>
      </c>
      <c r="D1114" s="1" t="s">
        <v>187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170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カンフー宮治ICONIC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4</v>
      </c>
      <c r="C1115" s="1" t="s">
        <v>737</v>
      </c>
      <c r="D1115" s="1" t="s">
        <v>187</v>
      </c>
      <c r="E1115" s="1" t="s">
        <v>73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カンフー宮治ICONIC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1</v>
      </c>
      <c r="C1116" s="1" t="s">
        <v>918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遊園地宮治ICONIC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2</v>
      </c>
      <c r="C1117" s="1" t="s">
        <v>918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遊園地宮治ICONIC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3</v>
      </c>
      <c r="C1118" s="1" t="s">
        <v>918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遊園地宮治ICONIC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4</v>
      </c>
      <c r="C1119" s="1" t="s">
        <v>918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265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遊園地宮治ICONIC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5</v>
      </c>
      <c r="C1120" s="1" t="s">
        <v>918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遊園地宮治ICONIC</v>
      </c>
    </row>
    <row r="1121" spans="1:21" x14ac:dyDescent="0.35">
      <c r="A1121">
        <f>VLOOKUP(Attack[[#This Row],[No用]],SetNo[[No.用]:[vlookup 用]],2,FALSE)</f>
        <v>277</v>
      </c>
      <c r="B1121">
        <f>IF(ROW()=2,1,IF(A1120&lt;&gt;Attack[[#This Row],[No]],1,B1120+1))</f>
        <v>6</v>
      </c>
      <c r="C1121" s="1" t="s">
        <v>918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52</v>
      </c>
      <c r="N1121">
        <v>0</v>
      </c>
      <c r="O1121">
        <v>62</v>
      </c>
      <c r="P1121">
        <v>0</v>
      </c>
      <c r="U1121" t="str">
        <f>Attack[[#This Row],[服装]]&amp;Attack[[#This Row],[名前]]&amp;Attack[[#This Row],[レアリティ]]</f>
        <v>遊園地宮治ICONIC</v>
      </c>
    </row>
    <row r="1122" spans="1:21" x14ac:dyDescent="0.35">
      <c r="A1122">
        <f>VLOOKUP(Attack[[#This Row],[No用]],SetNo[[No.用]:[vlookup 用]],2,FALSE)</f>
        <v>277</v>
      </c>
      <c r="B1122">
        <f>IF(ROW()=2,1,IF(A1121&lt;&gt;Attack[[#This Row],[No]],1,B1121+1))</f>
        <v>7</v>
      </c>
      <c r="C1122" s="1" t="s">
        <v>918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258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U1122" t="str">
        <f>Attack[[#This Row],[服装]]&amp;Attack[[#This Row],[名前]]&amp;Attack[[#This Row],[レアリティ]]</f>
        <v>遊園地宮治ICONIC</v>
      </c>
    </row>
    <row r="1123" spans="1:21" x14ac:dyDescent="0.35">
      <c r="A1123">
        <f>VLOOKUP(Attack[[#This Row],[No用]],SetNo[[No.用]:[vlookup 用]],2,FALSE)</f>
        <v>277</v>
      </c>
      <c r="B1123">
        <f>IF(ROW()=2,1,IF(A1122&lt;&gt;Attack[[#This Row],[No]],1,B1122+1))</f>
        <v>8</v>
      </c>
      <c r="C1123" s="1" t="s">
        <v>918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Q1123" s="1" t="s">
        <v>833</v>
      </c>
      <c r="U1123" t="str">
        <f>Attack[[#This Row],[服装]]&amp;Attack[[#This Row],[名前]]&amp;Attack[[#This Row],[レアリティ]]</f>
        <v>遊園地宮治ICONIC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1</v>
      </c>
      <c r="C1124" s="1" t="s">
        <v>1000</v>
      </c>
      <c r="D1124" s="1" t="s">
        <v>493</v>
      </c>
      <c r="E1124" s="1" t="s">
        <v>28</v>
      </c>
      <c r="F1124" s="1" t="s">
        <v>25</v>
      </c>
      <c r="G1124" s="1" t="s">
        <v>190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39</v>
      </c>
      <c r="N1124">
        <v>0</v>
      </c>
      <c r="O1124">
        <v>0</v>
      </c>
      <c r="P1124">
        <v>0</v>
      </c>
      <c r="Q1124" s="1"/>
      <c r="U1124" t="str">
        <f>Attack[[#This Row],[服装]]&amp;Attack[[#This Row],[名前]]&amp;Attack[[#This Row],[レアリティ]]</f>
        <v>夏祭り2宮治ICONIC</v>
      </c>
    </row>
    <row r="1125" spans="1:21" x14ac:dyDescent="0.35">
      <c r="A1125">
        <f>VLOOKUP(Attack[[#This Row],[No用]],SetNo[[No.用]:[vlookup 用]],2,FALSE)</f>
        <v>278</v>
      </c>
      <c r="B1125">
        <f>IF(ROW()=2,1,IF(A1124&lt;&gt;Attack[[#This Row],[No]],1,B1124+1))</f>
        <v>2</v>
      </c>
      <c r="C1125" s="1" t="s">
        <v>1000</v>
      </c>
      <c r="D1125" s="1" t="s">
        <v>493</v>
      </c>
      <c r="E1125" s="1" t="s">
        <v>28</v>
      </c>
      <c r="F1125" s="1" t="s">
        <v>25</v>
      </c>
      <c r="G1125" s="1" t="s">
        <v>190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36</v>
      </c>
      <c r="N1125">
        <v>0</v>
      </c>
      <c r="O1125">
        <v>0</v>
      </c>
      <c r="P1125">
        <v>0</v>
      </c>
      <c r="Q1125" s="1"/>
      <c r="U1125" t="str">
        <f>Attack[[#This Row],[服装]]&amp;Attack[[#This Row],[名前]]&amp;Attack[[#This Row],[レアリティ]]</f>
        <v>夏祭り2宮治ICONIC</v>
      </c>
    </row>
    <row r="1126" spans="1:21" x14ac:dyDescent="0.35">
      <c r="A1126">
        <f>VLOOKUP(Attack[[#This Row],[No用]],SetNo[[No.用]:[vlookup 用]],2,FALSE)</f>
        <v>278</v>
      </c>
      <c r="B1126">
        <f>IF(ROW()=2,1,IF(A1125&lt;&gt;Attack[[#This Row],[No]],1,B1125+1))</f>
        <v>3</v>
      </c>
      <c r="C1126" s="1" t="s">
        <v>1000</v>
      </c>
      <c r="D1126" s="1" t="s">
        <v>493</v>
      </c>
      <c r="E1126" s="1" t="s">
        <v>28</v>
      </c>
      <c r="F1126" s="1" t="s">
        <v>25</v>
      </c>
      <c r="G1126" s="1" t="s">
        <v>190</v>
      </c>
      <c r="H1126" s="1" t="s">
        <v>71</v>
      </c>
      <c r="I1126">
        <v>1</v>
      </c>
      <c r="J1126" t="s">
        <v>234</v>
      </c>
      <c r="K1126" s="1" t="s">
        <v>258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夏祭り2宮治ICONIC</v>
      </c>
    </row>
    <row r="1127" spans="1:21" x14ac:dyDescent="0.35">
      <c r="A1127">
        <f>VLOOKUP(Attack[[#This Row],[No用]],SetNo[[No.用]:[vlookup 用]],2,FALSE)</f>
        <v>278</v>
      </c>
      <c r="B1127">
        <f>IF(ROW()=2,1,IF(A1126&lt;&gt;Attack[[#This Row],[No]],1,B1126+1))</f>
        <v>4</v>
      </c>
      <c r="C1127" s="1" t="s">
        <v>1000</v>
      </c>
      <c r="D1127" s="1" t="s">
        <v>493</v>
      </c>
      <c r="E1127" s="1" t="s">
        <v>28</v>
      </c>
      <c r="F1127" s="1" t="s">
        <v>25</v>
      </c>
      <c r="G1127" s="1" t="s">
        <v>190</v>
      </c>
      <c r="H1127" s="1" t="s">
        <v>71</v>
      </c>
      <c r="I1127">
        <v>1</v>
      </c>
      <c r="J1127" t="s">
        <v>234</v>
      </c>
      <c r="K1127" s="1" t="s">
        <v>265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夏祭り2宮治ICONIC</v>
      </c>
    </row>
    <row r="1128" spans="1:21" x14ac:dyDescent="0.35">
      <c r="A1128">
        <f>VLOOKUP(Attack[[#This Row],[No用]],SetNo[[No.用]:[vlookup 用]],2,FALSE)</f>
        <v>278</v>
      </c>
      <c r="B1128">
        <f>IF(ROW()=2,1,IF(A1127&lt;&gt;Attack[[#This Row],[No]],1,B1127+1))</f>
        <v>5</v>
      </c>
      <c r="C1128" s="1" t="s">
        <v>1000</v>
      </c>
      <c r="D1128" s="1" t="s">
        <v>493</v>
      </c>
      <c r="E1128" s="1" t="s">
        <v>28</v>
      </c>
      <c r="F1128" s="1" t="s">
        <v>25</v>
      </c>
      <c r="G1128" s="1" t="s">
        <v>190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夏祭り2宮治ICONIC</v>
      </c>
    </row>
    <row r="1129" spans="1:21" x14ac:dyDescent="0.35">
      <c r="A1129">
        <f>VLOOKUP(Attack[[#This Row],[No用]],SetNo[[No.用]:[vlookup 用]],2,FALSE)</f>
        <v>278</v>
      </c>
      <c r="B1129">
        <f>IF(ROW()=2,1,IF(A1128&lt;&gt;Attack[[#This Row],[No]],1,B1128+1))</f>
        <v>6</v>
      </c>
      <c r="C1129" s="1" t="s">
        <v>1000</v>
      </c>
      <c r="D1129" s="1" t="s">
        <v>493</v>
      </c>
      <c r="E1129" s="1" t="s">
        <v>28</v>
      </c>
      <c r="F1129" s="1" t="s">
        <v>25</v>
      </c>
      <c r="G1129" s="1" t="s">
        <v>190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53</v>
      </c>
      <c r="N1129">
        <v>0</v>
      </c>
      <c r="O1129">
        <v>63</v>
      </c>
      <c r="P1129">
        <v>0</v>
      </c>
      <c r="Q1129" s="1"/>
      <c r="U1129" t="str">
        <f>Attack[[#This Row],[服装]]&amp;Attack[[#This Row],[名前]]&amp;Attack[[#This Row],[レアリティ]]</f>
        <v>夏祭り2宮治ICONIC</v>
      </c>
    </row>
    <row r="1130" spans="1:21" x14ac:dyDescent="0.35">
      <c r="A1130">
        <f>VLOOKUP(Attack[[#This Row],[No用]],SetNo[[No.用]:[vlookup 用]],2,FALSE)</f>
        <v>278</v>
      </c>
      <c r="B1130">
        <f>IF(ROW()=2,1,IF(A1129&lt;&gt;Attack[[#This Row],[No]],1,B1129+1))</f>
        <v>7</v>
      </c>
      <c r="C1130" s="1" t="s">
        <v>1000</v>
      </c>
      <c r="D1130" s="1" t="s">
        <v>493</v>
      </c>
      <c r="E1130" s="1" t="s">
        <v>28</v>
      </c>
      <c r="F1130" s="1" t="s">
        <v>25</v>
      </c>
      <c r="G1130" s="1" t="s">
        <v>190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224</v>
      </c>
      <c r="M1130">
        <v>53</v>
      </c>
      <c r="N1130">
        <v>0</v>
      </c>
      <c r="O1130">
        <v>63</v>
      </c>
      <c r="P1130">
        <v>0</v>
      </c>
      <c r="Q1130" s="1"/>
      <c r="U1130" t="str">
        <f>Attack[[#This Row],[服装]]&amp;Attack[[#This Row],[名前]]&amp;Attack[[#This Row],[レアリティ]]</f>
        <v>夏祭り2宮治ICONIC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234</v>
      </c>
      <c r="K1131" s="1" t="s">
        <v>168</v>
      </c>
      <c r="L1131" s="1" t="s">
        <v>178</v>
      </c>
      <c r="M1131">
        <v>37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ユニフォーム角名倫太郎ICONIC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ユニフォーム角名倫太郎ICONIC</v>
      </c>
    </row>
    <row r="1133" spans="1:21" x14ac:dyDescent="0.35">
      <c r="A1133">
        <f>VLOOKUP(Attack[[#This Row],[No用]],SetNo[[No.用]:[vlookup 用]],2,FALSE)</f>
        <v>279</v>
      </c>
      <c r="B1133">
        <f>IF(ROW()=2,1,IF(A1132&lt;&gt;Attack[[#This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234</v>
      </c>
      <c r="K1133" s="1" t="s">
        <v>171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ユニフォーム角名倫太郎ICONIC</v>
      </c>
    </row>
    <row r="1134" spans="1:21" x14ac:dyDescent="0.35">
      <c r="A1134">
        <f>VLOOKUP(Attack[[#This Row],[No用]],SetNo[[No.用]:[vlookup 用]],2,FALSE)</f>
        <v>279</v>
      </c>
      <c r="B1134">
        <f>IF(ROW()=2,1,IF(A1133&lt;&gt;Attack[[#This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ユニフォーム角名倫太郎ICONIC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1</v>
      </c>
      <c r="C1135" s="1" t="s">
        <v>631</v>
      </c>
      <c r="D1135" s="1" t="s">
        <v>188</v>
      </c>
      <c r="E1135" s="1" t="s">
        <v>73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178</v>
      </c>
      <c r="M1135">
        <v>37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サバゲ角名倫太郎ICONIC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2</v>
      </c>
      <c r="C1136" s="1" t="s">
        <v>631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178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サバゲ角名倫太郎ICONIC</v>
      </c>
    </row>
    <row r="1137" spans="1:21" x14ac:dyDescent="0.35">
      <c r="A1137">
        <f>VLOOKUP(Attack[[#This Row],[No用]],SetNo[[No.用]:[vlookup 用]],2,FALSE)</f>
        <v>280</v>
      </c>
      <c r="B1137">
        <f>IF(ROW()=2,1,IF(A1136&lt;&gt;Attack[[#This Row],[No]],1,B1136+1))</f>
        <v>3</v>
      </c>
      <c r="C1137" s="1" t="s">
        <v>631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171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サバゲ角名倫太郎ICONIC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4</v>
      </c>
      <c r="C1138" s="1" t="s">
        <v>631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サバゲ角名倫太郎ICONIC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5</v>
      </c>
      <c r="C1139" s="1" t="s">
        <v>631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サバゲ角名倫太郎ICONIC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1</v>
      </c>
      <c r="C1140" s="1" t="s">
        <v>708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花火角名倫太郎ICONIC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2</v>
      </c>
      <c r="C1141" s="1" t="s">
        <v>708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32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花火角名倫太郎ICONIC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3</v>
      </c>
      <c r="C1142" s="1" t="s">
        <v>708</v>
      </c>
      <c r="D1142" s="1" t="s">
        <v>188</v>
      </c>
      <c r="E1142" s="1" t="s">
        <v>90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花火角名倫太郎ICONIC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4</v>
      </c>
      <c r="C1143" s="1" t="s">
        <v>708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花火角名倫太郎ICONIC</v>
      </c>
    </row>
    <row r="1144" spans="1:21" x14ac:dyDescent="0.35">
      <c r="A1144">
        <f>VLOOKUP(Attack[[#This Row],[No用]],SetNo[[No.用]:[vlookup 用]],2,FALSE)</f>
        <v>281</v>
      </c>
      <c r="B1144">
        <f>IF(ROW()=2,1,IF(A1143&lt;&gt;Attack[[#This Row],[No]],1,B1143+1))</f>
        <v>5</v>
      </c>
      <c r="C1144" s="1" t="s">
        <v>708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47</v>
      </c>
      <c r="N1144">
        <v>0</v>
      </c>
      <c r="O1144">
        <v>57</v>
      </c>
      <c r="P1144">
        <v>0</v>
      </c>
      <c r="U1144" t="str">
        <f>Attack[[#This Row],[服装]]&amp;Attack[[#This Row],[名前]]&amp;Attack[[#This Row],[レアリティ]]</f>
        <v>花火角名倫太郎ICONIC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1</v>
      </c>
      <c r="C1145" s="1" t="s">
        <v>835</v>
      </c>
      <c r="D1145" s="1" t="s">
        <v>188</v>
      </c>
      <c r="E1145" s="1" t="s">
        <v>77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路地裏2角名倫太郎ICONIC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2</v>
      </c>
      <c r="C1146" s="1" t="s">
        <v>835</v>
      </c>
      <c r="D1146" s="1" t="s">
        <v>188</v>
      </c>
      <c r="E1146" s="1" t="s">
        <v>77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路地裏2角名倫太郎ICONIC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3</v>
      </c>
      <c r="C1147" s="1" t="s">
        <v>835</v>
      </c>
      <c r="D1147" s="1" t="s">
        <v>188</v>
      </c>
      <c r="E1147" s="1" t="s">
        <v>77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171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路地裏2角名倫太郎ICONIC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4</v>
      </c>
      <c r="C1148" s="1" t="s">
        <v>835</v>
      </c>
      <c r="D1148" s="1" t="s">
        <v>188</v>
      </c>
      <c r="E1148" s="1" t="s">
        <v>77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172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路地裏2角名倫太郎ICONIC</v>
      </c>
    </row>
    <row r="1149" spans="1:21" x14ac:dyDescent="0.35">
      <c r="A1149">
        <f>VLOOKUP(Attack[[#This Row],[No用]],SetNo[[No.用]:[vlookup 用]],2,FALSE)</f>
        <v>282</v>
      </c>
      <c r="B1149">
        <f>IF(ROW()=2,1,IF(A1148&lt;&gt;Attack[[#This Row],[No]],1,B1148+1))</f>
        <v>5</v>
      </c>
      <c r="C1149" s="1" t="s">
        <v>835</v>
      </c>
      <c r="D1149" s="1" t="s">
        <v>188</v>
      </c>
      <c r="E1149" s="1" t="s">
        <v>77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U1149" t="str">
        <f>Attack[[#This Row],[服装]]&amp;Attack[[#This Row],[名前]]&amp;Attack[[#This Row],[レアリティ]]</f>
        <v>路地裏2角名倫太郎ICONIC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1</v>
      </c>
      <c r="C1150" s="1" t="s">
        <v>990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水着2角名倫太郎ICONIC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2</v>
      </c>
      <c r="C1151" s="1" t="s">
        <v>990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水着2角名倫太郎ICONIC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3</v>
      </c>
      <c r="C1152" s="1" t="s">
        <v>990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水着2角名倫太郎ICONIC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4</v>
      </c>
      <c r="C1153" s="1" t="s">
        <v>990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水着2角名倫太郎ICONIC</v>
      </c>
    </row>
    <row r="1154" spans="1:21" x14ac:dyDescent="0.35">
      <c r="A1154">
        <f>VLOOKUP(Attack[[#This Row],[No用]],SetNo[[No.用]:[vlookup 用]],2,FALSE)</f>
        <v>283</v>
      </c>
      <c r="B1154">
        <f>IF(ROW()=2,1,IF(A1153&lt;&gt;Attack[[#This Row],[No]],1,B1153+1))</f>
        <v>5</v>
      </c>
      <c r="C1154" s="1" t="s">
        <v>990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水着2角名倫太郎ICONIC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36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ユニフォーム北信介ICONIC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ユニフォーム北信介ICONIC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258</v>
      </c>
      <c r="L1157" s="1" t="s">
        <v>173</v>
      </c>
      <c r="M1157">
        <v>39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ユニフォーム北信介ICONIC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Attack[[#This Row],[服装]]&amp;Attack[[#This Row],[名前]]&amp;Attack[[#This Row],[レアリティ]]</f>
        <v>ユニフォーム北信介ICONIC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36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Xmas北信介ICONIC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Xmas北信介ICONIC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258</v>
      </c>
      <c r="L1161" s="1" t="s">
        <v>173</v>
      </c>
      <c r="M1161">
        <v>39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Xmas北信介ICONIC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1</v>
      </c>
      <c r="C1162" s="1" t="s">
        <v>735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スパイ北信介ICONIC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2</v>
      </c>
      <c r="C1163" s="1" t="s">
        <v>735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スパイ北信介ICONIC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3</v>
      </c>
      <c r="C1164" s="1" t="s">
        <v>735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178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スパイ北信介ICONIC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826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新年2北信介ICONIC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826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新年2北信介ICONIC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826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新年2北信介ICONIC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826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U1168" t="str">
        <f>Attack[[#This Row],[服装]]&amp;Attack[[#This Row],[名前]]&amp;Attack[[#This Row],[レアリティ]]</f>
        <v>新年2北信介ICONIC</v>
      </c>
    </row>
    <row r="1169" spans="1:21" x14ac:dyDescent="0.35">
      <c r="A1169">
        <f>VLOOKUP(Attack[[#This Row],[No用]],SetNo[[No.用]:[vlookup 用]],2,FALSE)</f>
        <v>288</v>
      </c>
      <c r="B1169">
        <f>IF(ROW()=2,1,IF(A1168&lt;&gt;Attack[[#This Row],[No]],1,B1168+1))</f>
        <v>1</v>
      </c>
      <c r="C1169" s="1" t="s">
        <v>963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職業体験2北信介ICONIC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2</v>
      </c>
      <c r="C1170" s="1" t="s">
        <v>963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38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職業体験2北信介ICONIC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3</v>
      </c>
      <c r="C1171" s="1" t="s">
        <v>963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258</v>
      </c>
      <c r="L1171" s="1" t="s">
        <v>173</v>
      </c>
      <c r="M1171">
        <v>41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職業体験2北信介ICONIC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4</v>
      </c>
      <c r="C1172" s="1" t="s">
        <v>963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48</v>
      </c>
      <c r="N1172">
        <v>0</v>
      </c>
      <c r="O1172">
        <v>58</v>
      </c>
      <c r="P1172">
        <v>0</v>
      </c>
      <c r="U1172" t="str">
        <f>Attack[[#This Row],[服装]]&amp;Attack[[#This Row],[名前]]&amp;Attack[[#This Row],[レアリティ]]</f>
        <v>職業体験2北信介ICONIC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5</v>
      </c>
      <c r="C1173" s="1" t="s">
        <v>963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48</v>
      </c>
      <c r="N1173">
        <v>0</v>
      </c>
      <c r="O1173">
        <v>58</v>
      </c>
      <c r="P1173">
        <v>0</v>
      </c>
      <c r="U1173" t="str">
        <f>Attack[[#This Row],[服装]]&amp;Attack[[#This Row],[名前]]&amp;Attack[[#This Row],[レアリティ]]</f>
        <v>職業体験2北信介ICONIC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t="s">
        <v>108</v>
      </c>
      <c r="D1174" s="1" t="s">
        <v>523</v>
      </c>
      <c r="E1174" t="s">
        <v>77</v>
      </c>
      <c r="F1174" s="1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ユニフォーム尾白アランICONIC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t="s">
        <v>108</v>
      </c>
      <c r="D1175" s="1" t="s">
        <v>523</v>
      </c>
      <c r="E1175" t="s">
        <v>77</v>
      </c>
      <c r="F1175" s="1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37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ユニフォーム尾白アランICONIC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42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ユニフォーム尾白アランICONIC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258</v>
      </c>
      <c r="L1177" s="1" t="s">
        <v>173</v>
      </c>
      <c r="M1177">
        <v>39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ユニフォーム尾白アランICONIC</v>
      </c>
    </row>
    <row r="1178" spans="1:21" x14ac:dyDescent="0.35">
      <c r="A1178">
        <f>VLOOKUP(Attack[[#This Row],[No用]],SetNo[[No.用]:[vlookup 用]],2,FALSE)</f>
        <v>289</v>
      </c>
      <c r="B1178">
        <f>IF(ROW()=2,1,IF(A1177&lt;&gt;Attack[[#This Row],[No]],1,B1177+1))</f>
        <v>5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Attack[[#This Row],[服装]]&amp;Attack[[#This Row],[名前]]&amp;Attack[[#This Row],[レアリティ]]</f>
        <v>ユニフォーム尾白アランICONIC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1</v>
      </c>
      <c r="C1179" s="1" t="s">
        <v>597</v>
      </c>
      <c r="D1179" s="1" t="s">
        <v>523</v>
      </c>
      <c r="E1179" s="1" t="s">
        <v>602</v>
      </c>
      <c r="F1179" s="1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雪遊び尾白アランICONIC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2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雪遊び尾白アランICONIC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3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170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雪遊び尾白アランICONIC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4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39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雪遊び尾白アランICONIC</v>
      </c>
    </row>
    <row r="1183" spans="1:21" x14ac:dyDescent="0.35">
      <c r="A1183">
        <f>VLOOKUP(Attack[[#This Row],[No用]],SetNo[[No.用]:[vlookup 用]],2,FALSE)</f>
        <v>290</v>
      </c>
      <c r="B1183">
        <f>IF(ROW()=2,1,IF(A1182&lt;&gt;Attack[[#This Row],[No]],1,B1182+1))</f>
        <v>5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45</v>
      </c>
      <c r="N1183">
        <v>0</v>
      </c>
      <c r="O1183">
        <v>55</v>
      </c>
      <c r="P1183">
        <v>0</v>
      </c>
      <c r="U1183" t="str">
        <f>Attack[[#This Row],[服装]]&amp;Attack[[#This Row],[名前]]&amp;Attack[[#This Row],[レアリティ]]</f>
        <v>雪遊び尾白アランICONIC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1</v>
      </c>
      <c r="C1184" s="1" t="s">
        <v>999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178</v>
      </c>
      <c r="M1184">
        <v>35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夏祭り2尾白アランICONIC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2</v>
      </c>
      <c r="C1185" s="1" t="s">
        <v>999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34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夏祭り2尾白アランICONIC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3</v>
      </c>
      <c r="C1186" s="1" t="s">
        <v>999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178</v>
      </c>
      <c r="M1186">
        <v>39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夏祭り2尾白アランICONIC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4</v>
      </c>
      <c r="C1187" s="1" t="s">
        <v>999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258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夏祭り2尾白アランICONIC</v>
      </c>
    </row>
    <row r="1188" spans="1:21" x14ac:dyDescent="0.35">
      <c r="A1188">
        <f>VLOOKUP(Attack[[#This Row],[No用]],SetNo[[No.用]:[vlookup 用]],2,FALSE)</f>
        <v>291</v>
      </c>
      <c r="B1188">
        <f>IF(ROW()=2,1,IF(A1187&lt;&gt;Attack[[#This Row],[No]],1,B1187+1))</f>
        <v>5</v>
      </c>
      <c r="C1188" s="1" t="s">
        <v>999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夏祭り2尾白アランICONIC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1</v>
      </c>
      <c r="C1189" t="s">
        <v>108</v>
      </c>
      <c r="D1189" s="1" t="s">
        <v>525</v>
      </c>
      <c r="E1189" t="s">
        <v>77</v>
      </c>
      <c r="F1189" s="1" t="s">
        <v>80</v>
      </c>
      <c r="G1189" t="s">
        <v>185</v>
      </c>
      <c r="H1189" t="s">
        <v>71</v>
      </c>
      <c r="I1189">
        <v>1</v>
      </c>
      <c r="J1189" t="s">
        <v>234</v>
      </c>
      <c r="M1189">
        <v>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ユニフォーム赤木路成ICONIC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801</v>
      </c>
      <c r="D1190" s="1" t="s">
        <v>525</v>
      </c>
      <c r="E1190" s="1" t="s">
        <v>73</v>
      </c>
      <c r="F1190" s="1" t="s">
        <v>80</v>
      </c>
      <c r="G1190" s="1" t="s">
        <v>185</v>
      </c>
      <c r="H1190" s="1" t="s">
        <v>71</v>
      </c>
      <c r="I1190">
        <v>1</v>
      </c>
      <c r="J1190" t="s">
        <v>234</v>
      </c>
      <c r="M1190">
        <v>0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Xmas2赤木路成ICONIC</v>
      </c>
    </row>
    <row r="1191" spans="1:21" x14ac:dyDescent="0.35">
      <c r="A1191">
        <f>VLOOKUP(Attack[[#This Row],[No用]],SetNo[[No.用]:[vlookup 用]],2,FALSE)</f>
        <v>294</v>
      </c>
      <c r="B1191">
        <f>IF(ROW()=2,1,IF(A1190&lt;&gt;Attack[[#This Row],[No]],1,B1190+1))</f>
        <v>1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ユニフォーム大耳練ICONIC</v>
      </c>
    </row>
    <row r="1192" spans="1:21" x14ac:dyDescent="0.35">
      <c r="A1192">
        <f>VLOOKUP(Attack[[#This Row],[No用]],SetNo[[No.用]:[vlookup 用]],2,FALSE)</f>
        <v>294</v>
      </c>
      <c r="B1192">
        <f>IF(ROW()=2,1,IF(A1191&lt;&gt;Attack[[#This Row],[No]],1,B1191+1))</f>
        <v>2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ユニフォーム大耳練ICONIC</v>
      </c>
    </row>
    <row r="1193" spans="1:21" x14ac:dyDescent="0.35">
      <c r="A1193">
        <f>VLOOKUP(Attack[[#This Row],[No用]],SetNo[[No.用]:[vlookup 用]],2,FALSE)</f>
        <v>294</v>
      </c>
      <c r="B1193">
        <f>IF(ROW()=2,1,IF(A1192&lt;&gt;Attack[[#This Row],[No]],1,B1192+1))</f>
        <v>3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ユニフォーム大耳練ICONIC</v>
      </c>
    </row>
    <row r="1194" spans="1:21" x14ac:dyDescent="0.35">
      <c r="A1194">
        <f>VLOOKUP(Attack[[#This Row],[No用]],SetNo[[No.用]:[vlookup 用]],2,FALSE)</f>
        <v>295</v>
      </c>
      <c r="B1194">
        <f>IF(ROW()=2,1,IF(A1193&lt;&gt;Attack[[#This Row],[No]],1,B1193+1))</f>
        <v>1</v>
      </c>
      <c r="C1194" t="s">
        <v>108</v>
      </c>
      <c r="D1194" s="1" t="s">
        <v>529</v>
      </c>
      <c r="E1194" t="s">
        <v>77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ユニフォーム理石平介ICONIC</v>
      </c>
    </row>
    <row r="1195" spans="1:21" x14ac:dyDescent="0.35">
      <c r="A1195">
        <f>VLOOKUP(Attack[[#This Row],[No用]],SetNo[[No.用]:[vlookup 用]],2,FALSE)</f>
        <v>295</v>
      </c>
      <c r="B1195">
        <f>IF(ROW()=2,1,IF(A1194&lt;&gt;Attack[[#This Row],[No]],1,B1194+1))</f>
        <v>2</v>
      </c>
      <c r="C1195" t="s">
        <v>108</v>
      </c>
      <c r="D1195" s="1" t="s">
        <v>529</v>
      </c>
      <c r="E1195" t="s">
        <v>77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ユニフォーム理石平介ICONIC</v>
      </c>
    </row>
    <row r="1196" spans="1:21" x14ac:dyDescent="0.35">
      <c r="A1196">
        <f>VLOOKUP(Attack[[#This Row],[No用]],SetNo[[No.用]:[vlookup 用]],2,FALSE)</f>
        <v>295</v>
      </c>
      <c r="B1196">
        <f>IF(ROW()=2,1,IF(A1195&lt;&gt;Attack[[#This Row],[No]],1,B1195+1))</f>
        <v>3</v>
      </c>
      <c r="C1196" t="s">
        <v>108</v>
      </c>
      <c r="D1196" s="1" t="s">
        <v>529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258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ユニフォーム理石平介ICONIC</v>
      </c>
    </row>
    <row r="1197" spans="1:21" x14ac:dyDescent="0.35">
      <c r="A1197">
        <f>VLOOKUP(Attack[[#This Row],[No用]],SetNo[[No.用]:[vlookup 用]],2,FALSE)</f>
        <v>296</v>
      </c>
      <c r="B1197">
        <f>IF(ROW()=2,1,IF(A1196&lt;&gt;Attack[[#This Row],[No]],1,B1196+1))</f>
        <v>1</v>
      </c>
      <c r="C1197" s="1" t="s">
        <v>108</v>
      </c>
      <c r="D1197" s="1" t="s">
        <v>675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ユニフォーム銀島結ICONIC</v>
      </c>
    </row>
    <row r="1198" spans="1:21" x14ac:dyDescent="0.35">
      <c r="A1198">
        <f>VLOOKUP(Attack[[#This Row],[No用]],SetNo[[No.用]:[vlookup 用]],2,FALSE)</f>
        <v>296</v>
      </c>
      <c r="B1198">
        <f>IF(ROW()=2,1,IF(A1197&lt;&gt;Attack[[#This Row],[No]],1,B1197+1))</f>
        <v>2</v>
      </c>
      <c r="C1198" s="1" t="s">
        <v>108</v>
      </c>
      <c r="D1198" s="1" t="s">
        <v>675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36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ユニフォーム銀島結ICONIC</v>
      </c>
    </row>
    <row r="1199" spans="1:21" x14ac:dyDescent="0.35">
      <c r="A1199">
        <f>VLOOKUP(Attack[[#This Row],[No用]],SetNo[[No.用]:[vlookup 用]],2,FALSE)</f>
        <v>296</v>
      </c>
      <c r="B1199">
        <f>IF(ROW()=2,1,IF(A1198&lt;&gt;Attack[[#This Row],[No]],1,B1198+1))</f>
        <v>3</v>
      </c>
      <c r="C1199" s="1" t="s">
        <v>108</v>
      </c>
      <c r="D1199" s="1" t="s">
        <v>675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258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ユニフォーム銀島結ICONIC</v>
      </c>
    </row>
    <row r="1200" spans="1:21" x14ac:dyDescent="0.35">
      <c r="A1200">
        <f>VLOOKUP(Attack[[#This Row],[No用]],SetNo[[No.用]:[vlookup 用]],2,FALSE)</f>
        <v>296</v>
      </c>
      <c r="B1200">
        <f>IF(ROW()=2,1,IF(A1199&lt;&gt;Attack[[#This Row],[No]],1,B1199+1))</f>
        <v>4</v>
      </c>
      <c r="C1200" s="1" t="s">
        <v>108</v>
      </c>
      <c r="D1200" s="1" t="s">
        <v>675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ユニフォーム銀島結ICONIC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5</v>
      </c>
      <c r="C1201" s="1" t="s">
        <v>108</v>
      </c>
      <c r="D1201" s="1" t="s">
        <v>675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258</v>
      </c>
      <c r="L1201" s="1" t="s">
        <v>224</v>
      </c>
      <c r="M1201">
        <v>46</v>
      </c>
      <c r="N1201">
        <v>0</v>
      </c>
      <c r="O1201">
        <v>56</v>
      </c>
      <c r="P1201">
        <v>0</v>
      </c>
      <c r="U1201" t="str">
        <f>Attack[[#This Row],[服装]]&amp;Attack[[#This Row],[名前]]&amp;Attack[[#This Row],[レアリティ]]</f>
        <v>ユニフォーム銀島結ICONIC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6</v>
      </c>
      <c r="C1202" s="1" t="s">
        <v>108</v>
      </c>
      <c r="D1202" s="1" t="s">
        <v>675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46</v>
      </c>
      <c r="N1202">
        <v>0</v>
      </c>
      <c r="O1202">
        <v>56</v>
      </c>
      <c r="P1202">
        <v>0</v>
      </c>
      <c r="U1202" t="str">
        <f>Attack[[#This Row],[服装]]&amp;Attack[[#This Row],[名前]]&amp;Attack[[#This Row],[レアリティ]]</f>
        <v>ユニフォーム銀島結ICONIC</v>
      </c>
    </row>
    <row r="1203" spans="1:21" x14ac:dyDescent="0.35">
      <c r="A1203">
        <f>VLOOKUP(Attack[[#This Row],[No用]],SetNo[[No.用]:[vlookup 用]],2,FALSE)</f>
        <v>297</v>
      </c>
      <c r="B1203">
        <f>IF(ROW()=2,1,IF(A1202&lt;&gt;Attack[[#This Row],[No]],1,B1202+1))</f>
        <v>1</v>
      </c>
      <c r="C1203" s="1" t="s">
        <v>801</v>
      </c>
      <c r="D1203" s="1" t="s">
        <v>675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173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Xmas2銀島結ICONIC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2</v>
      </c>
      <c r="C1204" s="1" t="s">
        <v>801</v>
      </c>
      <c r="D1204" s="1" t="s">
        <v>675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173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Xmas2銀島結ICONIC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3</v>
      </c>
      <c r="C1205" s="1" t="s">
        <v>801</v>
      </c>
      <c r="D1205" s="1" t="s">
        <v>675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258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Xmas2銀島結ICONIC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4</v>
      </c>
      <c r="C1206" s="1" t="s">
        <v>801</v>
      </c>
      <c r="D1206" s="1" t="s">
        <v>675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Xmas2銀島結ICONIC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5</v>
      </c>
      <c r="C1207" s="1" t="s">
        <v>801</v>
      </c>
      <c r="D1207" s="1" t="s">
        <v>675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46</v>
      </c>
      <c r="N1207">
        <v>0</v>
      </c>
      <c r="O1207">
        <v>56</v>
      </c>
      <c r="P1207">
        <v>0</v>
      </c>
      <c r="U1207" t="str">
        <f>Attack[[#This Row],[服装]]&amp;Attack[[#This Row],[名前]]&amp;Attack[[#This Row],[レアリティ]]</f>
        <v>Xmas2銀島結ICONIC</v>
      </c>
    </row>
    <row r="1208" spans="1:21" x14ac:dyDescent="0.35">
      <c r="A1208">
        <f>VLOOKUP(Attack[[#This Row],[No用]],SetNo[[No.用]:[vlookup 用]],2,FALSE)</f>
        <v>297</v>
      </c>
      <c r="B1208">
        <f>IF(ROW()=2,1,IF(A1207&lt;&gt;Attack[[#This Row],[No]],1,B1207+1))</f>
        <v>6</v>
      </c>
      <c r="C1208" s="1" t="s">
        <v>801</v>
      </c>
      <c r="D1208" s="1" t="s">
        <v>675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265</v>
      </c>
      <c r="L1208" s="1" t="s">
        <v>224</v>
      </c>
      <c r="M1208">
        <v>46</v>
      </c>
      <c r="N1208">
        <v>0</v>
      </c>
      <c r="O1208">
        <v>56</v>
      </c>
      <c r="P1208">
        <v>0</v>
      </c>
      <c r="U1208" t="str">
        <f>Attack[[#This Row],[服装]]&amp;Attack[[#This Row],[名前]]&amp;Attack[[#This Row],[レアリティ]]</f>
        <v>Xmas2銀島結ICONIC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t="s">
        <v>108</v>
      </c>
      <c r="D1209" t="s">
        <v>122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39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ユニフォーム木兎光太郎ICONIC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ユニフォーム木兎光太郎ICONIC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ユニフォーム木兎光太郎ICONIC</v>
      </c>
    </row>
    <row r="1212" spans="1:21" x14ac:dyDescent="0.3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42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ユニフォーム木兎光太郎ICONIC</v>
      </c>
    </row>
    <row r="1213" spans="1:21" x14ac:dyDescent="0.3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t="s">
        <v>108</v>
      </c>
      <c r="D1213" t="s">
        <v>122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ユニフォーム木兎光太郎ICONIC</v>
      </c>
    </row>
    <row r="1214" spans="1:21" x14ac:dyDescent="0.35">
      <c r="A1214">
        <f>VLOOKUP(Attack[[#This Row],[No用]],SetNo[[No.用]:[vlookup 用]],2,FALSE)</f>
        <v>298</v>
      </c>
      <c r="B1214">
        <f>IF(ROW()=2,1,IF(A1213&lt;&gt;Attack[[#This Row],[No]],1,B1213+1))</f>
        <v>6</v>
      </c>
      <c r="C1214" t="s">
        <v>108</v>
      </c>
      <c r="D1214" t="s">
        <v>122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234</v>
      </c>
      <c r="K1214" s="1" t="s">
        <v>266</v>
      </c>
      <c r="L1214" s="1" t="s">
        <v>162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ユニフォーム木兎光太郎ICONIC</v>
      </c>
    </row>
    <row r="1215" spans="1:21" x14ac:dyDescent="0.35">
      <c r="A1215">
        <f>VLOOKUP(Attack[[#This Row],[No用]],SetNo[[No.用]:[vlookup 用]],2,FALSE)</f>
        <v>298</v>
      </c>
      <c r="B1215">
        <f>IF(ROW()=2,1,IF(A1214&lt;&gt;Attack[[#This Row],[No]],1,B1214+1))</f>
        <v>7</v>
      </c>
      <c r="C1215" t="s">
        <v>108</v>
      </c>
      <c r="D1215" t="s">
        <v>122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ユニフォーム木兎光太郎ICONIC</v>
      </c>
    </row>
    <row r="1216" spans="1:21" x14ac:dyDescent="0.35">
      <c r="A1216">
        <f>VLOOKUP(Attack[[#This Row],[No用]],SetNo[[No.用]:[vlookup 用]],2,FALSE)</f>
        <v>298</v>
      </c>
      <c r="B1216">
        <f>IF(ROW()=2,1,IF(A1215&lt;&gt;Attack[[#This Row],[No]],1,B1215+1))</f>
        <v>8</v>
      </c>
      <c r="C1216" t="s">
        <v>108</v>
      </c>
      <c r="D1216" t="s">
        <v>122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51</v>
      </c>
      <c r="N1216">
        <v>0</v>
      </c>
      <c r="O1216">
        <v>61</v>
      </c>
      <c r="P1216">
        <v>0</v>
      </c>
      <c r="Q1216" s="1" t="s">
        <v>606</v>
      </c>
      <c r="U1216" t="str">
        <f>Attack[[#This Row],[服装]]&amp;Attack[[#This Row],[名前]]&amp;Attack[[#This Row],[レアリティ]]</f>
        <v>ユニフォーム木兎光太郎ICONIC</v>
      </c>
    </row>
    <row r="1217" spans="1:21" x14ac:dyDescent="0.35">
      <c r="A1217">
        <f>VLOOKUP(Attack[[#This Row],[No用]],SetNo[[No.用]:[vlookup 用]],2,FALSE)</f>
        <v>298</v>
      </c>
      <c r="B1217">
        <f>IF(ROW()=2,1,IF(A1216&lt;&gt;Attack[[#This Row],[No]],1,B1216+1))</f>
        <v>9</v>
      </c>
      <c r="C1217" t="s">
        <v>108</v>
      </c>
      <c r="D1217" t="s">
        <v>122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51</v>
      </c>
      <c r="N1217">
        <v>0</v>
      </c>
      <c r="O1217">
        <v>61</v>
      </c>
      <c r="P1217">
        <v>0</v>
      </c>
      <c r="U1217" t="str">
        <f>Attack[[#This Row],[服装]]&amp;Attack[[#This Row],[名前]]&amp;Attack[[#This Row],[レアリティ]]</f>
        <v>ユニフォーム木兎光太郎ICONIC</v>
      </c>
    </row>
    <row r="1218" spans="1:21" x14ac:dyDescent="0.3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t="s">
        <v>150</v>
      </c>
      <c r="D1218" t="s">
        <v>122</v>
      </c>
      <c r="E1218" t="s">
        <v>77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夏祭り木兎光太郎ICONIC</v>
      </c>
    </row>
    <row r="1219" spans="1:21" x14ac:dyDescent="0.3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t="s">
        <v>150</v>
      </c>
      <c r="D1219" t="s">
        <v>122</v>
      </c>
      <c r="E1219" t="s">
        <v>77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178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夏祭り木兎光太郎ICONIC</v>
      </c>
    </row>
    <row r="1220" spans="1:21" x14ac:dyDescent="0.3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t="s">
        <v>150</v>
      </c>
      <c r="D1220" t="s">
        <v>122</v>
      </c>
      <c r="E1220" t="s">
        <v>77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夏祭り木兎光太郎ICONIC</v>
      </c>
    </row>
    <row r="1221" spans="1:21" x14ac:dyDescent="0.3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t="s">
        <v>150</v>
      </c>
      <c r="D1221" t="s">
        <v>122</v>
      </c>
      <c r="E122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夏祭り木兎光太郎ICONIC</v>
      </c>
    </row>
    <row r="1222" spans="1:21" x14ac:dyDescent="0.3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t="s">
        <v>150</v>
      </c>
      <c r="D1222" t="s">
        <v>122</v>
      </c>
      <c r="E1222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夏祭り木兎光太郎ICONIC</v>
      </c>
    </row>
    <row r="1223" spans="1:21" x14ac:dyDescent="0.35">
      <c r="A1223">
        <f>VLOOKUP(Attack[[#This Row],[No用]],SetNo[[No.用]:[vlookup 用]],2,FALSE)</f>
        <v>299</v>
      </c>
      <c r="B1223">
        <f>IF(ROW()=2,1,IF(A1222&lt;&gt;Attack[[#This Row],[No]],1,B1222+1))</f>
        <v>6</v>
      </c>
      <c r="C1223" t="s">
        <v>150</v>
      </c>
      <c r="D1223" t="s">
        <v>122</v>
      </c>
      <c r="E1223" t="s">
        <v>77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266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夏祭り木兎光太郎ICONIC</v>
      </c>
    </row>
    <row r="1224" spans="1:21" x14ac:dyDescent="0.35">
      <c r="A1224">
        <f>VLOOKUP(Attack[[#This Row],[No用]],SetNo[[No.用]:[vlookup 用]],2,FALSE)</f>
        <v>299</v>
      </c>
      <c r="B1224">
        <f>IF(ROW()=2,1,IF(A1223&lt;&gt;Attack[[#This Row],[No]],1,B1223+1))</f>
        <v>7</v>
      </c>
      <c r="C1224" t="s">
        <v>150</v>
      </c>
      <c r="D1224" t="s">
        <v>122</v>
      </c>
      <c r="E1224" t="s">
        <v>77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夏祭り木兎光太郎ICONIC</v>
      </c>
    </row>
    <row r="1225" spans="1:21" x14ac:dyDescent="0.35">
      <c r="A1225">
        <f>VLOOKUP(Attack[[#This Row],[No用]],SetNo[[No.用]:[vlookup 用]],2,FALSE)</f>
        <v>299</v>
      </c>
      <c r="B1225">
        <f>IF(ROW()=2,1,IF(A1224&lt;&gt;Attack[[#This Row],[No]],1,B1224+1))</f>
        <v>8</v>
      </c>
      <c r="C1225" t="s">
        <v>150</v>
      </c>
      <c r="D1225" t="s">
        <v>122</v>
      </c>
      <c r="E1225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Q1225" s="1" t="s">
        <v>606</v>
      </c>
      <c r="U1225" t="str">
        <f>Attack[[#This Row],[服装]]&amp;Attack[[#This Row],[名前]]&amp;Attack[[#This Row],[レアリティ]]</f>
        <v>夏祭り木兎光太郎ICONIC</v>
      </c>
    </row>
    <row r="1226" spans="1:21" x14ac:dyDescent="0.35">
      <c r="A1226">
        <f>VLOOKUP(Attack[[#This Row],[No用]],SetNo[[No.用]:[vlookup 用]],2,FALSE)</f>
        <v>299</v>
      </c>
      <c r="B1226">
        <f>IF(ROW()=2,1,IF(A1225&lt;&gt;Attack[[#This Row],[No]],1,B1225+1))</f>
        <v>9</v>
      </c>
      <c r="C1226" t="s">
        <v>150</v>
      </c>
      <c r="D1226" t="s">
        <v>122</v>
      </c>
      <c r="E1226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Attack[[#This Row],[服装]]&amp;Attack[[#This Row],[名前]]&amp;Attack[[#This Row],[レアリティ]]</f>
        <v>夏祭り木兎光太郎ICONIC</v>
      </c>
    </row>
    <row r="1227" spans="1:21" x14ac:dyDescent="0.3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587</v>
      </c>
      <c r="D1227" t="s">
        <v>122</v>
      </c>
      <c r="E1227" s="1" t="s">
        <v>73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Xmas木兎光太郎ICONIC</v>
      </c>
    </row>
    <row r="1228" spans="1:21" x14ac:dyDescent="0.3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587</v>
      </c>
      <c r="D1228" t="s">
        <v>122</v>
      </c>
      <c r="E1228" s="1" t="s">
        <v>73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Xmas木兎光太郎ICONIC</v>
      </c>
    </row>
    <row r="1229" spans="1:21" x14ac:dyDescent="0.35">
      <c r="A1229">
        <f>VLOOKUP(Attack[[#This Row],[No用]],SetNo[[No.用]:[vlookup 用]],2,FALSE)</f>
        <v>300</v>
      </c>
      <c r="B1229">
        <f>IF(ROW()=2,1,IF(A1228&lt;&gt;Attack[[#This Row],[No]],1,B1228+1))</f>
        <v>3</v>
      </c>
      <c r="C1229" s="1" t="s">
        <v>587</v>
      </c>
      <c r="D1229" t="s">
        <v>122</v>
      </c>
      <c r="E1229" s="1" t="s">
        <v>73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Xmas木兎光太郎ICONIC</v>
      </c>
    </row>
    <row r="1230" spans="1:21" x14ac:dyDescent="0.35">
      <c r="A1230">
        <f>VLOOKUP(Attack[[#This Row],[No用]],SetNo[[No.用]:[vlookup 用]],2,FALSE)</f>
        <v>300</v>
      </c>
      <c r="B1230">
        <f>IF(ROW()=2,1,IF(A1229&lt;&gt;Attack[[#This Row],[No]],1,B1229+1))</f>
        <v>4</v>
      </c>
      <c r="C1230" s="1" t="s">
        <v>587</v>
      </c>
      <c r="D1230" t="s">
        <v>122</v>
      </c>
      <c r="E1230" s="1" t="s">
        <v>73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Xmas木兎光太郎ICONIC</v>
      </c>
    </row>
    <row r="1231" spans="1:21" x14ac:dyDescent="0.35">
      <c r="A1231">
        <f>VLOOKUP(Attack[[#This Row],[No用]],SetNo[[No.用]:[vlookup 用]],2,FALSE)</f>
        <v>300</v>
      </c>
      <c r="B1231">
        <f>IF(ROW()=2,1,IF(A1230&lt;&gt;Attack[[#This Row],[No]],1,B1230+1))</f>
        <v>5</v>
      </c>
      <c r="C1231" s="1" t="s">
        <v>587</v>
      </c>
      <c r="D1231" t="s">
        <v>122</v>
      </c>
      <c r="E1231" s="1" t="s">
        <v>73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178</v>
      </c>
      <c r="M1231">
        <v>37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Xmas木兎光太郎ICONIC</v>
      </c>
    </row>
    <row r="1232" spans="1:21" x14ac:dyDescent="0.35">
      <c r="A1232">
        <f>VLOOKUP(Attack[[#This Row],[No用]],SetNo[[No.用]:[vlookup 用]],2,FALSE)</f>
        <v>300</v>
      </c>
      <c r="B1232">
        <f>IF(ROW()=2,1,IF(A1231&lt;&gt;Attack[[#This Row],[No]],1,B1231+1))</f>
        <v>6</v>
      </c>
      <c r="C1232" s="1" t="s">
        <v>587</v>
      </c>
      <c r="D1232" t="s">
        <v>122</v>
      </c>
      <c r="E1232" s="1" t="s">
        <v>73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Xmas木兎光太郎ICONIC</v>
      </c>
    </row>
    <row r="1233" spans="1:21" x14ac:dyDescent="0.35">
      <c r="A1233">
        <f>VLOOKUP(Attack[[#This Row],[No用]],SetNo[[No.用]:[vlookup 用]],2,FALSE)</f>
        <v>300</v>
      </c>
      <c r="B1233">
        <f>IF(ROW()=2,1,IF(A1232&lt;&gt;Attack[[#This Row],[No]],1,B1232+1))</f>
        <v>7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178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Xmas木兎光太郎ICONIC</v>
      </c>
    </row>
    <row r="1234" spans="1:21" x14ac:dyDescent="0.35">
      <c r="A1234">
        <f>VLOOKUP(Attack[[#This Row],[No用]],SetNo[[No.用]:[vlookup 用]],2,FALSE)</f>
        <v>300</v>
      </c>
      <c r="B1234">
        <f>IF(ROW()=2,1,IF(A1233&lt;&gt;Attack[[#This Row],[No]],1,B1233+1))</f>
        <v>8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U1234" t="str">
        <f>Attack[[#This Row],[服装]]&amp;Attack[[#This Row],[名前]]&amp;Attack[[#This Row],[レアリティ]]</f>
        <v>Xmas木兎光太郎ICONIC</v>
      </c>
    </row>
    <row r="1235" spans="1:21" x14ac:dyDescent="0.35">
      <c r="A1235">
        <f>VLOOKUP(Attack[[#This Row],[No用]],SetNo[[No.用]:[vlookup 用]],2,FALSE)</f>
        <v>300</v>
      </c>
      <c r="B1235">
        <f>IF(ROW()=2,1,IF(A1234&lt;&gt;Attack[[#This Row],[No]],1,B1234+1))</f>
        <v>9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266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Xmas木兎光太郎ICONIC</v>
      </c>
    </row>
    <row r="1236" spans="1:21" x14ac:dyDescent="0.35">
      <c r="A1236">
        <f>VLOOKUP(Attack[[#This Row],[No用]],SetNo[[No.用]:[vlookup 用]],2,FALSE)</f>
        <v>301</v>
      </c>
      <c r="B1236">
        <f>IF(ROW()=2,1,IF(A1235&lt;&gt;Attack[[#This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制服木兎光太郎ICONIC</v>
      </c>
    </row>
    <row r="1237" spans="1:21" x14ac:dyDescent="0.35">
      <c r="A1237">
        <f>VLOOKUP(Attack[[#This Row],[No用]],SetNo[[No.用]:[vlookup 用]],2,FALSE)</f>
        <v>301</v>
      </c>
      <c r="B1237">
        <f>IF(ROW()=2,1,IF(A1236&lt;&gt;Attack[[#This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制服木兎光太郎ICONIC</v>
      </c>
    </row>
    <row r="1238" spans="1:21" x14ac:dyDescent="0.35">
      <c r="A1238">
        <f>VLOOKUP(Attack[[#This Row],[No用]],SetNo[[No.用]:[vlookup 用]],2,FALSE)</f>
        <v>301</v>
      </c>
      <c r="B1238">
        <f>IF(ROW()=2,1,IF(A1237&lt;&gt;Attack[[#This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制服木兎光太郎ICONIC</v>
      </c>
    </row>
    <row r="1239" spans="1:21" x14ac:dyDescent="0.35">
      <c r="A1239">
        <f>VLOOKUP(Attack[[#This Row],[No用]],SetNo[[No.用]:[vlookup 用]],2,FALSE)</f>
        <v>301</v>
      </c>
      <c r="B1239">
        <f>IF(ROW()=2,1,IF(A1238&lt;&gt;Attack[[#This Row],[No]],1,B1238+1))</f>
        <v>4</v>
      </c>
      <c r="C1239" s="1" t="s">
        <v>149</v>
      </c>
      <c r="D1239" t="s">
        <v>122</v>
      </c>
      <c r="E1239" s="1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制服木兎光太郎ICONIC</v>
      </c>
    </row>
    <row r="1240" spans="1:21" x14ac:dyDescent="0.35">
      <c r="A1240">
        <f>VLOOKUP(Attack[[#This Row],[No用]],SetNo[[No.用]:[vlookup 用]],2,FALSE)</f>
        <v>301</v>
      </c>
      <c r="B1240">
        <f>IF(ROW()=2,1,IF(A1239&lt;&gt;Attack[[#This Row],[No]],1,B1239+1))</f>
        <v>5</v>
      </c>
      <c r="C1240" s="1" t="s">
        <v>149</v>
      </c>
      <c r="D1240" t="s">
        <v>122</v>
      </c>
      <c r="E1240" s="1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178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制服木兎光太郎ICONIC</v>
      </c>
    </row>
    <row r="1241" spans="1:21" x14ac:dyDescent="0.35">
      <c r="A1241">
        <f>VLOOKUP(Attack[[#This Row],[No用]],SetNo[[No.用]:[vlookup 用]],2,FALSE)</f>
        <v>301</v>
      </c>
      <c r="B1241">
        <f>IF(ROW()=2,1,IF(A1240&lt;&gt;Attack[[#This Row],[No]],1,B1240+1))</f>
        <v>6</v>
      </c>
      <c r="C1241" s="1" t="s">
        <v>149</v>
      </c>
      <c r="D1241" t="s">
        <v>122</v>
      </c>
      <c r="E1241" s="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制服木兎光太郎ICONIC</v>
      </c>
    </row>
    <row r="1242" spans="1:21" x14ac:dyDescent="0.35">
      <c r="A1242">
        <f>VLOOKUP(Attack[[#This Row],[No用]],SetNo[[No.用]:[vlookup 用]],2,FALSE)</f>
        <v>301</v>
      </c>
      <c r="B1242">
        <f>IF(ROW()=2,1,IF(A1241&lt;&gt;Attack[[#This Row],[No]],1,B1241+1))</f>
        <v>7</v>
      </c>
      <c r="C1242" s="1" t="s">
        <v>149</v>
      </c>
      <c r="D1242" t="s">
        <v>122</v>
      </c>
      <c r="E1242" s="1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制服木兎光太郎ICONIC</v>
      </c>
    </row>
    <row r="1243" spans="1:21" x14ac:dyDescent="0.35">
      <c r="A1243">
        <f>VLOOKUP(Attack[[#This Row],[No用]],SetNo[[No.用]:[vlookup 用]],2,FALSE)</f>
        <v>301</v>
      </c>
      <c r="B1243">
        <f>IF(ROW()=2,1,IF(A1242&lt;&gt;Attack[[#This Row],[No]],1,B1242+1))</f>
        <v>8</v>
      </c>
      <c r="C1243" s="1" t="s">
        <v>149</v>
      </c>
      <c r="D1243" t="s">
        <v>122</v>
      </c>
      <c r="E1243" s="1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U1243" t="str">
        <f>Attack[[#This Row],[服装]]&amp;Attack[[#This Row],[名前]]&amp;Attack[[#This Row],[レアリティ]]</f>
        <v>制服木兎光太郎ICONIC</v>
      </c>
    </row>
    <row r="1244" spans="1:21" x14ac:dyDescent="0.35">
      <c r="A1244">
        <f>VLOOKUP(Attack[[#This Row],[No用]],SetNo[[No.用]:[vlookup 用]],2,FALSE)</f>
        <v>301</v>
      </c>
      <c r="B1244">
        <f>IF(ROW()=2,1,IF(A1243&lt;&gt;Attack[[#This Row],[No]],1,B1243+1))</f>
        <v>9</v>
      </c>
      <c r="C1244" s="1" t="s">
        <v>149</v>
      </c>
      <c r="D1244" t="s">
        <v>122</v>
      </c>
      <c r="E1244" s="1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Q1244" s="1" t="s">
        <v>606</v>
      </c>
      <c r="U1244" t="str">
        <f>Attack[[#This Row],[服装]]&amp;Attack[[#This Row],[名前]]&amp;Attack[[#This Row],[レアリティ]]</f>
        <v>制服木兎光太郎ICONIC</v>
      </c>
    </row>
    <row r="1245" spans="1:21" x14ac:dyDescent="0.35">
      <c r="A1245">
        <f>VLOOKUP(Attack[[#This Row],[No用]],SetNo[[No.用]:[vlookup 用]],2,FALSE)</f>
        <v>302</v>
      </c>
      <c r="B1245">
        <f>IF(ROW()=2,1,IF(A1244&lt;&gt;Attack[[#This Row],[No]],1,B1244+1))</f>
        <v>1</v>
      </c>
      <c r="C1245" s="1" t="s">
        <v>684</v>
      </c>
      <c r="D1245" s="1" t="s">
        <v>122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40</v>
      </c>
      <c r="N1245">
        <v>0</v>
      </c>
      <c r="O1245">
        <v>0</v>
      </c>
      <c r="P1245">
        <v>0</v>
      </c>
      <c r="Q1245" s="1"/>
      <c r="U1245" t="str">
        <f>Attack[[#This Row],[服装]]&amp;Attack[[#This Row],[名前]]&amp;Attack[[#This Row],[レアリティ]]</f>
        <v>キャンプ木兎光太郎ICONIC</v>
      </c>
    </row>
    <row r="1246" spans="1:21" x14ac:dyDescent="0.35">
      <c r="A1246">
        <f>VLOOKUP(Attack[[#This Row],[No用]],SetNo[[No.用]:[vlookup 用]],2,FALSE)</f>
        <v>302</v>
      </c>
      <c r="B1246">
        <f>IF(ROW()=2,1,IF(A1245&lt;&gt;Attack[[#This Row],[No]],1,B1245+1))</f>
        <v>2</v>
      </c>
      <c r="C1246" s="1" t="s">
        <v>684</v>
      </c>
      <c r="D1246" s="1" t="s">
        <v>122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173</v>
      </c>
      <c r="M1246">
        <v>40</v>
      </c>
      <c r="N1246">
        <v>0</v>
      </c>
      <c r="O1246">
        <v>0</v>
      </c>
      <c r="P1246">
        <v>0</v>
      </c>
      <c r="Q1246" s="1"/>
      <c r="U1246" t="str">
        <f>Attack[[#This Row],[服装]]&amp;Attack[[#This Row],[名前]]&amp;Attack[[#This Row],[レアリティ]]</f>
        <v>キャンプ木兎光太郎ICONIC</v>
      </c>
    </row>
    <row r="1247" spans="1:21" x14ac:dyDescent="0.35">
      <c r="A1247">
        <f>VLOOKUP(Attack[[#This Row],[No用]],SetNo[[No.用]:[vlookup 用]],2,FALSE)</f>
        <v>302</v>
      </c>
      <c r="B1247">
        <f>IF(ROW()=2,1,IF(A1246&lt;&gt;Attack[[#This Row],[No]],1,B1246+1))</f>
        <v>3</v>
      </c>
      <c r="C1247" s="1" t="s">
        <v>684</v>
      </c>
      <c r="D1247" s="1" t="s">
        <v>122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Q1247" s="1"/>
      <c r="U1247" t="str">
        <f>Attack[[#This Row],[服装]]&amp;Attack[[#This Row],[名前]]&amp;Attack[[#This Row],[レアリティ]]</f>
        <v>キャンプ木兎光太郎ICONIC</v>
      </c>
    </row>
    <row r="1248" spans="1:21" x14ac:dyDescent="0.35">
      <c r="A1248">
        <f>VLOOKUP(Attack[[#This Row],[No用]],SetNo[[No.用]:[vlookup 用]],2,FALSE)</f>
        <v>302</v>
      </c>
      <c r="B1248">
        <f>IF(ROW()=2,1,IF(A1247&lt;&gt;Attack[[#This Row],[No]],1,B1247+1))</f>
        <v>4</v>
      </c>
      <c r="C1248" s="1" t="s">
        <v>684</v>
      </c>
      <c r="D1248" s="1" t="s">
        <v>122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43</v>
      </c>
      <c r="N1248">
        <v>0</v>
      </c>
      <c r="O1248">
        <v>0</v>
      </c>
      <c r="P1248">
        <v>0</v>
      </c>
      <c r="Q1248" s="1"/>
      <c r="U1248" t="str">
        <f>Attack[[#This Row],[服装]]&amp;Attack[[#This Row],[名前]]&amp;Attack[[#This Row],[レアリティ]]</f>
        <v>キャンプ木兎光太郎ICONIC</v>
      </c>
    </row>
    <row r="1249" spans="1:21" x14ac:dyDescent="0.35">
      <c r="A1249">
        <f>VLOOKUP(Attack[[#This Row],[No用]],SetNo[[No.用]:[vlookup 用]],2,FALSE)</f>
        <v>302</v>
      </c>
      <c r="B1249">
        <f>IF(ROW()=2,1,IF(A1248&lt;&gt;Attack[[#This Row],[No]],1,B1248+1))</f>
        <v>5</v>
      </c>
      <c r="C1249" s="1" t="s">
        <v>684</v>
      </c>
      <c r="D1249" s="1" t="s">
        <v>122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キャンプ木兎光太郎ICONIC</v>
      </c>
    </row>
    <row r="1250" spans="1:21" x14ac:dyDescent="0.35">
      <c r="A1250">
        <f>VLOOKUP(Attack[[#This Row],[No用]],SetNo[[No.用]:[vlookup 用]],2,FALSE)</f>
        <v>302</v>
      </c>
      <c r="B1250">
        <f>IF(ROW()=2,1,IF(A1249&lt;&gt;Attack[[#This Row],[No]],1,B1249+1))</f>
        <v>6</v>
      </c>
      <c r="C1250" s="1" t="s">
        <v>684</v>
      </c>
      <c r="D1250" s="1" t="s">
        <v>122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234</v>
      </c>
      <c r="K1250" s="1" t="s">
        <v>266</v>
      </c>
      <c r="L1250" s="1" t="s">
        <v>178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キャンプ木兎光太郎ICONIC</v>
      </c>
    </row>
    <row r="1251" spans="1:21" x14ac:dyDescent="0.35">
      <c r="A1251">
        <f>VLOOKUP(Attack[[#This Row],[No用]],SetNo[[No.用]:[vlookup 用]],2,FALSE)</f>
        <v>302</v>
      </c>
      <c r="B1251">
        <f>IF(ROW()=2,1,IF(A1250&lt;&gt;Attack[[#This Row],[No]],1,B1250+1))</f>
        <v>7</v>
      </c>
      <c r="C1251" s="1" t="s">
        <v>684</v>
      </c>
      <c r="D1251" s="1" t="s">
        <v>122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36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キャンプ木兎光太郎ICONIC</v>
      </c>
    </row>
    <row r="1252" spans="1:21" x14ac:dyDescent="0.35">
      <c r="A1252">
        <f>VLOOKUP(Attack[[#This Row],[No用]],SetNo[[No.用]:[vlookup 用]],2,FALSE)</f>
        <v>302</v>
      </c>
      <c r="B1252">
        <f>IF(ROW()=2,1,IF(A1251&lt;&gt;Attack[[#This Row],[No]],1,B1251+1))</f>
        <v>8</v>
      </c>
      <c r="C1252" s="1" t="s">
        <v>684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Q1252" s="1"/>
      <c r="U1252" t="str">
        <f>Attack[[#This Row],[服装]]&amp;Attack[[#This Row],[名前]]&amp;Attack[[#This Row],[レアリティ]]</f>
        <v>キャンプ木兎光太郎ICONIC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s="1" t="s">
        <v>889</v>
      </c>
      <c r="D1253" s="1" t="s">
        <v>122</v>
      </c>
      <c r="E1253" s="1" t="s">
        <v>73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2周年木兎光太郎ICONIC</v>
      </c>
    </row>
    <row r="1254" spans="1:21" x14ac:dyDescent="0.3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s="1" t="s">
        <v>889</v>
      </c>
      <c r="D1254" s="1" t="s">
        <v>122</v>
      </c>
      <c r="E1254" s="1" t="s">
        <v>73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2周年木兎光太郎ICONIC</v>
      </c>
    </row>
    <row r="1255" spans="1:21" x14ac:dyDescent="0.35">
      <c r="A1255">
        <f>VLOOKUP(Attack[[#This Row],[No用]],SetNo[[No.用]:[vlookup 用]],2,FALSE)</f>
        <v>303</v>
      </c>
      <c r="B1255">
        <f>IF(ROW()=2,1,IF(A1254&lt;&gt;Attack[[#This Row],[No]],1,B1254+1))</f>
        <v>3</v>
      </c>
      <c r="C1255" s="1" t="s">
        <v>889</v>
      </c>
      <c r="D1255" s="1" t="s">
        <v>122</v>
      </c>
      <c r="E1255" s="1" t="s">
        <v>73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170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2周年木兎光太郎ICONIC</v>
      </c>
    </row>
    <row r="1256" spans="1:21" x14ac:dyDescent="0.35">
      <c r="A1256">
        <f>VLOOKUP(Attack[[#This Row],[No用]],SetNo[[No.用]:[vlookup 用]],2,FALSE)</f>
        <v>303</v>
      </c>
      <c r="B1256">
        <f>IF(ROW()=2,1,IF(A1255&lt;&gt;Attack[[#This Row],[No]],1,B1255+1))</f>
        <v>4</v>
      </c>
      <c r="C1256" s="1" t="s">
        <v>889</v>
      </c>
      <c r="D1256" s="1" t="s">
        <v>122</v>
      </c>
      <c r="E1256" s="1" t="s">
        <v>73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2周年木兎光太郎ICONIC</v>
      </c>
    </row>
    <row r="1257" spans="1:21" x14ac:dyDescent="0.35">
      <c r="A1257">
        <f>VLOOKUP(Attack[[#This Row],[No用]],SetNo[[No.用]:[vlookup 用]],2,FALSE)</f>
        <v>303</v>
      </c>
      <c r="B1257">
        <f>IF(ROW()=2,1,IF(A1256&lt;&gt;Attack[[#This Row],[No]],1,B1256+1))</f>
        <v>5</v>
      </c>
      <c r="C1257" s="1" t="s">
        <v>889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171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2周年木兎光太郎ICONIC</v>
      </c>
    </row>
    <row r="1258" spans="1:21" x14ac:dyDescent="0.35">
      <c r="A1258">
        <f>VLOOKUP(Attack[[#This Row],[No用]],SetNo[[No.用]:[vlookup 用]],2,FALSE)</f>
        <v>303</v>
      </c>
      <c r="B1258">
        <f>IF(ROW()=2,1,IF(A1257&lt;&gt;Attack[[#This Row],[No]],1,B1257+1))</f>
        <v>6</v>
      </c>
      <c r="C1258" s="1" t="s">
        <v>889</v>
      </c>
      <c r="D1258" s="1" t="s">
        <v>122</v>
      </c>
      <c r="E1258" s="1" t="s">
        <v>73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266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2周年木兎光太郎ICONIC</v>
      </c>
    </row>
    <row r="1259" spans="1:21" x14ac:dyDescent="0.35">
      <c r="A1259">
        <f>VLOOKUP(Attack[[#This Row],[No用]],SetNo[[No.用]:[vlookup 用]],2,FALSE)</f>
        <v>303</v>
      </c>
      <c r="B1259">
        <f>IF(ROW()=2,1,IF(A1258&lt;&gt;Attack[[#This Row],[No]],1,B1258+1))</f>
        <v>7</v>
      </c>
      <c r="C1259" s="1" t="s">
        <v>889</v>
      </c>
      <c r="D1259" s="1" t="s">
        <v>122</v>
      </c>
      <c r="E1259" s="1" t="s">
        <v>73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2周年木兎光太郎ICONIC</v>
      </c>
    </row>
    <row r="1260" spans="1:21" x14ac:dyDescent="0.35">
      <c r="A1260">
        <f>VLOOKUP(Attack[[#This Row],[No用]],SetNo[[No.用]:[vlookup 用]],2,FALSE)</f>
        <v>303</v>
      </c>
      <c r="B1260">
        <f>IF(ROW()=2,1,IF(A1259&lt;&gt;Attack[[#This Row],[No]],1,B1259+1))</f>
        <v>8</v>
      </c>
      <c r="C1260" s="1" t="s">
        <v>889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265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Q1260" s="1"/>
      <c r="U1260" t="str">
        <f>Attack[[#This Row],[服装]]&amp;Attack[[#This Row],[名前]]&amp;Attack[[#This Row],[レアリティ]]</f>
        <v>2周年木兎光太郎ICONIC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1</v>
      </c>
      <c r="C1261" s="1" t="s">
        <v>1061</v>
      </c>
      <c r="D1261" s="1" t="s">
        <v>122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41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焼き芋木兎光太郎ICONIC</v>
      </c>
    </row>
    <row r="1262" spans="1:21" x14ac:dyDescent="0.35">
      <c r="A1262">
        <f>VLOOKUP(Attack[[#This Row],[No用]],SetNo[[No.用]:[vlookup 用]],2,FALSE)</f>
        <v>304</v>
      </c>
      <c r="B1262">
        <f>IF(ROW()=2,1,IF(A1261&lt;&gt;Attack[[#This Row],[No]],1,B1261+1))</f>
        <v>2</v>
      </c>
      <c r="C1262" s="1" t="s">
        <v>1061</v>
      </c>
      <c r="D1262" s="1" t="s">
        <v>122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焼き芋木兎光太郎ICONIC</v>
      </c>
    </row>
    <row r="1263" spans="1:21" x14ac:dyDescent="0.35">
      <c r="A1263">
        <f>VLOOKUP(Attack[[#This Row],[No用]],SetNo[[No.用]:[vlookup 用]],2,FALSE)</f>
        <v>304</v>
      </c>
      <c r="B1263">
        <f>IF(ROW()=2,1,IF(A1262&lt;&gt;Attack[[#This Row],[No]],1,B1262+1))</f>
        <v>3</v>
      </c>
      <c r="C1263" s="1" t="s">
        <v>1061</v>
      </c>
      <c r="D1263" s="1" t="s">
        <v>122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焼き芋木兎光太郎ICONIC</v>
      </c>
    </row>
    <row r="1264" spans="1:21" x14ac:dyDescent="0.35">
      <c r="A1264">
        <f>VLOOKUP(Attack[[#This Row],[No用]],SetNo[[No.用]:[vlookup 用]],2,FALSE)</f>
        <v>304</v>
      </c>
      <c r="B1264">
        <f>IF(ROW()=2,1,IF(A1263&lt;&gt;Attack[[#This Row],[No]],1,B1263+1))</f>
        <v>4</v>
      </c>
      <c r="C1264" s="1" t="s">
        <v>1061</v>
      </c>
      <c r="D1264" s="1" t="s">
        <v>122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焼き芋木兎光太郎ICONIC</v>
      </c>
    </row>
    <row r="1265" spans="1:21" x14ac:dyDescent="0.35">
      <c r="A1265">
        <f>VLOOKUP(Attack[[#This Row],[No用]],SetNo[[No.用]:[vlookup 用]],2,FALSE)</f>
        <v>304</v>
      </c>
      <c r="B1265">
        <f>IF(ROW()=2,1,IF(A1264&lt;&gt;Attack[[#This Row],[No]],1,B1264+1))</f>
        <v>5</v>
      </c>
      <c r="C1265" s="1" t="s">
        <v>1061</v>
      </c>
      <c r="D1265" s="1" t="s">
        <v>122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焼き芋木兎光太郎ICONIC</v>
      </c>
    </row>
    <row r="1266" spans="1:21" x14ac:dyDescent="0.35">
      <c r="A1266">
        <f>VLOOKUP(Attack[[#This Row],[No用]],SetNo[[No.用]:[vlookup 用]],2,FALSE)</f>
        <v>304</v>
      </c>
      <c r="B1266">
        <f>IF(ROW()=2,1,IF(A1265&lt;&gt;Attack[[#This Row],[No]],1,B1265+1))</f>
        <v>6</v>
      </c>
      <c r="C1266" s="1" t="s">
        <v>1061</v>
      </c>
      <c r="D1266" s="1" t="s">
        <v>122</v>
      </c>
      <c r="E1266" s="1" t="s">
        <v>90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265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焼き芋木兎光太郎ICONIC</v>
      </c>
    </row>
    <row r="1267" spans="1:21" x14ac:dyDescent="0.35">
      <c r="A1267">
        <f>VLOOKUP(Attack[[#This Row],[No用]],SetNo[[No.用]:[vlookup 用]],2,FALSE)</f>
        <v>304</v>
      </c>
      <c r="B1267">
        <f>IF(ROW()=2,1,IF(A1266&lt;&gt;Attack[[#This Row],[No]],1,B1266+1))</f>
        <v>7</v>
      </c>
      <c r="C1267" s="1" t="s">
        <v>1061</v>
      </c>
      <c r="D1267" s="1" t="s">
        <v>122</v>
      </c>
      <c r="E1267" s="1" t="s">
        <v>90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178</v>
      </c>
      <c r="M1267">
        <v>37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焼き芋木兎光太郎ICONIC</v>
      </c>
    </row>
    <row r="1268" spans="1:21" x14ac:dyDescent="0.35">
      <c r="A1268">
        <f>VLOOKUP(Attack[[#This Row],[No用]],SetNo[[No.用]:[vlookup 用]],2,FALSE)</f>
        <v>304</v>
      </c>
      <c r="B1268">
        <f>IF(ROW()=2,1,IF(A1267&lt;&gt;Attack[[#This Row],[No]],1,B1267+1))</f>
        <v>8</v>
      </c>
      <c r="C1268" s="1" t="s">
        <v>1061</v>
      </c>
      <c r="D1268" s="1" t="s">
        <v>122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171</v>
      </c>
      <c r="L1268" s="1" t="s">
        <v>224</v>
      </c>
      <c r="M1268">
        <v>52</v>
      </c>
      <c r="N1268">
        <v>0</v>
      </c>
      <c r="O1268">
        <v>62</v>
      </c>
      <c r="P1268">
        <v>0</v>
      </c>
      <c r="Q1268" s="1"/>
      <c r="R1268" s="1" t="s">
        <v>1063</v>
      </c>
      <c r="U1268" t="str">
        <f>Attack[[#This Row],[服装]]&amp;Attack[[#This Row],[名前]]&amp;Attack[[#This Row],[レアリティ]]</f>
        <v>焼き芋木兎光太郎ICONIC</v>
      </c>
    </row>
    <row r="1269" spans="1:21" x14ac:dyDescent="0.35">
      <c r="A1269">
        <f>VLOOKUP(Attack[[#This Row],[No用]],SetNo[[No.用]:[vlookup 用]],2,FALSE)</f>
        <v>304</v>
      </c>
      <c r="B1269">
        <f>IF(ROW()=2,1,IF(A1268&lt;&gt;Attack[[#This Row],[No]],1,B1268+1))</f>
        <v>9</v>
      </c>
      <c r="C1269" s="1" t="s">
        <v>1061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224</v>
      </c>
      <c r="M1269">
        <v>52</v>
      </c>
      <c r="N1269">
        <v>0</v>
      </c>
      <c r="O1269">
        <v>62</v>
      </c>
      <c r="P1269">
        <v>0</v>
      </c>
      <c r="Q1269" s="1" t="s">
        <v>1071</v>
      </c>
      <c r="U1269" t="str">
        <f>Attack[[#This Row],[服装]]&amp;Attack[[#This Row],[名前]]&amp;Attack[[#This Row],[レアリティ]]</f>
        <v>焼き芋木兎光太郎ICONIC</v>
      </c>
    </row>
    <row r="1270" spans="1:21" x14ac:dyDescent="0.35">
      <c r="A1270">
        <f>VLOOKUP(Attack[[#This Row],[No用]],SetNo[[No.用]:[vlookup 用]],2,FALSE)</f>
        <v>304</v>
      </c>
      <c r="B1270">
        <f>IF(ROW()=2,1,IF(A1269&lt;&gt;Attack[[#This Row],[No]],1,B1269+1))</f>
        <v>10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265</v>
      </c>
      <c r="L1270" s="1" t="s">
        <v>224</v>
      </c>
      <c r="M1270">
        <v>52</v>
      </c>
      <c r="N1270">
        <v>0</v>
      </c>
      <c r="O1270">
        <v>62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305</v>
      </c>
      <c r="B1271">
        <f>IF(ROW()=2,1,IF(A1270&lt;&gt;Attack[[#This Row],[No]],1,B1270+1))</f>
        <v>1</v>
      </c>
      <c r="C1271" t="s">
        <v>108</v>
      </c>
      <c r="D1271" t="s">
        <v>123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ユニフォーム木葉秋紀ICONIC</v>
      </c>
    </row>
    <row r="1272" spans="1:21" x14ac:dyDescent="0.35">
      <c r="A1272">
        <f>VLOOKUP(Attack[[#This Row],[No用]],SetNo[[No.用]:[vlookup 用]],2,FALSE)</f>
        <v>305</v>
      </c>
      <c r="B1272">
        <f>IF(ROW()=2,1,IF(A1271&lt;&gt;Attack[[#This Row],[No]],1,B1271+1))</f>
        <v>2</v>
      </c>
      <c r="C1272" t="s">
        <v>108</v>
      </c>
      <c r="D1272" t="s">
        <v>123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178</v>
      </c>
      <c r="M1272">
        <v>30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ユニフォーム木葉秋紀ICONIC</v>
      </c>
    </row>
    <row r="1273" spans="1:21" x14ac:dyDescent="0.35">
      <c r="A1273">
        <f>VLOOKUP(Attack[[#This Row],[No用]],SetNo[[No.用]:[vlookup 用]],2,FALSE)</f>
        <v>305</v>
      </c>
      <c r="B1273">
        <f>IF(ROW()=2,1,IF(A1272&lt;&gt;Attack[[#This Row],[No]],1,B1272+1))</f>
        <v>3</v>
      </c>
      <c r="C1273" t="s">
        <v>108</v>
      </c>
      <c r="D1273" t="s">
        <v>123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171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ユニフォーム木葉秋紀ICONIC</v>
      </c>
    </row>
    <row r="1274" spans="1:21" x14ac:dyDescent="0.35">
      <c r="A1274">
        <f>VLOOKUP(Attack[[#This Row],[No用]],SetNo[[No.用]:[vlookup 用]],2,FALSE)</f>
        <v>305</v>
      </c>
      <c r="B1274">
        <f>IF(ROW()=2,1,IF(A1273&lt;&gt;Attack[[#This Row],[No]],1,B1273+1))</f>
        <v>4</v>
      </c>
      <c r="C1274" t="s">
        <v>108</v>
      </c>
      <c r="D1274" t="s">
        <v>123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49</v>
      </c>
      <c r="N1274">
        <v>0</v>
      </c>
      <c r="O1274">
        <v>59</v>
      </c>
      <c r="P1274">
        <v>0</v>
      </c>
      <c r="U1274" t="str">
        <f>Attack[[#This Row],[服装]]&amp;Attack[[#This Row],[名前]]&amp;Attack[[#This Row],[レアリティ]]</f>
        <v>ユニフォーム木葉秋紀ICONIC</v>
      </c>
    </row>
    <row r="1275" spans="1:21" x14ac:dyDescent="0.35">
      <c r="A1275">
        <f>VLOOKUP(Attack[[#This Row],[No用]],SetNo[[No.用]:[vlookup 用]],2,FALSE)</f>
        <v>306</v>
      </c>
      <c r="B1275">
        <f>IF(ROW()=2,1,IF(A1274&lt;&gt;Attack[[#This Row],[No]],1,B1274+1))</f>
        <v>1</v>
      </c>
      <c r="C1275" s="1" t="s">
        <v>364</v>
      </c>
      <c r="D1275" t="s">
        <v>123</v>
      </c>
      <c r="E1275" s="1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探偵木葉秋紀ICONIC</v>
      </c>
    </row>
    <row r="1276" spans="1:21" x14ac:dyDescent="0.35">
      <c r="A1276">
        <f>VLOOKUP(Attack[[#This Row],[No用]],SetNo[[No.用]:[vlookup 用]],2,FALSE)</f>
        <v>306</v>
      </c>
      <c r="B1276">
        <f>IF(ROW()=2,1,IF(A1275&lt;&gt;Attack[[#This Row],[No]],1,B1275+1))</f>
        <v>2</v>
      </c>
      <c r="C1276" s="1" t="s">
        <v>364</v>
      </c>
      <c r="D1276" t="s">
        <v>123</v>
      </c>
      <c r="E1276" s="1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178</v>
      </c>
      <c r="M1276">
        <v>31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探偵木葉秋紀ICONIC</v>
      </c>
    </row>
    <row r="1277" spans="1:21" x14ac:dyDescent="0.35">
      <c r="A1277">
        <f>VLOOKUP(Attack[[#This Row],[No用]],SetNo[[No.用]:[vlookup 用]],2,FALSE)</f>
        <v>306</v>
      </c>
      <c r="B1277">
        <f>IF(ROW()=2,1,IF(A1276&lt;&gt;Attack[[#This Row],[No]],1,B1276+1))</f>
        <v>3</v>
      </c>
      <c r="C1277" s="1" t="s">
        <v>364</v>
      </c>
      <c r="D1277" t="s">
        <v>123</v>
      </c>
      <c r="E1277" s="1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378</v>
      </c>
      <c r="K1277" s="1" t="s">
        <v>171</v>
      </c>
      <c r="L1277" s="1" t="s">
        <v>173</v>
      </c>
      <c r="M1277">
        <v>36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探偵木葉秋紀ICONIC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4</v>
      </c>
      <c r="C1278" s="1" t="s">
        <v>364</v>
      </c>
      <c r="D1278" t="s">
        <v>123</v>
      </c>
      <c r="E1278" s="1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378</v>
      </c>
      <c r="K1278" s="1" t="s">
        <v>172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探偵木葉秋紀ICONIC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5</v>
      </c>
      <c r="C1279" s="1" t="s">
        <v>364</v>
      </c>
      <c r="D1279" t="s">
        <v>123</v>
      </c>
      <c r="E1279" s="1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183</v>
      </c>
      <c r="L1279" s="1" t="s">
        <v>224</v>
      </c>
      <c r="M1279">
        <v>49</v>
      </c>
      <c r="N1279">
        <v>0</v>
      </c>
      <c r="O1279">
        <v>59</v>
      </c>
      <c r="P1279">
        <v>0</v>
      </c>
      <c r="U1279" t="str">
        <f>Attack[[#This Row],[服装]]&amp;Attack[[#This Row],[名前]]&amp;Attack[[#This Row],[レアリティ]]</f>
        <v>探偵木葉秋紀ICONIC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1</v>
      </c>
      <c r="C1280" s="1" t="s">
        <v>679</v>
      </c>
      <c r="D1280" s="1" t="s">
        <v>123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梅雨木葉秋紀ICONIC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2</v>
      </c>
      <c r="C1281" s="1" t="s">
        <v>679</v>
      </c>
      <c r="D1281" s="1" t="s">
        <v>123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30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梅雨木葉秋紀ICONIC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3</v>
      </c>
      <c r="C1282" s="1" t="s">
        <v>679</v>
      </c>
      <c r="D1282" s="1" t="s">
        <v>123</v>
      </c>
      <c r="E1282" s="1" t="s">
        <v>73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171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梅雨木葉秋紀ICONIC</v>
      </c>
    </row>
    <row r="1283" spans="1:21" x14ac:dyDescent="0.35">
      <c r="A1283">
        <f>VLOOKUP(Attack[[#This Row],[No用]],SetNo[[No.用]:[vlookup 用]],2,FALSE)</f>
        <v>308</v>
      </c>
      <c r="B1283">
        <f>IF(ROW()=2,1,IF(A1282&lt;&gt;Attack[[#This Row],[No]],1,B1282+1))</f>
        <v>1</v>
      </c>
      <c r="C1283" s="1" t="s">
        <v>834</v>
      </c>
      <c r="D1283" s="1" t="s">
        <v>123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路地裏2木葉秋紀ICONIC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2</v>
      </c>
      <c r="C1284" s="1" t="s">
        <v>834</v>
      </c>
      <c r="D1284" s="1" t="s">
        <v>123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3</v>
      </c>
      <c r="C1285" s="1" t="s">
        <v>834</v>
      </c>
      <c r="D1285" s="1" t="s">
        <v>123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171</v>
      </c>
      <c r="L1285" s="1" t="s">
        <v>178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路地裏2木葉秋紀ICONIC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1</v>
      </c>
      <c r="C1286" s="1" t="s">
        <v>990</v>
      </c>
      <c r="D1286" s="1" t="s">
        <v>123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水着2木葉秋紀ICONIC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2</v>
      </c>
      <c r="C1287" s="1" t="s">
        <v>990</v>
      </c>
      <c r="D1287" s="1" t="s">
        <v>123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3</v>
      </c>
      <c r="C1288" s="1" t="s">
        <v>990</v>
      </c>
      <c r="D1288" s="1" t="s">
        <v>123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171</v>
      </c>
      <c r="L1288" s="1" t="s">
        <v>178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水着2木葉秋紀ICONIC</v>
      </c>
    </row>
    <row r="1289" spans="1:21" x14ac:dyDescent="0.35">
      <c r="A1289">
        <f>VLOOKUP(Attack[[#This Row],[No用]],SetNo[[No.用]:[vlookup 用]],2,FALSE)</f>
        <v>310</v>
      </c>
      <c r="B1289">
        <f>IF(ROW()=2,1,IF(A1288&lt;&gt;Attack[[#This Row],[No]],1,B1288+1))</f>
        <v>1</v>
      </c>
      <c r="C1289" t="s">
        <v>108</v>
      </c>
      <c r="D1289" t="s">
        <v>124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35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ユニフォーム猿杙大和ICONIC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2</v>
      </c>
      <c r="C1290" t="s">
        <v>108</v>
      </c>
      <c r="D1290" t="s">
        <v>124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ユニフォーム猿杙大和ICONIC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3</v>
      </c>
      <c r="C1291" t="s">
        <v>108</v>
      </c>
      <c r="D1291" t="s">
        <v>124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ユニフォーム猿杙大和ICONIC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4</v>
      </c>
      <c r="C1292" t="s">
        <v>108</v>
      </c>
      <c r="D1292" t="s">
        <v>124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ユニフォーム猿杙大和ICONIC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5</v>
      </c>
      <c r="C1293" t="s">
        <v>108</v>
      </c>
      <c r="D1293" t="s">
        <v>124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ユニフォーム猿杙大和ICONIC</v>
      </c>
    </row>
    <row r="1294" spans="1:21" x14ac:dyDescent="0.35">
      <c r="A1294">
        <f>VLOOKUP(Attack[[#This Row],[No用]],SetNo[[No.用]:[vlookup 用]],2,FALSE)</f>
        <v>311</v>
      </c>
      <c r="B1294">
        <f>IF(ROW()=2,1,IF(A1293&lt;&gt;Attack[[#This Row],[No]],1,B1293+1))</f>
        <v>1</v>
      </c>
      <c r="C1294" s="1" t="s">
        <v>1079</v>
      </c>
      <c r="D1294" s="1" t="s">
        <v>124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ハロウィン猿杙大和ICONIC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2</v>
      </c>
      <c r="C1295" s="1" t="s">
        <v>1079</v>
      </c>
      <c r="D1295" s="1" t="s">
        <v>124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ハロウィン猿杙大和ICONIC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3</v>
      </c>
      <c r="C1296" s="1" t="s">
        <v>1079</v>
      </c>
      <c r="D1296" s="1" t="s">
        <v>124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ハロウィン猿杙大和ICONIC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4</v>
      </c>
      <c r="C1297" s="1" t="s">
        <v>1079</v>
      </c>
      <c r="D1297" s="1" t="s">
        <v>124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ハロウィン猿杙大和ICONIC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5</v>
      </c>
      <c r="C1298" s="1" t="s">
        <v>1079</v>
      </c>
      <c r="D1298" s="1" t="s">
        <v>124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U1298" t="str">
        <f>Attack[[#This Row],[服装]]&amp;Attack[[#This Row],[名前]]&amp;Attack[[#This Row],[レアリティ]]</f>
        <v>ハロウィン猿杙大和ICONIC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1</v>
      </c>
      <c r="C1299" t="s">
        <v>108</v>
      </c>
      <c r="D1299" t="s">
        <v>125</v>
      </c>
      <c r="E1299" t="s">
        <v>90</v>
      </c>
      <c r="F1299" t="s">
        <v>80</v>
      </c>
      <c r="G1299" t="s">
        <v>128</v>
      </c>
      <c r="H1299" t="s">
        <v>71</v>
      </c>
      <c r="I1299">
        <v>1</v>
      </c>
      <c r="J1299" t="s">
        <v>234</v>
      </c>
      <c r="M1299">
        <v>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ユニフォーム小見春樹ICONIC</v>
      </c>
    </row>
    <row r="1300" spans="1:21" x14ac:dyDescent="0.35">
      <c r="A1300">
        <f>VLOOKUP(Attack[[#This Row],[No用]],SetNo[[No.用]:[vlookup 用]],2,FALSE)</f>
        <v>313</v>
      </c>
      <c r="B1300">
        <f>IF(ROW()=2,1,IF(A1299&lt;&gt;Attack[[#This Row],[No]],1,B1299+1))</f>
        <v>1</v>
      </c>
      <c r="C1300" s="1" t="s">
        <v>835</v>
      </c>
      <c r="D1300" s="1" t="s">
        <v>125</v>
      </c>
      <c r="E1300" s="1" t="s">
        <v>77</v>
      </c>
      <c r="F1300" s="1" t="s">
        <v>80</v>
      </c>
      <c r="G1300" s="1" t="s">
        <v>128</v>
      </c>
      <c r="H1300" s="1" t="s">
        <v>71</v>
      </c>
      <c r="I1300">
        <v>1</v>
      </c>
      <c r="J1300" t="s">
        <v>234</v>
      </c>
      <c r="M1300">
        <v>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路地裏2小見春樹ICONIC</v>
      </c>
    </row>
    <row r="1301" spans="1:21" x14ac:dyDescent="0.35">
      <c r="A1301">
        <f>VLOOKUP(Attack[[#This Row],[No用]],SetNo[[No.用]:[vlookup 用]],2,FALSE)</f>
        <v>314</v>
      </c>
      <c r="B1301">
        <f>IF(ROW()=2,1,IF(A1300&lt;&gt;Attack[[#This Row],[No]],1,B1300+1))</f>
        <v>1</v>
      </c>
      <c r="C1301" t="s">
        <v>108</v>
      </c>
      <c r="D1301" t="s">
        <v>126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ユニフォーム尾長渉ICONIC</v>
      </c>
    </row>
    <row r="1302" spans="1:21" x14ac:dyDescent="0.35">
      <c r="A1302">
        <f>VLOOKUP(Attack[[#This Row],[No用]],SetNo[[No.用]:[vlookup 用]],2,FALSE)</f>
        <v>314</v>
      </c>
      <c r="B1302">
        <f>IF(ROW()=2,1,IF(A1301&lt;&gt;Attack[[#This Row],[No]],1,B1301+1))</f>
        <v>2</v>
      </c>
      <c r="C1302" t="s">
        <v>108</v>
      </c>
      <c r="D1302" t="s">
        <v>126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ユニフォーム尾長渉ICONIC</v>
      </c>
    </row>
    <row r="1303" spans="1:21" x14ac:dyDescent="0.3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162</v>
      </c>
      <c r="M1303">
        <v>30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ユニフォーム鷲尾辰生ICONIC</v>
      </c>
    </row>
    <row r="1304" spans="1:21" x14ac:dyDescent="0.3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ユニフォーム鷲尾辰生ICONIC</v>
      </c>
    </row>
    <row r="1305" spans="1:21" x14ac:dyDescent="0.3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ユニフォーム鷲尾辰生ICONIC</v>
      </c>
    </row>
    <row r="1306" spans="1:21" x14ac:dyDescent="0.35">
      <c r="A1306">
        <f>VLOOKUP(Attack[[#This Row],[No用]],SetNo[[No.用]:[vlookup 用]],2,FALSE)</f>
        <v>316</v>
      </c>
      <c r="B1306">
        <f>IF(ROW()=2,1,IF(A1305&lt;&gt;Attack[[#This Row],[No]],1,B1305+1))</f>
        <v>1</v>
      </c>
      <c r="C1306" t="s">
        <v>108</v>
      </c>
      <c r="D1306" t="s">
        <v>129</v>
      </c>
      <c r="E1306" t="s">
        <v>73</v>
      </c>
      <c r="F1306" t="s">
        <v>74</v>
      </c>
      <c r="G1306" t="s">
        <v>128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ユニフォーム赤葦京治ICONIC</v>
      </c>
    </row>
    <row r="1307" spans="1:21" x14ac:dyDescent="0.35">
      <c r="A1307">
        <f>VLOOKUP(Attack[[#This Row],[No用]],SetNo[[No.用]:[vlookup 用]],2,FALSE)</f>
        <v>316</v>
      </c>
      <c r="B1307">
        <f>IF(ROW()=2,1,IF(A1306&lt;&gt;Attack[[#This Row],[No]],1,B1306+1))</f>
        <v>2</v>
      </c>
      <c r="C1307" t="s">
        <v>108</v>
      </c>
      <c r="D1307" t="s">
        <v>129</v>
      </c>
      <c r="E1307" t="s">
        <v>73</v>
      </c>
      <c r="F1307" t="s">
        <v>74</v>
      </c>
      <c r="G1307" t="s">
        <v>128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ユニフォーム赤葦京治ICONIC</v>
      </c>
    </row>
    <row r="1308" spans="1:21" x14ac:dyDescent="0.35">
      <c r="A1308">
        <f>VLOOKUP(Attack[[#This Row],[No用]],SetNo[[No.用]:[vlookup 用]],2,FALSE)</f>
        <v>317</v>
      </c>
      <c r="B1308">
        <f>IF(ROW()=2,1,IF(A1307&lt;&gt;Attack[[#This Row],[No]],1,B1307+1))</f>
        <v>1</v>
      </c>
      <c r="C1308" t="s">
        <v>150</v>
      </c>
      <c r="D1308" t="s">
        <v>129</v>
      </c>
      <c r="E1308" t="s">
        <v>90</v>
      </c>
      <c r="F1308" t="s">
        <v>74</v>
      </c>
      <c r="G1308" t="s">
        <v>128</v>
      </c>
      <c r="H1308" t="s">
        <v>71</v>
      </c>
      <c r="I1308">
        <v>1</v>
      </c>
      <c r="J1308" t="s">
        <v>234</v>
      </c>
      <c r="K1308" s="1" t="s">
        <v>168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夏祭り赤葦京治ICONIC</v>
      </c>
    </row>
    <row r="1309" spans="1:21" x14ac:dyDescent="0.35">
      <c r="A1309">
        <f>VLOOKUP(Attack[[#This Row],[No用]],SetNo[[No.用]:[vlookup 用]],2,FALSE)</f>
        <v>317</v>
      </c>
      <c r="B1309">
        <f>IF(ROW()=2,1,IF(A1308&lt;&gt;Attack[[#This Row],[No]],1,B1308+1))</f>
        <v>2</v>
      </c>
      <c r="C1309" t="s">
        <v>150</v>
      </c>
      <c r="D1309" t="s">
        <v>129</v>
      </c>
      <c r="E1309" t="s">
        <v>90</v>
      </c>
      <c r="F1309" t="s">
        <v>74</v>
      </c>
      <c r="G1309" t="s">
        <v>128</v>
      </c>
      <c r="H1309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夏祭り赤葦京治ICONIC</v>
      </c>
    </row>
    <row r="1310" spans="1:21" x14ac:dyDescent="0.35">
      <c r="A1310">
        <f>VLOOKUP(Attack[[#This Row],[No用]],SetNo[[No.用]:[vlookup 用]],2,FALSE)</f>
        <v>318</v>
      </c>
      <c r="B1310">
        <f>IF(ROW()=2,1,IF(A1309&lt;&gt;Attack[[#This Row],[No]],1,B1309+1))</f>
        <v>1</v>
      </c>
      <c r="C1310" s="1" t="s">
        <v>149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制服赤葦京治ICONIC</v>
      </c>
    </row>
    <row r="1311" spans="1:21" x14ac:dyDescent="0.35">
      <c r="A1311">
        <f>VLOOKUP(Attack[[#This Row],[No用]],SetNo[[No.用]:[vlookup 用]],2,FALSE)</f>
        <v>318</v>
      </c>
      <c r="B1311">
        <f>IF(ROW()=2,1,IF(A1310&lt;&gt;Attack[[#This Row],[No]],1,B1310+1))</f>
        <v>2</v>
      </c>
      <c r="C1311" s="1" t="s">
        <v>149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制服赤葦京治ICONIC</v>
      </c>
    </row>
    <row r="1312" spans="1:21" x14ac:dyDescent="0.35">
      <c r="A1312">
        <f>VLOOKUP(Attack[[#This Row],[No用]],SetNo[[No.用]:[vlookup 用]],2,FALSE)</f>
        <v>319</v>
      </c>
      <c r="B1312">
        <f>IF(ROW()=2,1,IF(A1311&lt;&gt;Attack[[#This Row],[No]],1,B1311+1))</f>
        <v>1</v>
      </c>
      <c r="C1312" s="1" t="s">
        <v>673</v>
      </c>
      <c r="D1312" s="1" t="s">
        <v>129</v>
      </c>
      <c r="E1312" s="1" t="s">
        <v>73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バーガー赤葦京治ICONIC</v>
      </c>
    </row>
    <row r="1313" spans="1:21" x14ac:dyDescent="0.35">
      <c r="A1313">
        <f>VLOOKUP(Attack[[#This Row],[No用]],SetNo[[No.用]:[vlookup 用]],2,FALSE)</f>
        <v>319</v>
      </c>
      <c r="B1313">
        <f>IF(ROW()=2,1,IF(A1312&lt;&gt;Attack[[#This Row],[No]],1,B1312+1))</f>
        <v>2</v>
      </c>
      <c r="C1313" s="1" t="s">
        <v>673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バーガー赤葦京治ICONIC</v>
      </c>
    </row>
    <row r="1314" spans="1:21" x14ac:dyDescent="0.35">
      <c r="A1314">
        <f>VLOOKUP(Attack[[#This Row],[No用]],SetNo[[No.用]:[vlookup 用]],2,FALSE)</f>
        <v>320</v>
      </c>
      <c r="B1314">
        <f>IF(ROW()=2,1,IF(A1313&lt;&gt;Attack[[#This Row],[No]],1,B1313+1))</f>
        <v>1</v>
      </c>
      <c r="C1314" s="1" t="s">
        <v>743</v>
      </c>
      <c r="D1314" s="1" t="s">
        <v>129</v>
      </c>
      <c r="E1314" s="1" t="s">
        <v>90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仮装赤葦京治ICONIC</v>
      </c>
    </row>
    <row r="1315" spans="1:21" x14ac:dyDescent="0.35">
      <c r="A1315">
        <f>VLOOKUP(Attack[[#This Row],[No用]],SetNo[[No.用]:[vlookup 用]],2,FALSE)</f>
        <v>320</v>
      </c>
      <c r="B1315">
        <f>IF(ROW()=2,1,IF(A1314&lt;&gt;Attack[[#This Row],[No]],1,B1314+1))</f>
        <v>2</v>
      </c>
      <c r="C1315" s="1" t="s">
        <v>743</v>
      </c>
      <c r="D1315" s="1" t="s">
        <v>129</v>
      </c>
      <c r="E1315" s="1" t="s">
        <v>90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仮装赤葦京治ICONIC</v>
      </c>
    </row>
    <row r="1316" spans="1:21" x14ac:dyDescent="0.35">
      <c r="A1316">
        <f>VLOOKUP(Attack[[#This Row],[No用]],SetNo[[No.用]:[vlookup 用]],2,FALSE)</f>
        <v>321</v>
      </c>
      <c r="B1316">
        <f>IF(ROW()=2,1,IF(A1315&lt;&gt;Attack[[#This Row],[No]],1,B1315+1))</f>
        <v>1</v>
      </c>
      <c r="C1316" s="1" t="s">
        <v>929</v>
      </c>
      <c r="D1316" s="1" t="s">
        <v>129</v>
      </c>
      <c r="E1316" s="1" t="s">
        <v>77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妖赤葦京治ICONIC</v>
      </c>
    </row>
    <row r="1317" spans="1:21" x14ac:dyDescent="0.35">
      <c r="A1317">
        <f>VLOOKUP(Attack[[#This Row],[No用]],SetNo[[No.用]:[vlookup 用]],2,FALSE)</f>
        <v>321</v>
      </c>
      <c r="B1317">
        <f>IF(ROW()=2,1,IF(A1316&lt;&gt;Attack[[#This Row],[No]],1,B1316+1))</f>
        <v>2</v>
      </c>
      <c r="C1317" s="1" t="s">
        <v>929</v>
      </c>
      <c r="D1317" s="1" t="s">
        <v>129</v>
      </c>
      <c r="E1317" s="1" t="s">
        <v>77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妖赤葦京治ICONIC</v>
      </c>
    </row>
    <row r="1318" spans="1:21" x14ac:dyDescent="0.35">
      <c r="A1318">
        <f>VLOOKUP(Attack[[#This Row],[No用]],SetNo[[No.用]:[vlookup 用]],2,FALSE)</f>
        <v>322</v>
      </c>
      <c r="B1318">
        <f>IF(ROW()=2,1,IF(A1317&lt;&gt;Attack[[#This Row],[No]],1,B1317+1))</f>
        <v>1</v>
      </c>
      <c r="C1318" s="1" t="s">
        <v>1061</v>
      </c>
      <c r="D1318" s="1" t="s">
        <v>129</v>
      </c>
      <c r="E1318" s="1" t="s">
        <v>73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焼き芋赤葦京治ICONIC</v>
      </c>
    </row>
    <row r="1319" spans="1:21" x14ac:dyDescent="0.35">
      <c r="A1319">
        <f>VLOOKUP(Attack[[#This Row],[No用]],SetNo[[No.用]:[vlookup 用]],2,FALSE)</f>
        <v>322</v>
      </c>
      <c r="B1319">
        <f>IF(ROW()=2,1,IF(A1318&lt;&gt;Attack[[#This Row],[No]],1,B1318+1))</f>
        <v>2</v>
      </c>
      <c r="C1319" s="1" t="s">
        <v>1061</v>
      </c>
      <c r="D1319" s="1" t="s">
        <v>129</v>
      </c>
      <c r="E1319" s="1" t="s">
        <v>73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焼き芋赤葦京治ICONIC</v>
      </c>
    </row>
    <row r="1320" spans="1:21" x14ac:dyDescent="0.35">
      <c r="A1320">
        <f>VLOOKUP(Attack[[#This Row],[No用]],SetNo[[No.用]:[vlookup 用]],2,FALSE)</f>
        <v>323</v>
      </c>
      <c r="B1320">
        <f>IF(ROW()=2,1,IF(A1319&lt;&gt;Attack[[#This Row],[No]],1,B1319+1))</f>
        <v>1</v>
      </c>
      <c r="C1320" s="1" t="s">
        <v>108</v>
      </c>
      <c r="D1320" s="1" t="s">
        <v>646</v>
      </c>
      <c r="E1320" s="1" t="s">
        <v>90</v>
      </c>
      <c r="F1320" s="1" t="s">
        <v>78</v>
      </c>
      <c r="G1320" s="1" t="s">
        <v>637</v>
      </c>
      <c r="H1320" s="1" t="s">
        <v>544</v>
      </c>
      <c r="I1320">
        <v>1</v>
      </c>
      <c r="J1320" t="s">
        <v>234</v>
      </c>
      <c r="K1320" s="1" t="s">
        <v>168</v>
      </c>
      <c r="L1320" s="1" t="s">
        <v>178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ユニフォーム姫川葵ICONIC</v>
      </c>
    </row>
    <row r="1321" spans="1:21" x14ac:dyDescent="0.35">
      <c r="A1321">
        <f>VLOOKUP(Attack[[#This Row],[No用]],SetNo[[No.用]:[vlookup 用]],2,FALSE)</f>
        <v>323</v>
      </c>
      <c r="B1321">
        <f>IF(ROW()=2,1,IF(A1320&lt;&gt;Attack[[#This Row],[No]],1,B1320+1))</f>
        <v>2</v>
      </c>
      <c r="C1321" s="1" t="s">
        <v>108</v>
      </c>
      <c r="D1321" s="1" t="s">
        <v>646</v>
      </c>
      <c r="E1321" s="1" t="s">
        <v>90</v>
      </c>
      <c r="F1321" s="1" t="s">
        <v>78</v>
      </c>
      <c r="G1321" s="1" t="s">
        <v>637</v>
      </c>
      <c r="H1321" s="1" t="s">
        <v>544</v>
      </c>
      <c r="I1321">
        <v>1</v>
      </c>
      <c r="J1321" t="s">
        <v>234</v>
      </c>
      <c r="K1321" s="1" t="s">
        <v>169</v>
      </c>
      <c r="L1321" s="1" t="s">
        <v>173</v>
      </c>
      <c r="M1321">
        <v>28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ユニフォーム姫川葵ICONIC</v>
      </c>
    </row>
    <row r="1322" spans="1:21" x14ac:dyDescent="0.35">
      <c r="A1322">
        <f>VLOOKUP(Attack[[#This Row],[No用]],SetNo[[No.用]:[vlookup 用]],2,FALSE)</f>
        <v>323</v>
      </c>
      <c r="B1322">
        <f>IF(ROW()=2,1,IF(A1321&lt;&gt;Attack[[#This Row],[No]],1,B1321+1))</f>
        <v>3</v>
      </c>
      <c r="C1322" s="1" t="s">
        <v>108</v>
      </c>
      <c r="D1322" s="1" t="s">
        <v>646</v>
      </c>
      <c r="E1322" s="1" t="s">
        <v>90</v>
      </c>
      <c r="F1322" s="1" t="s">
        <v>78</v>
      </c>
      <c r="G1322" s="1" t="s">
        <v>637</v>
      </c>
      <c r="H1322" s="1" t="s">
        <v>544</v>
      </c>
      <c r="I1322">
        <v>1</v>
      </c>
      <c r="J1322" t="s">
        <v>234</v>
      </c>
      <c r="K1322" s="1" t="s">
        <v>172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ユニフォーム姫川葵ICONIC</v>
      </c>
    </row>
    <row r="1323" spans="1:21" x14ac:dyDescent="0.35">
      <c r="A1323">
        <f>VLOOKUP(Attack[[#This Row],[No用]],SetNo[[No.用]:[vlookup 用]],2,FALSE)</f>
        <v>324</v>
      </c>
      <c r="B1323">
        <f>IF(ROW()=2,1,IF(A1322&lt;&gt;Attack[[#This Row],[No]],1,B1322+1))</f>
        <v>1</v>
      </c>
      <c r="C1323" s="1" t="s">
        <v>708</v>
      </c>
      <c r="D1323" s="1" t="s">
        <v>646</v>
      </c>
      <c r="E1323" s="10" t="s">
        <v>77</v>
      </c>
      <c r="F1323" s="1" t="s">
        <v>78</v>
      </c>
      <c r="G1323" s="1" t="s">
        <v>637</v>
      </c>
      <c r="H1323" s="1" t="s">
        <v>544</v>
      </c>
      <c r="I1323">
        <v>1</v>
      </c>
      <c r="J1323" t="s">
        <v>234</v>
      </c>
      <c r="K1323" s="1" t="s">
        <v>168</v>
      </c>
      <c r="L1323" s="1" t="s">
        <v>178</v>
      </c>
      <c r="M1323">
        <v>27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花火姫川葵ICONIC</v>
      </c>
    </row>
    <row r="1324" spans="1:21" x14ac:dyDescent="0.35">
      <c r="A1324">
        <f>VLOOKUP(Attack[[#This Row],[No用]],SetNo[[No.用]:[vlookup 用]],2,FALSE)</f>
        <v>324</v>
      </c>
      <c r="B1324">
        <f>IF(ROW()=2,1,IF(A1323&lt;&gt;Attack[[#This Row],[No]],1,B1323+1))</f>
        <v>2</v>
      </c>
      <c r="C1324" s="1" t="s">
        <v>708</v>
      </c>
      <c r="D1324" s="1" t="s">
        <v>646</v>
      </c>
      <c r="E1324" s="10" t="s">
        <v>77</v>
      </c>
      <c r="F1324" s="1" t="s">
        <v>78</v>
      </c>
      <c r="G1324" s="1" t="s">
        <v>637</v>
      </c>
      <c r="H1324" s="1" t="s">
        <v>544</v>
      </c>
      <c r="I1324">
        <v>1</v>
      </c>
      <c r="J1324" t="s">
        <v>234</v>
      </c>
      <c r="K1324" s="1" t="s">
        <v>169</v>
      </c>
      <c r="L1324" s="1" t="s">
        <v>173</v>
      </c>
      <c r="M1324">
        <v>28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花火姫川葵ICONIC</v>
      </c>
    </row>
    <row r="1325" spans="1:21" x14ac:dyDescent="0.35">
      <c r="A1325">
        <f>VLOOKUP(Attack[[#This Row],[No用]],SetNo[[No.用]:[vlookup 用]],2,FALSE)</f>
        <v>324</v>
      </c>
      <c r="B1325">
        <f>IF(ROW()=2,1,IF(A1324&lt;&gt;Attack[[#This Row],[No]],1,B1324+1))</f>
        <v>3</v>
      </c>
      <c r="C1325" s="1" t="s">
        <v>708</v>
      </c>
      <c r="D1325" s="1" t="s">
        <v>646</v>
      </c>
      <c r="E1325" s="10" t="s">
        <v>77</v>
      </c>
      <c r="F1325" s="1" t="s">
        <v>78</v>
      </c>
      <c r="G1325" s="1" t="s">
        <v>637</v>
      </c>
      <c r="H1325" s="1" t="s">
        <v>544</v>
      </c>
      <c r="I1325">
        <v>1</v>
      </c>
      <c r="J1325" t="s">
        <v>234</v>
      </c>
      <c r="K1325" s="1" t="s">
        <v>172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花火姫川葵ICONIC</v>
      </c>
    </row>
    <row r="1326" spans="1:21" x14ac:dyDescent="0.35">
      <c r="A1326">
        <f>VLOOKUP(Attack[[#This Row],[No用]],SetNo[[No.用]:[vlookup 用]],2,FALSE)</f>
        <v>325</v>
      </c>
      <c r="B1326">
        <f>IF(ROW()=2,1,IF(A1325&lt;&gt;Attack[[#This Row],[No]],1,B1325+1))</f>
        <v>1</v>
      </c>
      <c r="C1326" s="1" t="s">
        <v>108</v>
      </c>
      <c r="D1326" s="1" t="s">
        <v>652</v>
      </c>
      <c r="E1326" s="1" t="s">
        <v>90</v>
      </c>
      <c r="F1326" s="1" t="s">
        <v>82</v>
      </c>
      <c r="G1326" s="1" t="s">
        <v>637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ユニフォーム当間義友ICONIC</v>
      </c>
    </row>
    <row r="1327" spans="1:21" x14ac:dyDescent="0.35">
      <c r="A1327">
        <f>VLOOKUP(Attack[[#This Row],[No用]],SetNo[[No.用]:[vlookup 用]],2,FALSE)</f>
        <v>325</v>
      </c>
      <c r="B1327">
        <f>IF(ROW()=2,1,IF(A1326&lt;&gt;Attack[[#This Row],[No]],1,B1326+1))</f>
        <v>2</v>
      </c>
      <c r="C1327" s="1" t="s">
        <v>108</v>
      </c>
      <c r="D1327" s="1" t="s">
        <v>652</v>
      </c>
      <c r="E1327" s="1" t="s">
        <v>90</v>
      </c>
      <c r="F1327" s="1" t="s">
        <v>82</v>
      </c>
      <c r="G1327" s="1" t="s">
        <v>637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ユニフォーム当間義友ICONIC</v>
      </c>
    </row>
    <row r="1328" spans="1:21" x14ac:dyDescent="0.35">
      <c r="A1328">
        <f>VLOOKUP(Attack[[#This Row],[No用]],SetNo[[No.用]:[vlookup 用]],2,FALSE)</f>
        <v>326</v>
      </c>
      <c r="B1328">
        <f>IF(ROW()=2,1,IF(A1327&lt;&gt;Attack[[#This Row],[No]],1,B1327+1))</f>
        <v>1</v>
      </c>
      <c r="C1328" s="1" t="s">
        <v>108</v>
      </c>
      <c r="D1328" s="1" t="s">
        <v>635</v>
      </c>
      <c r="E1328" s="1" t="s">
        <v>90</v>
      </c>
      <c r="F1328" s="1" t="s">
        <v>74</v>
      </c>
      <c r="G1328" s="1" t="s">
        <v>637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ユニフォーム越後栄ICONIC</v>
      </c>
    </row>
    <row r="1329" spans="1:21" x14ac:dyDescent="0.35">
      <c r="A1329">
        <f>VLOOKUP(Attack[[#This Row],[No用]],SetNo[[No.用]:[vlookup 用]],2,FALSE)</f>
        <v>326</v>
      </c>
      <c r="B1329">
        <f>IF(ROW()=2,1,IF(A1328&lt;&gt;Attack[[#This Row],[No]],1,B1328+1))</f>
        <v>2</v>
      </c>
      <c r="C1329" s="1" t="s">
        <v>108</v>
      </c>
      <c r="D1329" s="1" t="s">
        <v>635</v>
      </c>
      <c r="E1329" s="1" t="s">
        <v>90</v>
      </c>
      <c r="F1329" s="1" t="s">
        <v>74</v>
      </c>
      <c r="G1329" s="1" t="s">
        <v>637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ユニフォーム越後栄ICONIC</v>
      </c>
    </row>
    <row r="1330" spans="1:21" x14ac:dyDescent="0.35">
      <c r="A1330">
        <f>VLOOKUP(Attack[[#This Row],[No用]],SetNo[[No.用]:[vlookup 用]],2,FALSE)</f>
        <v>327</v>
      </c>
      <c r="B1330">
        <f>IF(ROW()=2,1,IF(A1329&lt;&gt;Attack[[#This Row],[No]],1,B1329+1))</f>
        <v>1</v>
      </c>
      <c r="C1330" s="1" t="s">
        <v>108</v>
      </c>
      <c r="D1330" s="1" t="s">
        <v>656</v>
      </c>
      <c r="E1330" s="1" t="s">
        <v>90</v>
      </c>
      <c r="F1330" s="1" t="s">
        <v>80</v>
      </c>
      <c r="G1330" s="1" t="s">
        <v>637</v>
      </c>
      <c r="H1330" s="1" t="s">
        <v>71</v>
      </c>
      <c r="I1330">
        <v>1</v>
      </c>
      <c r="J1330" t="s">
        <v>234</v>
      </c>
      <c r="K1330" s="1"/>
      <c r="L1330" s="1"/>
      <c r="M1330">
        <v>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ユニフォーム貝掛亮文ICONIC</v>
      </c>
    </row>
    <row r="1331" spans="1:21" x14ac:dyDescent="0.35">
      <c r="A1331">
        <f>VLOOKUP(Attack[[#This Row],[No用]],SetNo[[No.用]:[vlookup 用]],2,FALSE)</f>
        <v>328</v>
      </c>
      <c r="B1331">
        <f>IF(ROW()=2,1,IF(A1330&lt;&gt;Attack[[#This Row],[No]],1,B1330+1))</f>
        <v>1</v>
      </c>
      <c r="C1331" s="1" t="s">
        <v>108</v>
      </c>
      <c r="D1331" s="1" t="s">
        <v>661</v>
      </c>
      <c r="E1331" s="1" t="s">
        <v>73</v>
      </c>
      <c r="F1331" s="1" t="s">
        <v>78</v>
      </c>
      <c r="G1331" s="1" t="s">
        <v>637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ユニフォーム丸山一喜ICONIC</v>
      </c>
    </row>
    <row r="1332" spans="1:21" x14ac:dyDescent="0.35">
      <c r="A1332">
        <f>VLOOKUP(Attack[[#This Row],[No用]],SetNo[[No.用]:[vlookup 用]],2,FALSE)</f>
        <v>328</v>
      </c>
      <c r="B1332">
        <f>IF(ROW()=2,1,IF(A1331&lt;&gt;Attack[[#This Row],[No]],1,B1331+1))</f>
        <v>2</v>
      </c>
      <c r="C1332" s="1" t="s">
        <v>108</v>
      </c>
      <c r="D1332" s="1" t="s">
        <v>661</v>
      </c>
      <c r="E1332" s="1" t="s">
        <v>73</v>
      </c>
      <c r="F1332" s="1" t="s">
        <v>78</v>
      </c>
      <c r="G1332" s="1" t="s">
        <v>637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ユニフォーム丸山一喜ICONIC</v>
      </c>
    </row>
    <row r="1333" spans="1:21" x14ac:dyDescent="0.35">
      <c r="A1333">
        <f>VLOOKUP(Attack[[#This Row],[No用]],SetNo[[No.用]:[vlookup 用]],2,FALSE)</f>
        <v>328</v>
      </c>
      <c r="B1333">
        <f>IF(ROW()=2,1,IF(A1332&lt;&gt;Attack[[#This Row],[No]],1,B1332+1))</f>
        <v>3</v>
      </c>
      <c r="C1333" s="1" t="s">
        <v>108</v>
      </c>
      <c r="D1333" s="1" t="s">
        <v>661</v>
      </c>
      <c r="E1333" s="1" t="s">
        <v>73</v>
      </c>
      <c r="F1333" s="1" t="s">
        <v>78</v>
      </c>
      <c r="G1333" s="1" t="s">
        <v>637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ユニフォーム丸山一喜ICONIC</v>
      </c>
    </row>
    <row r="1334" spans="1:21" x14ac:dyDescent="0.35">
      <c r="A1334">
        <f>VLOOKUP(Attack[[#This Row],[No用]],SetNo[[No.用]:[vlookup 用]],2,FALSE)</f>
        <v>328</v>
      </c>
      <c r="B1334">
        <f>IF(ROW()=2,1,IF(A1333&lt;&gt;Attack[[#This Row],[No]],1,B1333+1))</f>
        <v>4</v>
      </c>
      <c r="C1334" s="1" t="s">
        <v>108</v>
      </c>
      <c r="D1334" s="1" t="s">
        <v>661</v>
      </c>
      <c r="E1334" s="1" t="s">
        <v>73</v>
      </c>
      <c r="F1334" s="1" t="s">
        <v>78</v>
      </c>
      <c r="G1334" s="1" t="s">
        <v>637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ユニフォーム丸山一喜ICONIC</v>
      </c>
    </row>
    <row r="1335" spans="1:21" x14ac:dyDescent="0.35">
      <c r="A1335">
        <f>VLOOKUP(Attack[[#This Row],[No用]],SetNo[[No.用]:[vlookup 用]],2,FALSE)</f>
        <v>328</v>
      </c>
      <c r="B1335">
        <f>IF(ROW()=2,1,IF(A1334&lt;&gt;Attack[[#This Row],[No]],1,B1334+1))</f>
        <v>5</v>
      </c>
      <c r="C1335" s="1" t="s">
        <v>108</v>
      </c>
      <c r="D1335" s="1" t="s">
        <v>661</v>
      </c>
      <c r="E1335" s="1" t="s">
        <v>73</v>
      </c>
      <c r="F1335" s="1" t="s">
        <v>78</v>
      </c>
      <c r="G1335" s="1" t="s">
        <v>637</v>
      </c>
      <c r="H1335" s="1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ユニフォーム丸山一喜ICONIC</v>
      </c>
    </row>
    <row r="1336" spans="1:21" x14ac:dyDescent="0.35">
      <c r="A1336">
        <f>VLOOKUP(Attack[[#This Row],[No用]],SetNo[[No.用]:[vlookup 用]],2,FALSE)</f>
        <v>328</v>
      </c>
      <c r="B1336">
        <f>IF(ROW()=2,1,IF(A1335&lt;&gt;Attack[[#This Row],[No]],1,B1335+1))</f>
        <v>6</v>
      </c>
      <c r="C1336" s="1" t="s">
        <v>108</v>
      </c>
      <c r="D1336" s="1" t="s">
        <v>661</v>
      </c>
      <c r="E1336" s="1" t="s">
        <v>73</v>
      </c>
      <c r="F1336" s="1" t="s">
        <v>78</v>
      </c>
      <c r="G1336" s="1" t="s">
        <v>637</v>
      </c>
      <c r="H1336" s="1" t="s">
        <v>71</v>
      </c>
      <c r="I1336">
        <v>1</v>
      </c>
      <c r="J1336" t="s">
        <v>234</v>
      </c>
      <c r="K1336" s="1" t="s">
        <v>258</v>
      </c>
      <c r="L1336" s="1" t="s">
        <v>224</v>
      </c>
      <c r="M1336">
        <v>46</v>
      </c>
      <c r="N1336">
        <v>0</v>
      </c>
      <c r="O1336">
        <v>56</v>
      </c>
      <c r="P1336">
        <v>0</v>
      </c>
      <c r="U1336" t="str">
        <f>Attack[[#This Row],[服装]]&amp;Attack[[#This Row],[名前]]&amp;Attack[[#This Row],[レアリティ]]</f>
        <v>ユニフォーム丸山一喜ICONIC</v>
      </c>
    </row>
    <row r="1337" spans="1:21" x14ac:dyDescent="0.35">
      <c r="A1337">
        <f>VLOOKUP(Attack[[#This Row],[No用]],SetNo[[No.用]:[vlookup 用]],2,FALSE)</f>
        <v>329</v>
      </c>
      <c r="B1337">
        <f>IF(ROW()=2,1,IF(A1336&lt;&gt;Attack[[#This Row],[No]],1,B1336+1))</f>
        <v>1</v>
      </c>
      <c r="C1337" s="1" t="s">
        <v>108</v>
      </c>
      <c r="D1337" s="1" t="s">
        <v>664</v>
      </c>
      <c r="E1337" s="1" t="s">
        <v>90</v>
      </c>
      <c r="F1337" s="1" t="s">
        <v>78</v>
      </c>
      <c r="G1337" s="1" t="s">
        <v>637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ユニフォーム舞子侑志ICONIC</v>
      </c>
    </row>
    <row r="1338" spans="1:21" x14ac:dyDescent="0.35">
      <c r="A1338">
        <f>VLOOKUP(Attack[[#This Row],[No用]],SetNo[[No.用]:[vlookup 用]],2,FALSE)</f>
        <v>329</v>
      </c>
      <c r="B1338">
        <f>IF(ROW()=2,1,IF(A1337&lt;&gt;Attack[[#This Row],[No]],1,B1337+1))</f>
        <v>2</v>
      </c>
      <c r="C1338" s="1" t="s">
        <v>108</v>
      </c>
      <c r="D1338" s="1" t="s">
        <v>664</v>
      </c>
      <c r="E1338" s="1" t="s">
        <v>90</v>
      </c>
      <c r="F1338" s="1" t="s">
        <v>78</v>
      </c>
      <c r="G1338" s="1" t="s">
        <v>637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ユニフォーム舞子侑志ICONIC</v>
      </c>
    </row>
    <row r="1339" spans="1:21" x14ac:dyDescent="0.35">
      <c r="A1339">
        <f>VLOOKUP(Attack[[#This Row],[No用]],SetNo[[No.用]:[vlookup 用]],2,FALSE)</f>
        <v>329</v>
      </c>
      <c r="B1339">
        <f>IF(ROW()=2,1,IF(A1338&lt;&gt;Attack[[#This Row],[No]],1,B1338+1))</f>
        <v>3</v>
      </c>
      <c r="C1339" s="1" t="s">
        <v>108</v>
      </c>
      <c r="D1339" s="1" t="s">
        <v>664</v>
      </c>
      <c r="E1339" s="1" t="s">
        <v>90</v>
      </c>
      <c r="F1339" s="1" t="s">
        <v>78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170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ユニフォーム舞子侑志ICONIC</v>
      </c>
    </row>
    <row r="1340" spans="1:21" x14ac:dyDescent="0.35">
      <c r="A1340">
        <f>VLOOKUP(Attack[[#This Row],[No用]],SetNo[[No.用]:[vlookup 用]],2,FALSE)</f>
        <v>329</v>
      </c>
      <c r="B1340">
        <f>IF(ROW()=2,1,IF(A1339&lt;&gt;Attack[[#This Row],[No]],1,B1339+1))</f>
        <v>4</v>
      </c>
      <c r="C1340" s="1" t="s">
        <v>108</v>
      </c>
      <c r="D1340" s="1" t="s">
        <v>664</v>
      </c>
      <c r="E1340" s="1" t="s">
        <v>90</v>
      </c>
      <c r="F1340" s="1" t="s">
        <v>78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20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ユニフォーム舞子侑志ICONIC</v>
      </c>
    </row>
    <row r="1341" spans="1:21" x14ac:dyDescent="0.35">
      <c r="A1341">
        <f>VLOOKUP(Attack[[#This Row],[No用]],SetNo[[No.用]:[vlookup 用]],2,FALSE)</f>
        <v>329</v>
      </c>
      <c r="B1341">
        <f>IF(ROW()=2,1,IF(A1340&lt;&gt;Attack[[#This Row],[No]],1,B1340+1))</f>
        <v>5</v>
      </c>
      <c r="C1341" s="1" t="s">
        <v>108</v>
      </c>
      <c r="D1341" s="1" t="s">
        <v>664</v>
      </c>
      <c r="E1341" s="1" t="s">
        <v>90</v>
      </c>
      <c r="F1341" s="1" t="s">
        <v>78</v>
      </c>
      <c r="G1341" s="1" t="s">
        <v>637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38</v>
      </c>
      <c r="N1341">
        <v>0</v>
      </c>
      <c r="O1341">
        <v>48</v>
      </c>
      <c r="P1341">
        <v>0</v>
      </c>
      <c r="U1341" t="str">
        <f>Attack[[#This Row],[服装]]&amp;Attack[[#This Row],[名前]]&amp;Attack[[#This Row],[レアリティ]]</f>
        <v>ユニフォーム舞子侑志ICONIC</v>
      </c>
    </row>
    <row r="1342" spans="1:21" x14ac:dyDescent="0.35">
      <c r="A1342">
        <f>VLOOKUP(Attack[[#This Row],[No用]],SetNo[[No.用]:[vlookup 用]],2,FALSE)</f>
        <v>330</v>
      </c>
      <c r="B1342">
        <f>IF(ROW()=2,1,IF(A1341&lt;&gt;Attack[[#This Row],[No]],1,B1341+1))</f>
        <v>1</v>
      </c>
      <c r="C1342" s="1" t="s">
        <v>108</v>
      </c>
      <c r="D1342" s="1" t="s">
        <v>642</v>
      </c>
      <c r="E1342" s="1" t="s">
        <v>90</v>
      </c>
      <c r="F1342" s="1" t="s">
        <v>78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ユニフォーム寺泊基希ICONIC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2</v>
      </c>
      <c r="C1343" s="1" t="s">
        <v>108</v>
      </c>
      <c r="D1343" s="1" t="s">
        <v>642</v>
      </c>
      <c r="E1343" s="1" t="s">
        <v>90</v>
      </c>
      <c r="F1343" s="1" t="s">
        <v>78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ユニフォーム寺泊基希ICONIC</v>
      </c>
    </row>
    <row r="1344" spans="1:21" x14ac:dyDescent="0.35">
      <c r="A1344">
        <f>VLOOKUP(Attack[[#This Row],[No用]],SetNo[[No.用]:[vlookup 用]],2,FALSE)</f>
        <v>330</v>
      </c>
      <c r="B1344">
        <f>IF(ROW()=2,1,IF(A1343&lt;&gt;Attack[[#This Row],[No]],1,B1343+1))</f>
        <v>3</v>
      </c>
      <c r="C1344" s="1" t="s">
        <v>108</v>
      </c>
      <c r="D1344" s="1" t="s">
        <v>642</v>
      </c>
      <c r="E1344" s="1" t="s">
        <v>90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170</v>
      </c>
      <c r="L1344" s="1" t="s">
        <v>162</v>
      </c>
      <c r="M1344">
        <v>35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ユニフォーム寺泊基希ICONIC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4</v>
      </c>
      <c r="C1345" s="1" t="s">
        <v>108</v>
      </c>
      <c r="D1345" s="1" t="s">
        <v>642</v>
      </c>
      <c r="E1345" s="1" t="s">
        <v>90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ユニフォーム寺泊基希ICONIC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5</v>
      </c>
      <c r="C1346" s="1" t="s">
        <v>108</v>
      </c>
      <c r="D1346" s="1" t="s">
        <v>642</v>
      </c>
      <c r="E1346" s="1" t="s">
        <v>90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178</v>
      </c>
      <c r="M1346">
        <v>38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ユニフォーム寺泊基希ICONIC</v>
      </c>
    </row>
    <row r="1347" spans="1:21" x14ac:dyDescent="0.35">
      <c r="A1347">
        <f>VLOOKUP(Attack[[#This Row],[No用]],SetNo[[No.用]:[vlookup 用]],2,FALSE)</f>
        <v>330</v>
      </c>
      <c r="B1347">
        <f>IF(ROW()=2,1,IF(A1346&lt;&gt;Attack[[#This Row],[No]],1,B1346+1))</f>
        <v>6</v>
      </c>
      <c r="C1347" s="1" t="s">
        <v>108</v>
      </c>
      <c r="D1347" s="1" t="s">
        <v>642</v>
      </c>
      <c r="E1347" s="1" t="s">
        <v>90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46</v>
      </c>
      <c r="N1347">
        <v>0</v>
      </c>
      <c r="O1347">
        <v>56</v>
      </c>
      <c r="P1347">
        <v>0</v>
      </c>
      <c r="U1347" t="str">
        <f>Attack[[#This Row],[服装]]&amp;Attack[[#This Row],[名前]]&amp;Attack[[#This Row],[レアリティ]]</f>
        <v>ユニフォーム寺泊基希ICONIC</v>
      </c>
    </row>
    <row r="1348" spans="1:21" x14ac:dyDescent="0.35">
      <c r="A1348">
        <f>VLOOKUP(Attack[[#This Row],[No用]],SetNo[[No.用]:[vlookup 用]],2,FALSE)</f>
        <v>330</v>
      </c>
      <c r="B1348">
        <f>IF(ROW()=2,1,IF(A1347&lt;&gt;Attack[[#This Row],[No]],1,B1347+1))</f>
        <v>7</v>
      </c>
      <c r="C1348" s="1" t="s">
        <v>108</v>
      </c>
      <c r="D1348" s="1" t="s">
        <v>642</v>
      </c>
      <c r="E1348" s="1" t="s">
        <v>90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224</v>
      </c>
      <c r="M1348">
        <v>46</v>
      </c>
      <c r="N1348">
        <v>0</v>
      </c>
      <c r="O1348">
        <v>56</v>
      </c>
      <c r="P1348">
        <v>0</v>
      </c>
      <c r="U1348" t="str">
        <f>Attack[[#This Row],[服装]]&amp;Attack[[#This Row],[名前]]&amp;Attack[[#This Row],[レアリティ]]</f>
        <v>ユニフォーム寺泊基希ICONIC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1</v>
      </c>
      <c r="C1349" t="s">
        <v>108</v>
      </c>
      <c r="D1349" t="s">
        <v>264</v>
      </c>
      <c r="E1349" t="s">
        <v>77</v>
      </c>
      <c r="F1349" t="s">
        <v>78</v>
      </c>
      <c r="G1349" t="s">
        <v>134</v>
      </c>
      <c r="H1349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39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ユニフォーム星海光来ICONIC</v>
      </c>
    </row>
    <row r="1350" spans="1:21" x14ac:dyDescent="0.35">
      <c r="A1350">
        <f>VLOOKUP(Attack[[#This Row],[No用]],SetNo[[No.用]:[vlookup 用]],2,FALSE)</f>
        <v>331</v>
      </c>
      <c r="B1350">
        <f>IF(ROW()=2,1,IF(A1349&lt;&gt;Attack[[#This Row],[No]],1,B1349+1))</f>
        <v>2</v>
      </c>
      <c r="C1350" t="s">
        <v>108</v>
      </c>
      <c r="D1350" t="s">
        <v>264</v>
      </c>
      <c r="E1350" t="s">
        <v>77</v>
      </c>
      <c r="F1350" t="s">
        <v>78</v>
      </c>
      <c r="G1350" t="s">
        <v>134</v>
      </c>
      <c r="H1350" t="s">
        <v>71</v>
      </c>
      <c r="I1350">
        <v>1</v>
      </c>
      <c r="J1350" t="s">
        <v>234</v>
      </c>
      <c r="K1350" s="1" t="s">
        <v>169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ユニフォーム星海光来ICONIC</v>
      </c>
    </row>
    <row r="1351" spans="1:21" x14ac:dyDescent="0.35">
      <c r="A1351">
        <f>VLOOKUP(Attack[[#This Row],[No用]],SetNo[[No.用]:[vlookup 用]],2,FALSE)</f>
        <v>331</v>
      </c>
      <c r="B1351">
        <f>IF(ROW()=2,1,IF(A1350&lt;&gt;Attack[[#This Row],[No]],1,B1350+1))</f>
        <v>3</v>
      </c>
      <c r="C1351" t="s">
        <v>108</v>
      </c>
      <c r="D1351" t="s">
        <v>264</v>
      </c>
      <c r="E1351" t="s">
        <v>77</v>
      </c>
      <c r="F1351" t="s">
        <v>78</v>
      </c>
      <c r="G1351" t="s">
        <v>134</v>
      </c>
      <c r="H1351" t="s">
        <v>71</v>
      </c>
      <c r="I1351">
        <v>1</v>
      </c>
      <c r="J1351" t="s">
        <v>234</v>
      </c>
      <c r="K1351" s="1" t="s">
        <v>258</v>
      </c>
      <c r="L1351" s="1" t="s">
        <v>173</v>
      </c>
      <c r="M1351">
        <v>42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ユニフォーム星海光来ICONIC</v>
      </c>
    </row>
    <row r="1352" spans="1:21" x14ac:dyDescent="0.35">
      <c r="A1352">
        <f>VLOOKUP(Attack[[#This Row],[No用]],SetNo[[No.用]:[vlookup 用]],2,FALSE)</f>
        <v>331</v>
      </c>
      <c r="B1352">
        <f>IF(ROW()=2,1,IF(A1351&lt;&gt;Attack[[#This Row],[No]],1,B1351+1))</f>
        <v>4</v>
      </c>
      <c r="C1352" t="s">
        <v>108</v>
      </c>
      <c r="D1352" t="s">
        <v>264</v>
      </c>
      <c r="E1352" t="s">
        <v>77</v>
      </c>
      <c r="F1352" t="s">
        <v>78</v>
      </c>
      <c r="G1352" t="s">
        <v>134</v>
      </c>
      <c r="H1352" t="s">
        <v>71</v>
      </c>
      <c r="I1352">
        <v>1</v>
      </c>
      <c r="J1352" t="s">
        <v>234</v>
      </c>
      <c r="K1352" s="1" t="s">
        <v>171</v>
      </c>
      <c r="L1352" s="1" t="s">
        <v>162</v>
      </c>
      <c r="M1352">
        <v>36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ユニフォーム星海光来ICONIC</v>
      </c>
    </row>
    <row r="1353" spans="1:21" x14ac:dyDescent="0.35">
      <c r="A1353">
        <f>VLOOKUP(Attack[[#This Row],[No用]],SetNo[[No.用]:[vlookup 用]],2,FALSE)</f>
        <v>331</v>
      </c>
      <c r="B1353">
        <f>IF(ROW()=2,1,IF(A1352&lt;&gt;Attack[[#This Row],[No]],1,B1352+1))</f>
        <v>5</v>
      </c>
      <c r="C1353" t="s">
        <v>108</v>
      </c>
      <c r="D1353" t="s">
        <v>264</v>
      </c>
      <c r="E1353" t="s">
        <v>77</v>
      </c>
      <c r="F1353" t="s">
        <v>78</v>
      </c>
      <c r="G1353" t="s">
        <v>134</v>
      </c>
      <c r="H1353" t="s">
        <v>71</v>
      </c>
      <c r="I1353">
        <v>1</v>
      </c>
      <c r="J1353" t="s">
        <v>234</v>
      </c>
      <c r="K1353" s="1" t="s">
        <v>266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ユニフォーム星海光来ICONIC</v>
      </c>
    </row>
    <row r="1354" spans="1:21" x14ac:dyDescent="0.35">
      <c r="A1354">
        <f>VLOOKUP(Attack[[#This Row],[No用]],SetNo[[No.用]:[vlookup 用]],2,FALSE)</f>
        <v>331</v>
      </c>
      <c r="B1354">
        <f>IF(ROW()=2,1,IF(A1353&lt;&gt;Attack[[#This Row],[No]],1,B1353+1))</f>
        <v>6</v>
      </c>
      <c r="C1354" t="s">
        <v>108</v>
      </c>
      <c r="D1354" t="s">
        <v>264</v>
      </c>
      <c r="E1354" t="s">
        <v>77</v>
      </c>
      <c r="F1354" t="s">
        <v>78</v>
      </c>
      <c r="G1354" t="s">
        <v>134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ユニフォーム星海光来ICONIC</v>
      </c>
    </row>
    <row r="1355" spans="1:21" x14ac:dyDescent="0.35">
      <c r="A1355">
        <f>VLOOKUP(Attack[[#This Row],[No用]],SetNo[[No.用]:[vlookup 用]],2,FALSE)</f>
        <v>331</v>
      </c>
      <c r="B1355">
        <f>IF(ROW()=2,1,IF(A1354&lt;&gt;Attack[[#This Row],[No]],1,B1354+1))</f>
        <v>7</v>
      </c>
      <c r="C1355" t="s">
        <v>108</v>
      </c>
      <c r="D1355" t="s">
        <v>264</v>
      </c>
      <c r="E1355" t="s">
        <v>77</v>
      </c>
      <c r="F1355" t="s">
        <v>78</v>
      </c>
      <c r="G1355" t="s">
        <v>134</v>
      </c>
      <c r="H1355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U1355" t="str">
        <f>Attack[[#This Row],[服装]]&amp;Attack[[#This Row],[名前]]&amp;Attack[[#This Row],[レアリティ]]</f>
        <v>ユニフォーム星海光来ICONIC</v>
      </c>
    </row>
    <row r="1356" spans="1:21" x14ac:dyDescent="0.35">
      <c r="A1356">
        <f>VLOOKUP(Attack[[#This Row],[No用]],SetNo[[No.用]:[vlookup 用]],2,FALSE)</f>
        <v>332</v>
      </c>
      <c r="B1356">
        <f>IF(ROW()=2,1,IF(A1355&lt;&gt;Attack[[#This Row],[No]],1,B1355+1))</f>
        <v>1</v>
      </c>
      <c r="C1356" s="1" t="s">
        <v>581</v>
      </c>
      <c r="D1356" t="s">
        <v>264</v>
      </c>
      <c r="E1356" s="1" t="s">
        <v>73</v>
      </c>
      <c r="F1356" t="s">
        <v>78</v>
      </c>
      <c r="G1356" t="s">
        <v>134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文化祭星海光来ICONIC</v>
      </c>
    </row>
    <row r="1357" spans="1:21" x14ac:dyDescent="0.35">
      <c r="A1357">
        <f>VLOOKUP(Attack[[#This Row],[No用]],SetNo[[No.用]:[vlookup 用]],2,FALSE)</f>
        <v>332</v>
      </c>
      <c r="B1357">
        <f>IF(ROW()=2,1,IF(A1356&lt;&gt;Attack[[#This Row],[No]],1,B1356+1))</f>
        <v>2</v>
      </c>
      <c r="C1357" s="1" t="s">
        <v>581</v>
      </c>
      <c r="D1357" t="s">
        <v>264</v>
      </c>
      <c r="E1357" s="1" t="s">
        <v>73</v>
      </c>
      <c r="F1357" t="s">
        <v>78</v>
      </c>
      <c r="G1357" t="s">
        <v>134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文化祭星海光来ICONIC</v>
      </c>
    </row>
    <row r="1358" spans="1:21" x14ac:dyDescent="0.35">
      <c r="A1358">
        <f>VLOOKUP(Attack[[#This Row],[No用]],SetNo[[No.用]:[vlookup 用]],2,FALSE)</f>
        <v>332</v>
      </c>
      <c r="B1358">
        <f>IF(ROW()=2,1,IF(A1357&lt;&gt;Attack[[#This Row],[No]],1,B1357+1))</f>
        <v>3</v>
      </c>
      <c r="C1358" s="1" t="s">
        <v>581</v>
      </c>
      <c r="D1358" t="s">
        <v>264</v>
      </c>
      <c r="E1358" s="1" t="s">
        <v>73</v>
      </c>
      <c r="F1358" t="s">
        <v>78</v>
      </c>
      <c r="G1358" t="s">
        <v>134</v>
      </c>
      <c r="H1358" t="s">
        <v>71</v>
      </c>
      <c r="I1358">
        <v>1</v>
      </c>
      <c r="J1358" t="s">
        <v>234</v>
      </c>
      <c r="K1358" s="1" t="s">
        <v>258</v>
      </c>
      <c r="L1358" s="1" t="s">
        <v>173</v>
      </c>
      <c r="M1358">
        <v>42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文化祭星海光来ICONIC</v>
      </c>
    </row>
    <row r="1359" spans="1:21" x14ac:dyDescent="0.35">
      <c r="A1359">
        <f>VLOOKUP(Attack[[#This Row],[No用]],SetNo[[No.用]:[vlookup 用]],2,FALSE)</f>
        <v>332</v>
      </c>
      <c r="B1359">
        <f>IF(ROW()=2,1,IF(A1358&lt;&gt;Attack[[#This Row],[No]],1,B1358+1))</f>
        <v>4</v>
      </c>
      <c r="C1359" s="1" t="s">
        <v>581</v>
      </c>
      <c r="D1359" t="s">
        <v>264</v>
      </c>
      <c r="E1359" s="1" t="s">
        <v>73</v>
      </c>
      <c r="F1359" t="s">
        <v>78</v>
      </c>
      <c r="G1359" t="s">
        <v>134</v>
      </c>
      <c r="H1359" t="s">
        <v>71</v>
      </c>
      <c r="I1359">
        <v>1</v>
      </c>
      <c r="J1359" t="s">
        <v>234</v>
      </c>
      <c r="K1359" s="1" t="s">
        <v>171</v>
      </c>
      <c r="L1359" s="1" t="s">
        <v>162</v>
      </c>
      <c r="M1359">
        <v>36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文化祭星海光来ICONIC</v>
      </c>
    </row>
    <row r="1360" spans="1:21" x14ac:dyDescent="0.35">
      <c r="A1360">
        <f>VLOOKUP(Attack[[#This Row],[No用]],SetNo[[No.用]:[vlookup 用]],2,FALSE)</f>
        <v>332</v>
      </c>
      <c r="B1360">
        <f>IF(ROW()=2,1,IF(A1359&lt;&gt;Attack[[#This Row],[No]],1,B1359+1))</f>
        <v>5</v>
      </c>
      <c r="C1360" s="1" t="s">
        <v>581</v>
      </c>
      <c r="D1360" t="s">
        <v>264</v>
      </c>
      <c r="E1360" s="1" t="s">
        <v>73</v>
      </c>
      <c r="F1360" t="s">
        <v>78</v>
      </c>
      <c r="G1360" t="s">
        <v>134</v>
      </c>
      <c r="H1360" t="s">
        <v>71</v>
      </c>
      <c r="I1360">
        <v>1</v>
      </c>
      <c r="J1360" t="s">
        <v>234</v>
      </c>
      <c r="K1360" s="1" t="s">
        <v>265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文化祭星海光来ICONIC</v>
      </c>
    </row>
    <row r="1361" spans="1:21" x14ac:dyDescent="0.35">
      <c r="A1361">
        <f>VLOOKUP(Attack[[#This Row],[No用]],SetNo[[No.用]:[vlookup 用]],2,FALSE)</f>
        <v>332</v>
      </c>
      <c r="B1361">
        <f>IF(ROW()=2,1,IF(A1360&lt;&gt;Attack[[#This Row],[No]],1,B1360+1))</f>
        <v>6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文化祭星海光来ICONIC</v>
      </c>
    </row>
    <row r="1362" spans="1:21" x14ac:dyDescent="0.35">
      <c r="A1362">
        <f>VLOOKUP(Attack[[#This Row],[No用]],SetNo[[No.用]:[vlookup 用]],2,FALSE)</f>
        <v>332</v>
      </c>
      <c r="B1362">
        <f>IF(ROW()=2,1,IF(A1361&lt;&gt;Attack[[#This Row],[No]],1,B1361+1))</f>
        <v>7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U1362" t="str">
        <f>Attack[[#This Row],[服装]]&amp;Attack[[#This Row],[名前]]&amp;Attack[[#This Row],[レアリティ]]</f>
        <v>文化祭星海光来ICONIC</v>
      </c>
    </row>
    <row r="1363" spans="1:21" x14ac:dyDescent="0.35">
      <c r="A1363">
        <f>VLOOKUP(Attack[[#This Row],[No用]],SetNo[[No.用]:[vlookup 用]],2,FALSE)</f>
        <v>333</v>
      </c>
      <c r="B1363">
        <f>IF(ROW()=2,1,IF(A1362&lt;&gt;Attack[[#This Row],[No]],1,B1362+1))</f>
        <v>1</v>
      </c>
      <c r="C1363" s="1" t="s">
        <v>631</v>
      </c>
      <c r="D1363" s="1" t="s">
        <v>264</v>
      </c>
      <c r="E1363" s="1" t="s">
        <v>90</v>
      </c>
      <c r="F1363" s="1" t="s">
        <v>78</v>
      </c>
      <c r="G1363" s="1" t="s">
        <v>134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サバゲ星海光来ICONIC</v>
      </c>
    </row>
    <row r="1364" spans="1:21" x14ac:dyDescent="0.35">
      <c r="A1364">
        <f>VLOOKUP(Attack[[#This Row],[No用]],SetNo[[No.用]:[vlookup 用]],2,FALSE)</f>
        <v>333</v>
      </c>
      <c r="B1364">
        <f>IF(ROW()=2,1,IF(A1363&lt;&gt;Attack[[#This Row],[No]],1,B1363+1))</f>
        <v>2</v>
      </c>
      <c r="C1364" s="1" t="s">
        <v>631</v>
      </c>
      <c r="D1364" s="1" t="s">
        <v>264</v>
      </c>
      <c r="E1364" s="1" t="s">
        <v>90</v>
      </c>
      <c r="F1364" s="1" t="s">
        <v>78</v>
      </c>
      <c r="G1364" s="1" t="s">
        <v>134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サバゲ星海光来ICONIC</v>
      </c>
    </row>
    <row r="1365" spans="1:21" x14ac:dyDescent="0.35">
      <c r="A1365">
        <f>VLOOKUP(Attack[[#This Row],[No用]],SetNo[[No.用]:[vlookup 用]],2,FALSE)</f>
        <v>333</v>
      </c>
      <c r="B1365">
        <f>IF(ROW()=2,1,IF(A1364&lt;&gt;Attack[[#This Row],[No]],1,B1364+1))</f>
        <v>3</v>
      </c>
      <c r="C1365" s="1" t="s">
        <v>631</v>
      </c>
      <c r="D1365" s="1" t="s">
        <v>264</v>
      </c>
      <c r="E1365" s="1" t="s">
        <v>90</v>
      </c>
      <c r="F1365" s="1" t="s">
        <v>78</v>
      </c>
      <c r="G1365" s="1" t="s">
        <v>134</v>
      </c>
      <c r="H1365" s="1" t="s">
        <v>71</v>
      </c>
      <c r="I1365">
        <v>1</v>
      </c>
      <c r="J1365" t="s">
        <v>234</v>
      </c>
      <c r="K1365" s="1" t="s">
        <v>258</v>
      </c>
      <c r="L1365" s="1" t="s">
        <v>178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サバゲ星海光来ICONIC</v>
      </c>
    </row>
    <row r="1366" spans="1:21" x14ac:dyDescent="0.35">
      <c r="A1366">
        <f>VLOOKUP(Attack[[#This Row],[No用]],SetNo[[No.用]:[vlookup 用]],2,FALSE)</f>
        <v>333</v>
      </c>
      <c r="B1366">
        <f>IF(ROW()=2,1,IF(A1365&lt;&gt;Attack[[#This Row],[No]],1,B1365+1))</f>
        <v>4</v>
      </c>
      <c r="C1366" s="1" t="s">
        <v>631</v>
      </c>
      <c r="D1366" s="1" t="s">
        <v>264</v>
      </c>
      <c r="E1366" s="1" t="s">
        <v>90</v>
      </c>
      <c r="F1366" s="1" t="s">
        <v>78</v>
      </c>
      <c r="G1366" s="1" t="s">
        <v>134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162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サバゲ星海光来ICONIC</v>
      </c>
    </row>
    <row r="1367" spans="1:21" x14ac:dyDescent="0.35">
      <c r="A1367">
        <f>VLOOKUP(Attack[[#This Row],[No用]],SetNo[[No.用]:[vlookup 用]],2,FALSE)</f>
        <v>333</v>
      </c>
      <c r="B1367">
        <f>IF(ROW()=2,1,IF(A1366&lt;&gt;Attack[[#This Row],[No]],1,B1366+1))</f>
        <v>5</v>
      </c>
      <c r="C1367" s="1" t="s">
        <v>631</v>
      </c>
      <c r="D1367" s="1" t="s">
        <v>264</v>
      </c>
      <c r="E1367" s="1" t="s">
        <v>90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234</v>
      </c>
      <c r="K1367" s="1" t="s">
        <v>265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サバゲ星海光来ICONIC</v>
      </c>
    </row>
    <row r="1368" spans="1:21" x14ac:dyDescent="0.35">
      <c r="A1368">
        <f>VLOOKUP(Attack[[#This Row],[No用]],SetNo[[No.用]:[vlookup 用]],2,FALSE)</f>
        <v>333</v>
      </c>
      <c r="B1368">
        <f>IF(ROW()=2,1,IF(A1367&lt;&gt;Attack[[#This Row],[No]],1,B1367+1))</f>
        <v>6</v>
      </c>
      <c r="C1368" s="1" t="s">
        <v>631</v>
      </c>
      <c r="D1368" s="1" t="s">
        <v>264</v>
      </c>
      <c r="E1368" s="1" t="s">
        <v>90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サバゲ星海光来ICONIC</v>
      </c>
    </row>
    <row r="1369" spans="1:21" x14ac:dyDescent="0.35">
      <c r="A1369">
        <f>VLOOKUP(Attack[[#This Row],[No用]],SetNo[[No.用]:[vlookup 用]],2,FALSE)</f>
        <v>334</v>
      </c>
      <c r="B1369">
        <f>IF(ROW()=2,1,IF(A1368&lt;&gt;Attack[[#This Row],[No]],1,B1368+1))</f>
        <v>1</v>
      </c>
      <c r="C1369" s="1" t="s">
        <v>708</v>
      </c>
      <c r="D1369" s="1" t="s">
        <v>264</v>
      </c>
      <c r="E1369" s="1" t="s">
        <v>77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花火星海光来ICONIC</v>
      </c>
    </row>
    <row r="1370" spans="1:21" x14ac:dyDescent="0.35">
      <c r="A1370">
        <f>VLOOKUP(Attack[[#This Row],[No用]],SetNo[[No.用]:[vlookup 用]],2,FALSE)</f>
        <v>334</v>
      </c>
      <c r="B1370">
        <f>IF(ROW()=2,1,IF(A1369&lt;&gt;Attack[[#This Row],[No]],1,B1369+1))</f>
        <v>2</v>
      </c>
      <c r="C1370" s="1" t="s">
        <v>708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花火星海光来ICONIC</v>
      </c>
    </row>
    <row r="1371" spans="1:21" x14ac:dyDescent="0.35">
      <c r="A1371">
        <f>VLOOKUP(Attack[[#This Row],[No用]],SetNo[[No.用]:[vlookup 用]],2,FALSE)</f>
        <v>334</v>
      </c>
      <c r="B1371">
        <f>IF(ROW()=2,1,IF(A1370&lt;&gt;Attack[[#This Row],[No]],1,B1370+1))</f>
        <v>3</v>
      </c>
      <c r="C1371" s="1" t="s">
        <v>708</v>
      </c>
      <c r="D1371" s="1" t="s">
        <v>264</v>
      </c>
      <c r="E1371" s="1" t="s">
        <v>77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173</v>
      </c>
      <c r="M1371">
        <v>42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花火星海光来ICONIC</v>
      </c>
    </row>
    <row r="1372" spans="1:21" x14ac:dyDescent="0.35">
      <c r="A1372">
        <f>VLOOKUP(Attack[[#This Row],[No用]],SetNo[[No.用]:[vlookup 用]],2,FALSE)</f>
        <v>334</v>
      </c>
      <c r="B1372">
        <f>IF(ROW()=2,1,IF(A1371&lt;&gt;Attack[[#This Row],[No]],1,B1371+1))</f>
        <v>4</v>
      </c>
      <c r="C1372" s="1" t="s">
        <v>708</v>
      </c>
      <c r="D1372" s="1" t="s">
        <v>264</v>
      </c>
      <c r="E1372" s="1" t="s">
        <v>77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花火星海光来ICONIC</v>
      </c>
    </row>
    <row r="1373" spans="1:21" x14ac:dyDescent="0.35">
      <c r="A1373">
        <f>VLOOKUP(Attack[[#This Row],[No用]],SetNo[[No.用]:[vlookup 用]],2,FALSE)</f>
        <v>334</v>
      </c>
      <c r="B1373">
        <f>IF(ROW()=2,1,IF(A1372&lt;&gt;Attack[[#This Row],[No]],1,B1372+1))</f>
        <v>5</v>
      </c>
      <c r="C1373" s="1" t="s">
        <v>708</v>
      </c>
      <c r="D1373" s="1" t="s">
        <v>264</v>
      </c>
      <c r="E1373" s="1" t="s">
        <v>77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花火星海光来ICONIC</v>
      </c>
    </row>
    <row r="1374" spans="1:21" x14ac:dyDescent="0.35">
      <c r="A1374">
        <f>VLOOKUP(Attack[[#This Row],[No用]],SetNo[[No.用]:[vlookup 用]],2,FALSE)</f>
        <v>334</v>
      </c>
      <c r="B1374">
        <f>IF(ROW()=2,1,IF(A1373&lt;&gt;Attack[[#This Row],[No]],1,B1373+1))</f>
        <v>6</v>
      </c>
      <c r="C1374" s="1" t="s">
        <v>708</v>
      </c>
      <c r="D1374" s="1" t="s">
        <v>264</v>
      </c>
      <c r="E1374" s="1" t="s">
        <v>77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1</v>
      </c>
      <c r="C1375" s="1" t="s">
        <v>826</v>
      </c>
      <c r="D1375" s="1" t="s">
        <v>264</v>
      </c>
      <c r="E1375" s="1" t="s">
        <v>73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40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新年2星海光来ICONIC</v>
      </c>
    </row>
    <row r="1376" spans="1:21" x14ac:dyDescent="0.35">
      <c r="A1376">
        <f>VLOOKUP(Attack[[#This Row],[No用]],SetNo[[No.用]:[vlookup 用]],2,FALSE)</f>
        <v>335</v>
      </c>
      <c r="B1376">
        <f>IF(ROW()=2,1,IF(A1375&lt;&gt;Attack[[#This Row],[No]],1,B1375+1))</f>
        <v>2</v>
      </c>
      <c r="C1376" s="1" t="s">
        <v>826</v>
      </c>
      <c r="D1376" s="1" t="s">
        <v>264</v>
      </c>
      <c r="E1376" s="1" t="s">
        <v>73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173</v>
      </c>
      <c r="M1376">
        <v>40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新年2星海光来ICONIC</v>
      </c>
    </row>
    <row r="1377" spans="1:21" x14ac:dyDescent="0.35">
      <c r="A1377">
        <f>VLOOKUP(Attack[[#This Row],[No用]],SetNo[[No.用]:[vlookup 用]],2,FALSE)</f>
        <v>335</v>
      </c>
      <c r="B1377">
        <f>IF(ROW()=2,1,IF(A1376&lt;&gt;Attack[[#This Row],[No]],1,B1376+1))</f>
        <v>3</v>
      </c>
      <c r="C1377" s="1" t="s">
        <v>826</v>
      </c>
      <c r="D1377" s="1" t="s">
        <v>264</v>
      </c>
      <c r="E1377" s="1" t="s">
        <v>73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新年2星海光来ICONIC</v>
      </c>
    </row>
    <row r="1378" spans="1:21" x14ac:dyDescent="0.35">
      <c r="A1378">
        <f>VLOOKUP(Attack[[#This Row],[No用]],SetNo[[No.用]:[vlookup 用]],2,FALSE)</f>
        <v>335</v>
      </c>
      <c r="B1378">
        <f>IF(ROW()=2,1,IF(A1377&lt;&gt;Attack[[#This Row],[No]],1,B1377+1))</f>
        <v>4</v>
      </c>
      <c r="C1378" s="1" t="s">
        <v>826</v>
      </c>
      <c r="D1378" s="1" t="s">
        <v>264</v>
      </c>
      <c r="E1378" s="1" t="s">
        <v>73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171</v>
      </c>
      <c r="L1378" s="1" t="s">
        <v>162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新年2星海光来ICONIC</v>
      </c>
    </row>
    <row r="1379" spans="1:21" x14ac:dyDescent="0.35">
      <c r="A1379">
        <f>VLOOKUP(Attack[[#This Row],[No用]],SetNo[[No.用]:[vlookup 用]],2,FALSE)</f>
        <v>335</v>
      </c>
      <c r="B1379">
        <f>IF(ROW()=2,1,IF(A1378&lt;&gt;Attack[[#This Row],[No]],1,B1378+1))</f>
        <v>5</v>
      </c>
      <c r="C1379" s="1" t="s">
        <v>826</v>
      </c>
      <c r="D1379" s="1" t="s">
        <v>264</v>
      </c>
      <c r="E1379" s="1" t="s">
        <v>73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266</v>
      </c>
      <c r="L1379" s="1" t="s">
        <v>173</v>
      </c>
      <c r="M1379">
        <v>40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新年2星海光来ICONIC</v>
      </c>
    </row>
    <row r="1380" spans="1:21" x14ac:dyDescent="0.35">
      <c r="A1380">
        <f>VLOOKUP(Attack[[#This Row],[No用]],SetNo[[No.用]:[vlookup 用]],2,FALSE)</f>
        <v>335</v>
      </c>
      <c r="B1380">
        <f>IF(ROW()=2,1,IF(A1379&lt;&gt;Attack[[#This Row],[No]],1,B1379+1))</f>
        <v>6</v>
      </c>
      <c r="C1380" s="1" t="s">
        <v>826</v>
      </c>
      <c r="D1380" s="1" t="s">
        <v>264</v>
      </c>
      <c r="E1380" s="1" t="s">
        <v>73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新年2星海光来ICONIC</v>
      </c>
    </row>
    <row r="1381" spans="1:21" x14ac:dyDescent="0.35">
      <c r="A1381">
        <f>VLOOKUP(Attack[[#This Row],[No用]],SetNo[[No.用]:[vlookup 用]],2,FALSE)</f>
        <v>335</v>
      </c>
      <c r="B1381">
        <f>IF(ROW()=2,1,IF(A1380&lt;&gt;Attack[[#This Row],[No]],1,B1380+1))</f>
        <v>7</v>
      </c>
      <c r="C1381" s="1" t="s">
        <v>826</v>
      </c>
      <c r="D1381" s="1" t="s">
        <v>264</v>
      </c>
      <c r="E1381" s="1" t="s">
        <v>73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U1381" t="str">
        <f>Attack[[#This Row],[服装]]&amp;Attack[[#This Row],[名前]]&amp;Attack[[#This Row],[レアリティ]]</f>
        <v>新年2星海光来ICONIC</v>
      </c>
    </row>
    <row r="1382" spans="1:21" x14ac:dyDescent="0.35">
      <c r="A1382">
        <f>VLOOKUP(Attack[[#This Row],[No用]],SetNo[[No.用]:[vlookup 用]],2,FALSE)</f>
        <v>335</v>
      </c>
      <c r="B1382">
        <f>IF(ROW()=2,1,IF(A1381&lt;&gt;Attack[[#This Row],[No]],1,B1381+1))</f>
        <v>8</v>
      </c>
      <c r="C1382" s="1" t="s">
        <v>826</v>
      </c>
      <c r="D1382" s="1" t="s">
        <v>264</v>
      </c>
      <c r="E1382" s="1" t="s">
        <v>73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265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U1382" t="str">
        <f>Attack[[#This Row],[服装]]&amp;Attack[[#This Row],[名前]]&amp;Attack[[#This Row],[レアリティ]]</f>
        <v>新年2星海光来ICONIC</v>
      </c>
    </row>
    <row r="1383" spans="1:21" x14ac:dyDescent="0.35">
      <c r="A1383">
        <f>VLOOKUP(Attack[[#This Row],[No用]],SetNo[[No.用]:[vlookup 用]],2,FALSE)</f>
        <v>336</v>
      </c>
      <c r="B1383">
        <f>IF(ROW()=2,1,IF(A1382&lt;&gt;Attack[[#This Row],[No]],1,B1382+1))</f>
        <v>1</v>
      </c>
      <c r="C1383" t="s">
        <v>108</v>
      </c>
      <c r="D1383" t="s">
        <v>133</v>
      </c>
      <c r="E1383" t="s">
        <v>77</v>
      </c>
      <c r="F1383" t="s">
        <v>82</v>
      </c>
      <c r="G1383" t="s">
        <v>134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ユニフォーム昼神幸郎ICONIC</v>
      </c>
    </row>
    <row r="1384" spans="1:21" x14ac:dyDescent="0.35">
      <c r="A1384">
        <f>VLOOKUP(Attack[[#This Row],[No用]],SetNo[[No.用]:[vlookup 用]],2,FALSE)</f>
        <v>336</v>
      </c>
      <c r="B1384">
        <f>IF(ROW()=2,1,IF(A1383&lt;&gt;Attack[[#This Row],[No]],1,B1383+1))</f>
        <v>2</v>
      </c>
      <c r="C1384" t="s">
        <v>108</v>
      </c>
      <c r="D1384" t="s">
        <v>133</v>
      </c>
      <c r="E1384" t="s">
        <v>77</v>
      </c>
      <c r="F1384" t="s">
        <v>82</v>
      </c>
      <c r="G1384" t="s">
        <v>134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ユニフォーム昼神幸郎ICONIC</v>
      </c>
    </row>
    <row r="1385" spans="1:21" x14ac:dyDescent="0.35">
      <c r="A1385">
        <f>VLOOKUP(Attack[[#This Row],[No用]],SetNo[[No.用]:[vlookup 用]],2,FALSE)</f>
        <v>336</v>
      </c>
      <c r="B1385">
        <f>IF(ROW()=2,1,IF(A1384&lt;&gt;Attack[[#This Row],[No]],1,B1384+1))</f>
        <v>3</v>
      </c>
      <c r="C1385" t="s">
        <v>108</v>
      </c>
      <c r="D1385" t="s">
        <v>133</v>
      </c>
      <c r="E1385" t="s">
        <v>77</v>
      </c>
      <c r="F1385" t="s">
        <v>82</v>
      </c>
      <c r="G1385" t="s">
        <v>134</v>
      </c>
      <c r="H1385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ユニフォーム昼神幸郎ICONIC</v>
      </c>
    </row>
    <row r="1386" spans="1:21" x14ac:dyDescent="0.3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587</v>
      </c>
      <c r="D1386" t="s">
        <v>133</v>
      </c>
      <c r="E1386" s="1" t="s">
        <v>73</v>
      </c>
      <c r="F1386" t="s">
        <v>82</v>
      </c>
      <c r="G1386" t="s">
        <v>134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Xmas昼神幸郎ICONIC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587</v>
      </c>
      <c r="D1387" t="s">
        <v>133</v>
      </c>
      <c r="E1387" s="1" t="s">
        <v>73</v>
      </c>
      <c r="F1387" t="s">
        <v>82</v>
      </c>
      <c r="G1387" t="s">
        <v>134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Xmas昼神幸郎ICONIC</v>
      </c>
    </row>
    <row r="1388" spans="1:21" x14ac:dyDescent="0.35">
      <c r="A1388">
        <f>VLOOKUP(Attack[[#This Row],[No用]],SetNo[[No.用]:[vlookup 用]],2,FALSE)</f>
        <v>337</v>
      </c>
      <c r="B1388">
        <f>IF(ROW()=2,1,IF(A1387&lt;&gt;Attack[[#This Row],[No]],1,B1387+1))</f>
        <v>3</v>
      </c>
      <c r="C1388" s="1" t="s">
        <v>587</v>
      </c>
      <c r="D1388" t="s">
        <v>133</v>
      </c>
      <c r="E1388" s="1" t="s">
        <v>73</v>
      </c>
      <c r="F1388" t="s">
        <v>82</v>
      </c>
      <c r="G1388" t="s">
        <v>134</v>
      </c>
      <c r="H1388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25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Xmas昼神幸郎ICONIC</v>
      </c>
    </row>
    <row r="1389" spans="1:21" x14ac:dyDescent="0.35">
      <c r="A1389">
        <f>VLOOKUP(Attack[[#This Row],[No用]],SetNo[[No.用]:[vlookup 用]],2,FALSE)</f>
        <v>338</v>
      </c>
      <c r="B1389">
        <f>IF(ROW()=2,1,IF(A1388&lt;&gt;Attack[[#This Row],[No]],1,B1388+1))</f>
        <v>1</v>
      </c>
      <c r="C1389" s="1" t="s">
        <v>963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職業体験2昼神幸郎ICONIC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2</v>
      </c>
      <c r="C1390" s="1" t="s">
        <v>963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職業体験2昼神幸郎ICONIC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3</v>
      </c>
      <c r="C1391" s="1" t="s">
        <v>963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職業体験2昼神幸郎ICONIC</v>
      </c>
    </row>
    <row r="1392" spans="1:21" x14ac:dyDescent="0.35">
      <c r="A1392">
        <f>VLOOKUP(Attack[[#This Row],[No用]],SetNo[[No.用]:[vlookup 用]],2,FALSE)</f>
        <v>339</v>
      </c>
      <c r="B1392">
        <f>IF(ROW()=2,1,IF(A1391&lt;&gt;Attack[[#This Row],[No]],1,B1391+1))</f>
        <v>1</v>
      </c>
      <c r="C1392" t="s">
        <v>108</v>
      </c>
      <c r="D1392" t="s">
        <v>131</v>
      </c>
      <c r="E1392" t="s">
        <v>77</v>
      </c>
      <c r="F1392" t="s">
        <v>78</v>
      </c>
      <c r="G1392" t="s">
        <v>135</v>
      </c>
      <c r="H1392" t="s">
        <v>71</v>
      </c>
      <c r="I1392">
        <v>1</v>
      </c>
      <c r="J1392" t="s">
        <v>234</v>
      </c>
      <c r="K1392" s="1" t="s">
        <v>168</v>
      </c>
      <c r="L1392" s="1" t="s">
        <v>162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ユニフォーム佐久早聖臣ICONIC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2</v>
      </c>
      <c r="C1393" t="s">
        <v>108</v>
      </c>
      <c r="D1393" t="s">
        <v>131</v>
      </c>
      <c r="E1393" t="s">
        <v>77</v>
      </c>
      <c r="F1393" t="s">
        <v>78</v>
      </c>
      <c r="G1393" t="s">
        <v>135</v>
      </c>
      <c r="H1393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ユニフォーム佐久早聖臣ICONIC</v>
      </c>
    </row>
    <row r="1394" spans="1:21" x14ac:dyDescent="0.35">
      <c r="A1394">
        <f>VLOOKUP(Attack[[#This Row],[No用]],SetNo[[No.用]:[vlookup 用]],2,FALSE)</f>
        <v>339</v>
      </c>
      <c r="B1394">
        <f>IF(ROW()=2,1,IF(A1393&lt;&gt;Attack[[#This Row],[No]],1,B1393+1))</f>
        <v>3</v>
      </c>
      <c r="C1394" t="s">
        <v>108</v>
      </c>
      <c r="D1394" t="s">
        <v>131</v>
      </c>
      <c r="E1394" t="s">
        <v>77</v>
      </c>
      <c r="F1394" t="s">
        <v>78</v>
      </c>
      <c r="G1394" t="s">
        <v>135</v>
      </c>
      <c r="H1394" t="s">
        <v>71</v>
      </c>
      <c r="I1394">
        <v>1</v>
      </c>
      <c r="J1394" t="s">
        <v>234</v>
      </c>
      <c r="K1394" s="1" t="s">
        <v>170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ユニフォーム佐久早聖臣ICONIC</v>
      </c>
    </row>
    <row r="1395" spans="1:21" x14ac:dyDescent="0.35">
      <c r="A1395">
        <f>VLOOKUP(Attack[[#This Row],[No用]],SetNo[[No.用]:[vlookup 用]],2,FALSE)</f>
        <v>339</v>
      </c>
      <c r="B1395">
        <f>IF(ROW()=2,1,IF(A1394&lt;&gt;Attack[[#This Row],[No]],1,B1394+1))</f>
        <v>4</v>
      </c>
      <c r="C1395" t="s">
        <v>108</v>
      </c>
      <c r="D1395" t="s">
        <v>131</v>
      </c>
      <c r="E1395" t="s">
        <v>77</v>
      </c>
      <c r="F1395" t="s">
        <v>78</v>
      </c>
      <c r="G1395" t="s">
        <v>135</v>
      </c>
      <c r="H1395" t="s">
        <v>71</v>
      </c>
      <c r="I1395">
        <v>1</v>
      </c>
      <c r="J1395" t="s">
        <v>234</v>
      </c>
      <c r="K1395" s="1" t="s">
        <v>258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ユニフォーム佐久早聖臣ICONIC</v>
      </c>
    </row>
    <row r="1396" spans="1:21" x14ac:dyDescent="0.35">
      <c r="A1396">
        <f>VLOOKUP(Attack[[#This Row],[No用]],SetNo[[No.用]:[vlookup 用]],2,FALSE)</f>
        <v>339</v>
      </c>
      <c r="B1396">
        <f>IF(ROW()=2,1,IF(A1395&lt;&gt;Attack[[#This Row],[No]],1,B1395+1))</f>
        <v>5</v>
      </c>
      <c r="C1396" t="s">
        <v>108</v>
      </c>
      <c r="D1396" t="s">
        <v>131</v>
      </c>
      <c r="E1396" t="s">
        <v>77</v>
      </c>
      <c r="F1396" t="s">
        <v>78</v>
      </c>
      <c r="G1396" t="s">
        <v>135</v>
      </c>
      <c r="H1396" t="s">
        <v>71</v>
      </c>
      <c r="I1396">
        <v>1</v>
      </c>
      <c r="J1396" t="s">
        <v>234</v>
      </c>
      <c r="K1396" s="1" t="s">
        <v>171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ユニフォーム佐久早聖臣ICONIC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6</v>
      </c>
      <c r="C1397" t="s">
        <v>108</v>
      </c>
      <c r="D1397" t="s">
        <v>131</v>
      </c>
      <c r="E1397" t="s">
        <v>77</v>
      </c>
      <c r="F1397" t="s">
        <v>78</v>
      </c>
      <c r="G1397" t="s">
        <v>135</v>
      </c>
      <c r="H1397" t="s">
        <v>71</v>
      </c>
      <c r="I1397">
        <v>1</v>
      </c>
      <c r="J1397" t="s">
        <v>234</v>
      </c>
      <c r="K1397" s="1" t="s">
        <v>265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ユニフォーム佐久早聖臣ICONIC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7</v>
      </c>
      <c r="C1398" t="s">
        <v>108</v>
      </c>
      <c r="D1398" t="s">
        <v>131</v>
      </c>
      <c r="E1398" t="s">
        <v>77</v>
      </c>
      <c r="F1398" t="s">
        <v>78</v>
      </c>
      <c r="G1398" t="s">
        <v>135</v>
      </c>
      <c r="H1398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ユニフォーム佐久早聖臣ICONIC</v>
      </c>
    </row>
    <row r="1399" spans="1:21" x14ac:dyDescent="0.35">
      <c r="A1399">
        <f>VLOOKUP(Attack[[#This Row],[No用]],SetNo[[No.用]:[vlookup 用]],2,FALSE)</f>
        <v>339</v>
      </c>
      <c r="B1399">
        <f>IF(ROW()=2,1,IF(A1398&lt;&gt;Attack[[#This Row],[No]],1,B1398+1))</f>
        <v>8</v>
      </c>
      <c r="C1399" t="s">
        <v>108</v>
      </c>
      <c r="D1399" t="s">
        <v>131</v>
      </c>
      <c r="E1399" t="s">
        <v>77</v>
      </c>
      <c r="F1399" t="s">
        <v>78</v>
      </c>
      <c r="G1399" t="s">
        <v>135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U1399" t="str">
        <f>Attack[[#This Row],[服装]]&amp;Attack[[#This Row],[名前]]&amp;Attack[[#This Row],[レアリティ]]</f>
        <v>ユニフォーム佐久早聖臣ICONIC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1</v>
      </c>
      <c r="C1400" s="1" t="s">
        <v>631</v>
      </c>
      <c r="D1400" s="1" t="s">
        <v>131</v>
      </c>
      <c r="E1400" s="1" t="s">
        <v>73</v>
      </c>
      <c r="F1400" s="1" t="s">
        <v>78</v>
      </c>
      <c r="G1400" s="1" t="s">
        <v>135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178</v>
      </c>
      <c r="M1400">
        <v>37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サバゲ佐久早聖臣ICONIC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2</v>
      </c>
      <c r="C1401" s="1" t="s">
        <v>631</v>
      </c>
      <c r="D1401" s="1" t="s">
        <v>131</v>
      </c>
      <c r="E1401" s="1" t="s">
        <v>73</v>
      </c>
      <c r="F1401" s="1" t="s">
        <v>78</v>
      </c>
      <c r="G1401" s="1" t="s">
        <v>135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サバゲ佐久早聖臣ICONIC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3</v>
      </c>
      <c r="C1402" s="1" t="s">
        <v>631</v>
      </c>
      <c r="D1402" s="1" t="s">
        <v>131</v>
      </c>
      <c r="E1402" s="1" t="s">
        <v>73</v>
      </c>
      <c r="F1402" s="1" t="s">
        <v>78</v>
      </c>
      <c r="G1402" s="1" t="s">
        <v>135</v>
      </c>
      <c r="H1402" s="1" t="s">
        <v>71</v>
      </c>
      <c r="I1402">
        <v>1</v>
      </c>
      <c r="J1402" t="s">
        <v>234</v>
      </c>
      <c r="K1402" s="1" t="s">
        <v>170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サバゲ佐久早聖臣ICONIC</v>
      </c>
    </row>
    <row r="1403" spans="1:21" x14ac:dyDescent="0.35">
      <c r="A1403">
        <f>VLOOKUP(Attack[[#This Row],[No用]],SetNo[[No.用]:[vlookup 用]],2,FALSE)</f>
        <v>340</v>
      </c>
      <c r="B1403">
        <f>IF(ROW()=2,1,IF(A1402&lt;&gt;Attack[[#This Row],[No]],1,B1402+1))</f>
        <v>4</v>
      </c>
      <c r="C1403" s="1" t="s">
        <v>631</v>
      </c>
      <c r="D1403" s="1" t="s">
        <v>131</v>
      </c>
      <c r="E1403" s="1" t="s">
        <v>73</v>
      </c>
      <c r="F1403" s="1" t="s">
        <v>78</v>
      </c>
      <c r="G1403" s="1" t="s">
        <v>135</v>
      </c>
      <c r="H1403" s="1" t="s">
        <v>71</v>
      </c>
      <c r="I1403">
        <v>1</v>
      </c>
      <c r="J1403" t="s">
        <v>234</v>
      </c>
      <c r="K1403" s="1" t="s">
        <v>258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サバゲ佐久早聖臣ICONIC</v>
      </c>
    </row>
    <row r="1404" spans="1:21" x14ac:dyDescent="0.35">
      <c r="A1404">
        <f>VLOOKUP(Attack[[#This Row],[No用]],SetNo[[No.用]:[vlookup 用]],2,FALSE)</f>
        <v>340</v>
      </c>
      <c r="B1404">
        <f>IF(ROW()=2,1,IF(A1403&lt;&gt;Attack[[#This Row],[No]],1,B1403+1))</f>
        <v>5</v>
      </c>
      <c r="C1404" s="1" t="s">
        <v>631</v>
      </c>
      <c r="D1404" s="1" t="s">
        <v>131</v>
      </c>
      <c r="E1404" s="1" t="s">
        <v>73</v>
      </c>
      <c r="F1404" s="1" t="s">
        <v>78</v>
      </c>
      <c r="G1404" s="1" t="s">
        <v>135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サバゲ佐久早聖臣ICONIC</v>
      </c>
    </row>
    <row r="1405" spans="1:21" x14ac:dyDescent="0.35">
      <c r="A1405">
        <f>VLOOKUP(Attack[[#This Row],[No用]],SetNo[[No.用]:[vlookup 用]],2,FALSE)</f>
        <v>340</v>
      </c>
      <c r="B1405">
        <f>IF(ROW()=2,1,IF(A1404&lt;&gt;Attack[[#This Row],[No]],1,B1404+1))</f>
        <v>6</v>
      </c>
      <c r="C1405" s="1" t="s">
        <v>631</v>
      </c>
      <c r="D1405" s="1" t="s">
        <v>131</v>
      </c>
      <c r="E1405" s="1" t="s">
        <v>73</v>
      </c>
      <c r="F1405" s="1" t="s">
        <v>78</v>
      </c>
      <c r="G1405" s="1" t="s">
        <v>135</v>
      </c>
      <c r="H1405" s="1" t="s">
        <v>71</v>
      </c>
      <c r="I1405">
        <v>1</v>
      </c>
      <c r="J1405" t="s">
        <v>234</v>
      </c>
      <c r="K1405" s="1" t="s">
        <v>265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サバゲ佐久早聖臣ICONIC</v>
      </c>
    </row>
    <row r="1406" spans="1:21" x14ac:dyDescent="0.35">
      <c r="A1406">
        <f>VLOOKUP(Attack[[#This Row],[No用]],SetNo[[No.用]:[vlookup 用]],2,FALSE)</f>
        <v>340</v>
      </c>
      <c r="B1406">
        <f>IF(ROW()=2,1,IF(A1405&lt;&gt;Attack[[#This Row],[No]],1,B1405+1))</f>
        <v>7</v>
      </c>
      <c r="C1406" s="1" t="s">
        <v>631</v>
      </c>
      <c r="D1406" s="1" t="s">
        <v>131</v>
      </c>
      <c r="E1406" s="1" t="s">
        <v>73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サバゲ佐久早聖臣ICONIC</v>
      </c>
    </row>
    <row r="1407" spans="1:21" x14ac:dyDescent="0.35">
      <c r="A1407">
        <f>VLOOKUP(Attack[[#This Row],[No用]],SetNo[[No.用]:[vlookup 用]],2,FALSE)</f>
        <v>340</v>
      </c>
      <c r="B1407">
        <f>IF(ROW()=2,1,IF(A1406&lt;&gt;Attack[[#This Row],[No]],1,B1406+1))</f>
        <v>8</v>
      </c>
      <c r="C1407" s="1" t="s">
        <v>631</v>
      </c>
      <c r="D1407" s="1" t="s">
        <v>131</v>
      </c>
      <c r="E1407" s="1" t="s">
        <v>73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234</v>
      </c>
      <c r="K1407" s="1" t="s">
        <v>265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U1407" t="str">
        <f>Attack[[#This Row],[服装]]&amp;Attack[[#This Row],[名前]]&amp;Attack[[#This Row],[レアリティ]]</f>
        <v>サバゲ佐久早聖臣ICONIC</v>
      </c>
    </row>
    <row r="1408" spans="1:21" x14ac:dyDescent="0.35">
      <c r="A1408">
        <f>VLOOKUP(Attack[[#This Row],[No用]],SetNo[[No.用]:[vlookup 用]],2,FALSE)</f>
        <v>340</v>
      </c>
      <c r="B1408">
        <f>IF(ROW()=2,1,IF(A1407&lt;&gt;Attack[[#This Row],[No]],1,B1407+1))</f>
        <v>9</v>
      </c>
      <c r="C1408" s="1" t="s">
        <v>631</v>
      </c>
      <c r="D1408" s="1" t="s">
        <v>131</v>
      </c>
      <c r="E1408" s="1" t="s">
        <v>73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U1408" t="str">
        <f>Attack[[#This Row],[服装]]&amp;Attack[[#This Row],[名前]]&amp;Attack[[#This Row],[レアリティ]]</f>
        <v>サバゲ佐久早聖臣ICONIC</v>
      </c>
    </row>
    <row r="1409" spans="1:21" x14ac:dyDescent="0.35">
      <c r="A1409">
        <f>VLOOKUP(Attack[[#This Row],[No用]],SetNo[[No.用]:[vlookup 用]],2,FALSE)</f>
        <v>341</v>
      </c>
      <c r="B1409">
        <f>IF(ROW()=2,1,IF(A1408&lt;&gt;Attack[[#This Row],[No]],1,B1408+1))</f>
        <v>1</v>
      </c>
      <c r="C1409" s="1" t="s">
        <v>826</v>
      </c>
      <c r="D1409" s="1" t="s">
        <v>131</v>
      </c>
      <c r="E1409" s="1" t="s">
        <v>90</v>
      </c>
      <c r="F1409" s="1" t="s">
        <v>78</v>
      </c>
      <c r="G1409" s="1" t="s">
        <v>135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新年2佐久早聖臣ICONIC</v>
      </c>
    </row>
    <row r="1410" spans="1:21" x14ac:dyDescent="0.35">
      <c r="A1410">
        <f>VLOOKUP(Attack[[#This Row],[No用]],SetNo[[No.用]:[vlookup 用]],2,FALSE)</f>
        <v>341</v>
      </c>
      <c r="B1410">
        <f>IF(ROW()=2,1,IF(A1409&lt;&gt;Attack[[#This Row],[No]],1,B1409+1))</f>
        <v>2</v>
      </c>
      <c r="C1410" s="1" t="s">
        <v>826</v>
      </c>
      <c r="D1410" s="1" t="s">
        <v>131</v>
      </c>
      <c r="E1410" s="1" t="s">
        <v>90</v>
      </c>
      <c r="F1410" s="1" t="s">
        <v>78</v>
      </c>
      <c r="G1410" s="1" t="s">
        <v>135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新年2佐久早聖臣ICONIC</v>
      </c>
    </row>
    <row r="1411" spans="1:21" x14ac:dyDescent="0.35">
      <c r="A1411">
        <f>VLOOKUP(Attack[[#This Row],[No用]],SetNo[[No.用]:[vlookup 用]],2,FALSE)</f>
        <v>341</v>
      </c>
      <c r="B1411">
        <f>IF(ROW()=2,1,IF(A1410&lt;&gt;Attack[[#This Row],[No]],1,B1410+1))</f>
        <v>3</v>
      </c>
      <c r="C1411" s="1" t="s">
        <v>826</v>
      </c>
      <c r="D1411" s="1" t="s">
        <v>131</v>
      </c>
      <c r="E1411" s="1" t="s">
        <v>90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234</v>
      </c>
      <c r="K1411" s="1" t="s">
        <v>170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新年2佐久早聖臣ICONIC</v>
      </c>
    </row>
    <row r="1412" spans="1:21" x14ac:dyDescent="0.35">
      <c r="A1412">
        <f>VLOOKUP(Attack[[#This Row],[No用]],SetNo[[No.用]:[vlookup 用]],2,FALSE)</f>
        <v>341</v>
      </c>
      <c r="B1412">
        <f>IF(ROW()=2,1,IF(A1411&lt;&gt;Attack[[#This Row],[No]],1,B1411+1))</f>
        <v>4</v>
      </c>
      <c r="C1412" s="1" t="s">
        <v>826</v>
      </c>
      <c r="D1412" s="1" t="s">
        <v>131</v>
      </c>
      <c r="E1412" s="1" t="s">
        <v>90</v>
      </c>
      <c r="F1412" s="1" t="s">
        <v>78</v>
      </c>
      <c r="G1412" s="1" t="s">
        <v>135</v>
      </c>
      <c r="H1412" s="1" t="s">
        <v>71</v>
      </c>
      <c r="I1412">
        <v>1</v>
      </c>
      <c r="J1412" t="s">
        <v>234</v>
      </c>
      <c r="K1412" s="1" t="s">
        <v>258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新年2佐久早聖臣ICONIC</v>
      </c>
    </row>
    <row r="1413" spans="1:21" x14ac:dyDescent="0.35">
      <c r="A1413">
        <f>VLOOKUP(Attack[[#This Row],[No用]],SetNo[[No.用]:[vlookup 用]],2,FALSE)</f>
        <v>341</v>
      </c>
      <c r="B1413">
        <f>IF(ROW()=2,1,IF(A1412&lt;&gt;Attack[[#This Row],[No]],1,B1412+1))</f>
        <v>5</v>
      </c>
      <c r="C1413" s="1" t="s">
        <v>826</v>
      </c>
      <c r="D1413" s="1" t="s">
        <v>131</v>
      </c>
      <c r="E1413" s="1" t="s">
        <v>90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171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新年2佐久早聖臣ICONIC</v>
      </c>
    </row>
    <row r="1414" spans="1:21" x14ac:dyDescent="0.35">
      <c r="A1414">
        <f>VLOOKUP(Attack[[#This Row],[No用]],SetNo[[No.用]:[vlookup 用]],2,FALSE)</f>
        <v>341</v>
      </c>
      <c r="B1414">
        <f>IF(ROW()=2,1,IF(A1413&lt;&gt;Attack[[#This Row],[No]],1,B1413+1))</f>
        <v>6</v>
      </c>
      <c r="C1414" s="1" t="s">
        <v>826</v>
      </c>
      <c r="D1414" s="1" t="s">
        <v>131</v>
      </c>
      <c r="E1414" s="1" t="s">
        <v>90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265</v>
      </c>
      <c r="L1414" s="1" t="s">
        <v>173</v>
      </c>
      <c r="M1414">
        <v>42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新年2佐久早聖臣ICONIC</v>
      </c>
    </row>
    <row r="1415" spans="1:21" x14ac:dyDescent="0.35">
      <c r="A1415">
        <f>VLOOKUP(Attack[[#This Row],[No用]],SetNo[[No.用]:[vlookup 用]],2,FALSE)</f>
        <v>341</v>
      </c>
      <c r="B1415">
        <f>IF(ROW()=2,1,IF(A1414&lt;&gt;Attack[[#This Row],[No]],1,B1414+1))</f>
        <v>7</v>
      </c>
      <c r="C1415" s="1" t="s">
        <v>826</v>
      </c>
      <c r="D1415" s="1" t="s">
        <v>131</v>
      </c>
      <c r="E1415" s="1" t="s">
        <v>90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新年2佐久早聖臣ICONIC</v>
      </c>
    </row>
    <row r="1416" spans="1:21" x14ac:dyDescent="0.35">
      <c r="A1416">
        <f>VLOOKUP(Attack[[#This Row],[No用]],SetNo[[No.用]:[vlookup 用]],2,FALSE)</f>
        <v>341</v>
      </c>
      <c r="B1416">
        <f>IF(ROW()=2,1,IF(A1415&lt;&gt;Attack[[#This Row],[No]],1,B1415+1))</f>
        <v>8</v>
      </c>
      <c r="C1416" s="1" t="s">
        <v>826</v>
      </c>
      <c r="D1416" s="1" t="s">
        <v>131</v>
      </c>
      <c r="E1416" s="1" t="s">
        <v>90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U1416" t="str">
        <f>Attack[[#This Row],[服装]]&amp;Attack[[#This Row],[名前]]&amp;Attack[[#This Row],[レアリティ]]</f>
        <v>新年2佐久早聖臣ICONIC</v>
      </c>
    </row>
    <row r="1417" spans="1:21" x14ac:dyDescent="0.35">
      <c r="A1417">
        <f>VLOOKUP(Attack[[#This Row],[No用]],SetNo[[No.用]:[vlookup 用]],2,FALSE)</f>
        <v>341</v>
      </c>
      <c r="B1417">
        <f>IF(ROW()=2,1,IF(A1416&lt;&gt;Attack[[#This Row],[No]],1,B1416+1))</f>
        <v>9</v>
      </c>
      <c r="C1417" s="1" t="s">
        <v>826</v>
      </c>
      <c r="D1417" s="1" t="s">
        <v>131</v>
      </c>
      <c r="E1417" s="1" t="s">
        <v>90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265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U1417" t="str">
        <f>Attack[[#This Row],[服装]]&amp;Attack[[#This Row],[名前]]&amp;Attack[[#This Row],[レアリティ]]</f>
        <v>新年2佐久早聖臣ICONIC</v>
      </c>
    </row>
    <row r="1418" spans="1:21" x14ac:dyDescent="0.35">
      <c r="A1418">
        <f>VLOOKUP(Attack[[#This Row],[No用]],SetNo[[No.用]:[vlookup 用]],2,FALSE)</f>
        <v>342</v>
      </c>
      <c r="B1418">
        <f>IF(ROW()=2,1,IF(A1417&lt;&gt;Attack[[#This Row],[No]],1,B1417+1))</f>
        <v>1</v>
      </c>
      <c r="C1418" t="s">
        <v>108</v>
      </c>
      <c r="D1418" t="s">
        <v>132</v>
      </c>
      <c r="E1418" t="s">
        <v>77</v>
      </c>
      <c r="F1418" t="s">
        <v>80</v>
      </c>
      <c r="G1418" t="s">
        <v>135</v>
      </c>
      <c r="H1418" t="s">
        <v>71</v>
      </c>
      <c r="I1418">
        <v>1</v>
      </c>
      <c r="J1418" t="s">
        <v>234</v>
      </c>
      <c r="M1418">
        <v>0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ユニフォーム小森元也ICONIC</v>
      </c>
    </row>
    <row r="1419" spans="1:21" x14ac:dyDescent="0.35">
      <c r="A1419">
        <f>VLOOKUP(Attack[[#This Row],[No用]],SetNo[[No.用]:[vlookup 用]],2,FALSE)</f>
        <v>343</v>
      </c>
      <c r="B1419">
        <f>IF(ROW()=2,1,IF(A1418&lt;&gt;Attack[[#This Row],[No]],1,B1418+1))</f>
        <v>1</v>
      </c>
      <c r="C1419" s="1" t="s">
        <v>684</v>
      </c>
      <c r="D1419" s="1" t="s">
        <v>132</v>
      </c>
      <c r="E1419" s="1" t="s">
        <v>73</v>
      </c>
      <c r="F1419" s="1" t="s">
        <v>80</v>
      </c>
      <c r="G1419" s="1" t="s">
        <v>135</v>
      </c>
      <c r="H1419" s="1" t="s">
        <v>71</v>
      </c>
      <c r="I1419">
        <v>1</v>
      </c>
      <c r="J1419" t="s">
        <v>234</v>
      </c>
      <c r="M1419">
        <v>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キャンプ小森元也ICONIC</v>
      </c>
    </row>
    <row r="1420" spans="1:21" x14ac:dyDescent="0.35">
      <c r="A1420">
        <f>VLOOKUP(Attack[[#This Row],[No用]],SetNo[[No.用]:[vlookup 用]],2,FALSE)</f>
        <v>344</v>
      </c>
      <c r="B1420">
        <f>IF(ROW()=2,1,IF(A1419&lt;&gt;Attack[[#This Row],[No]],1,B1419+1))</f>
        <v>1</v>
      </c>
      <c r="C1420" t="s">
        <v>108</v>
      </c>
      <c r="D1420" s="1" t="s">
        <v>541</v>
      </c>
      <c r="E1420" s="1" t="s">
        <v>90</v>
      </c>
      <c r="F1420" s="1" t="s">
        <v>78</v>
      </c>
      <c r="G1420" s="1" t="s">
        <v>543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34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ユニフォーム大将優ICONIC</v>
      </c>
    </row>
    <row r="1421" spans="1:21" x14ac:dyDescent="0.35">
      <c r="A1421">
        <f>VLOOKUP(Attack[[#This Row],[No用]],SetNo[[No.用]:[vlookup 用]],2,FALSE)</f>
        <v>344</v>
      </c>
      <c r="B1421">
        <f>IF(ROW()=2,1,IF(A1420&lt;&gt;Attack[[#This Row],[No]],1,B1420+1))</f>
        <v>2</v>
      </c>
      <c r="C1421" t="s">
        <v>108</v>
      </c>
      <c r="D1421" s="1" t="s">
        <v>541</v>
      </c>
      <c r="E1421" s="1" t="s">
        <v>90</v>
      </c>
      <c r="F1421" s="1" t="s">
        <v>78</v>
      </c>
      <c r="G1421" s="1" t="s">
        <v>543</v>
      </c>
      <c r="H1421" t="s">
        <v>71</v>
      </c>
      <c r="I1421">
        <v>1</v>
      </c>
      <c r="J1421" t="s">
        <v>378</v>
      </c>
      <c r="K1421" s="1" t="s">
        <v>169</v>
      </c>
      <c r="L1421" s="1" t="s">
        <v>173</v>
      </c>
      <c r="M1421">
        <v>34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ユニフォーム大将優ICONIC</v>
      </c>
    </row>
    <row r="1422" spans="1:21" x14ac:dyDescent="0.35">
      <c r="A1422">
        <f>VLOOKUP(Attack[[#This Row],[No用]],SetNo[[No.用]:[vlookup 用]],2,FALSE)</f>
        <v>344</v>
      </c>
      <c r="B1422">
        <f>IF(ROW()=2,1,IF(A1421&lt;&gt;Attack[[#This Row],[No]],1,B1421+1))</f>
        <v>3</v>
      </c>
      <c r="C1422" t="s">
        <v>108</v>
      </c>
      <c r="D1422" s="1" t="s">
        <v>541</v>
      </c>
      <c r="E1422" s="1" t="s">
        <v>90</v>
      </c>
      <c r="F1422" s="1" t="s">
        <v>78</v>
      </c>
      <c r="G1422" s="1" t="s">
        <v>543</v>
      </c>
      <c r="H1422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37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ユニフォーム大将優ICONIC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4</v>
      </c>
      <c r="C1423" t="s">
        <v>108</v>
      </c>
      <c r="D1423" s="1" t="s">
        <v>541</v>
      </c>
      <c r="E1423" s="1" t="s">
        <v>90</v>
      </c>
      <c r="F1423" s="1" t="s">
        <v>78</v>
      </c>
      <c r="G1423" s="1" t="s">
        <v>543</v>
      </c>
      <c r="H1423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31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ユニフォーム大将優ICONIC</v>
      </c>
    </row>
    <row r="1424" spans="1:21" x14ac:dyDescent="0.35">
      <c r="A1424">
        <f>VLOOKUP(Attack[[#This Row],[No用]],SetNo[[No.用]:[vlookup 用]],2,FALSE)</f>
        <v>344</v>
      </c>
      <c r="B1424">
        <f>IF(ROW()=2,1,IF(A1423&lt;&gt;Attack[[#This Row],[No]],1,B1423+1))</f>
        <v>5</v>
      </c>
      <c r="C1424" t="s">
        <v>108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t="s">
        <v>71</v>
      </c>
      <c r="I1424">
        <v>1</v>
      </c>
      <c r="J1424" t="s">
        <v>378</v>
      </c>
      <c r="K1424" s="1" t="s">
        <v>183</v>
      </c>
      <c r="L1424" s="1" t="s">
        <v>224</v>
      </c>
      <c r="M1424">
        <v>49</v>
      </c>
      <c r="N1424">
        <v>0</v>
      </c>
      <c r="O1424">
        <v>59</v>
      </c>
      <c r="P1424">
        <v>0</v>
      </c>
      <c r="U1424" t="str">
        <f>Attack[[#This Row],[服装]]&amp;Attack[[#This Row],[名前]]&amp;Attack[[#This Row],[レアリティ]]</f>
        <v>ユニフォーム大将優ICONIC</v>
      </c>
    </row>
    <row r="1425" spans="1:21" x14ac:dyDescent="0.35">
      <c r="A1425">
        <f>VLOOKUP(Attack[[#This Row],[No用]],SetNo[[No.用]:[vlookup 用]],2,FALSE)</f>
        <v>345</v>
      </c>
      <c r="B1425">
        <f>IF(ROW()=2,1,IF(A1424&lt;&gt;Attack[[#This Row],[No]],1,B1424+1))</f>
        <v>1</v>
      </c>
      <c r="C1425" s="1" t="s">
        <v>591</v>
      </c>
      <c r="D1425" s="1" t="s">
        <v>541</v>
      </c>
      <c r="E1425" s="1" t="s">
        <v>77</v>
      </c>
      <c r="F1425" s="1" t="s">
        <v>78</v>
      </c>
      <c r="G1425" s="1" t="s">
        <v>543</v>
      </c>
      <c r="H1425" s="1" t="s">
        <v>544</v>
      </c>
      <c r="I1425">
        <v>1</v>
      </c>
      <c r="J1425" t="s">
        <v>234</v>
      </c>
      <c r="K1425" s="1" t="s">
        <v>168</v>
      </c>
      <c r="L1425" s="1" t="s">
        <v>173</v>
      </c>
      <c r="M1425">
        <v>34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新年大将優ICONIC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2</v>
      </c>
      <c r="C1426" s="1" t="s">
        <v>591</v>
      </c>
      <c r="D1426" s="1" t="s">
        <v>541</v>
      </c>
      <c r="E1426" s="1" t="s">
        <v>77</v>
      </c>
      <c r="F1426" s="1" t="s">
        <v>78</v>
      </c>
      <c r="G1426" s="1" t="s">
        <v>543</v>
      </c>
      <c r="H1426" s="1" t="s">
        <v>544</v>
      </c>
      <c r="I1426">
        <v>1</v>
      </c>
      <c r="J1426" t="s">
        <v>234</v>
      </c>
      <c r="K1426" s="1" t="s">
        <v>169</v>
      </c>
      <c r="L1426" s="1" t="s">
        <v>173</v>
      </c>
      <c r="M1426">
        <v>34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新年大将優ICONIC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3</v>
      </c>
      <c r="C1427" s="1" t="s">
        <v>591</v>
      </c>
      <c r="D1427" s="1" t="s">
        <v>541</v>
      </c>
      <c r="E1427" s="1" t="s">
        <v>77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378</v>
      </c>
      <c r="K1427" s="1" t="s">
        <v>258</v>
      </c>
      <c r="L1427" s="1" t="s">
        <v>173</v>
      </c>
      <c r="M1427">
        <v>37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新年大将優ICONIC</v>
      </c>
    </row>
    <row r="1428" spans="1:21" x14ac:dyDescent="0.35">
      <c r="A1428">
        <f>VLOOKUP(Attack[[#This Row],[No用]],SetNo[[No.用]:[vlookup 用]],2,FALSE)</f>
        <v>345</v>
      </c>
      <c r="B1428">
        <f>IF(ROW()=2,1,IF(A1427&lt;&gt;Attack[[#This Row],[No]],1,B1427+1))</f>
        <v>4</v>
      </c>
      <c r="C1428" s="1" t="s">
        <v>591</v>
      </c>
      <c r="D1428" s="1" t="s">
        <v>541</v>
      </c>
      <c r="E1428" s="1" t="s">
        <v>77</v>
      </c>
      <c r="F1428" s="1" t="s">
        <v>78</v>
      </c>
      <c r="G1428" s="1" t="s">
        <v>543</v>
      </c>
      <c r="H1428" s="1" t="s">
        <v>544</v>
      </c>
      <c r="I1428">
        <v>1</v>
      </c>
      <c r="J1428" t="s">
        <v>234</v>
      </c>
      <c r="K1428" s="1" t="s">
        <v>171</v>
      </c>
      <c r="L1428" s="1" t="s">
        <v>178</v>
      </c>
      <c r="M1428">
        <v>31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新年大将優ICONIC</v>
      </c>
    </row>
    <row r="1429" spans="1:21" x14ac:dyDescent="0.35">
      <c r="A1429">
        <f>VLOOKUP(Attack[[#This Row],[No用]],SetNo[[No.用]:[vlookup 用]],2,FALSE)</f>
        <v>345</v>
      </c>
      <c r="B1429">
        <f>IF(ROW()=2,1,IF(A1428&lt;&gt;Attack[[#This Row],[No]],1,B1428+1))</f>
        <v>5</v>
      </c>
      <c r="C1429" s="1" t="s">
        <v>591</v>
      </c>
      <c r="D1429" s="1" t="s">
        <v>541</v>
      </c>
      <c r="E1429" s="1" t="s">
        <v>77</v>
      </c>
      <c r="F1429" s="1" t="s">
        <v>78</v>
      </c>
      <c r="G1429" s="1" t="s">
        <v>543</v>
      </c>
      <c r="H1429" s="1" t="s">
        <v>544</v>
      </c>
      <c r="I1429">
        <v>1</v>
      </c>
      <c r="J1429" t="s">
        <v>234</v>
      </c>
      <c r="K1429" s="1" t="s">
        <v>172</v>
      </c>
      <c r="L1429" s="1" t="s">
        <v>162</v>
      </c>
      <c r="M1429">
        <v>31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新年大将優ICONIC</v>
      </c>
    </row>
    <row r="1430" spans="1:21" x14ac:dyDescent="0.35">
      <c r="A1430">
        <f>VLOOKUP(Attack[[#This Row],[No用]],SetNo[[No.用]:[vlookup 用]],2,FALSE)</f>
        <v>345</v>
      </c>
      <c r="B1430">
        <f>IF(ROW()=2,1,IF(A1429&lt;&gt;Attack[[#This Row],[No]],1,B1429+1))</f>
        <v>6</v>
      </c>
      <c r="C1430" s="1" t="s">
        <v>591</v>
      </c>
      <c r="D1430" s="1" t="s">
        <v>541</v>
      </c>
      <c r="E1430" s="1" t="s">
        <v>77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378</v>
      </c>
      <c r="K1430" s="1" t="s">
        <v>171</v>
      </c>
      <c r="L1430" s="1" t="s">
        <v>224</v>
      </c>
      <c r="M1430">
        <v>49</v>
      </c>
      <c r="N1430">
        <v>0</v>
      </c>
      <c r="O1430">
        <v>59</v>
      </c>
      <c r="P1430">
        <v>0</v>
      </c>
      <c r="U1430" t="str">
        <f>Attack[[#This Row],[服装]]&amp;Attack[[#This Row],[名前]]&amp;Attack[[#This Row],[レアリティ]]</f>
        <v>新年大将優ICONIC</v>
      </c>
    </row>
    <row r="1431" spans="1:21" x14ac:dyDescent="0.35">
      <c r="A1431">
        <f>VLOOKUP(Attack[[#This Row],[No用]],SetNo[[No.用]:[vlookup 用]],2,FALSE)</f>
        <v>345</v>
      </c>
      <c r="B1431">
        <f>IF(ROW()=2,1,IF(A1430&lt;&gt;Attack[[#This Row],[No]],1,B1430+1))</f>
        <v>7</v>
      </c>
      <c r="C1431" s="1" t="s">
        <v>591</v>
      </c>
      <c r="D1431" s="1" t="s">
        <v>541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234</v>
      </c>
      <c r="K1431" s="1" t="s">
        <v>258</v>
      </c>
      <c r="L1431" s="1" t="s">
        <v>224</v>
      </c>
      <c r="M1431">
        <v>49</v>
      </c>
      <c r="N1431">
        <v>0</v>
      </c>
      <c r="O1431">
        <v>59</v>
      </c>
      <c r="P1431">
        <v>0</v>
      </c>
      <c r="U1431" t="str">
        <f>Attack[[#This Row],[服装]]&amp;Attack[[#This Row],[名前]]&amp;Attack[[#This Row],[レアリティ]]</f>
        <v>新年大将優ICONIC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1</v>
      </c>
      <c r="C1432" s="1" t="s">
        <v>737</v>
      </c>
      <c r="D1432" s="1" t="s">
        <v>541</v>
      </c>
      <c r="E1432" s="1" t="s">
        <v>73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234</v>
      </c>
      <c r="K1432" s="1" t="s">
        <v>168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カンフー大将優ICONIC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2</v>
      </c>
      <c r="C1433" s="1" t="s">
        <v>737</v>
      </c>
      <c r="D1433" s="1" t="s">
        <v>541</v>
      </c>
      <c r="E1433" s="1" t="s">
        <v>73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234</v>
      </c>
      <c r="K1433" s="1" t="s">
        <v>169</v>
      </c>
      <c r="L1433" s="1" t="s">
        <v>178</v>
      </c>
      <c r="M1433">
        <v>31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カンフー大将優ICONIC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3</v>
      </c>
      <c r="C1434" s="1" t="s">
        <v>737</v>
      </c>
      <c r="D1434" s="1" t="s">
        <v>541</v>
      </c>
      <c r="E1434" s="1" t="s">
        <v>73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378</v>
      </c>
      <c r="K1434" s="1" t="s">
        <v>258</v>
      </c>
      <c r="L1434" s="1" t="s">
        <v>178</v>
      </c>
      <c r="M1434">
        <v>34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カンフー大将優ICONIC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4</v>
      </c>
      <c r="C1435" s="1" t="s">
        <v>737</v>
      </c>
      <c r="D1435" s="1" t="s">
        <v>541</v>
      </c>
      <c r="E1435" s="1" t="s">
        <v>73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234</v>
      </c>
      <c r="K1435" s="1" t="s">
        <v>172</v>
      </c>
      <c r="L1435" s="1" t="s">
        <v>162</v>
      </c>
      <c r="M1435">
        <v>31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カンフー大将優ICONIC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929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378</v>
      </c>
      <c r="K1436" s="1" t="s">
        <v>168</v>
      </c>
      <c r="L1436" s="1" t="s">
        <v>173</v>
      </c>
      <c r="M1436">
        <v>34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妖大将優ICONIC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s="1" t="s">
        <v>929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234</v>
      </c>
      <c r="K1437" s="1" t="s">
        <v>169</v>
      </c>
      <c r="L1437" s="1" t="s">
        <v>173</v>
      </c>
      <c r="M1437">
        <v>34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妖大将優ICONIC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s="1" t="s">
        <v>929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378</v>
      </c>
      <c r="K1438" s="1" t="s">
        <v>258</v>
      </c>
      <c r="L1438" s="1" t="s">
        <v>173</v>
      </c>
      <c r="M1438">
        <v>37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妖大将優ICONIC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4</v>
      </c>
      <c r="C1439" s="1" t="s">
        <v>929</v>
      </c>
      <c r="D1439" s="1" t="s">
        <v>541</v>
      </c>
      <c r="E1439" s="1" t="s">
        <v>90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172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妖大将優ICONIC</v>
      </c>
    </row>
    <row r="1440" spans="1:21" x14ac:dyDescent="0.35">
      <c r="A1440">
        <f>VLOOKUP(Attack[[#This Row],[No用]],SetNo[[No.用]:[vlookup 用]],2,FALSE)</f>
        <v>347</v>
      </c>
      <c r="B1440">
        <f>IF(ROW()=2,1,IF(A1439&lt;&gt;Attack[[#This Row],[No]],1,B1439+1))</f>
        <v>5</v>
      </c>
      <c r="C1440" s="1" t="s">
        <v>929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378</v>
      </c>
      <c r="K1440" s="1" t="s">
        <v>183</v>
      </c>
      <c r="L1440" s="1" t="s">
        <v>224</v>
      </c>
      <c r="M1440">
        <v>49</v>
      </c>
      <c r="N1440">
        <v>0</v>
      </c>
      <c r="O1440">
        <v>59</v>
      </c>
      <c r="P1440">
        <v>0</v>
      </c>
      <c r="U1440" t="str">
        <f>Attack[[#This Row],[服装]]&amp;Attack[[#This Row],[名前]]&amp;Attack[[#This Row],[レアリティ]]</f>
        <v>妖大将優ICONIC</v>
      </c>
    </row>
    <row r="1441" spans="1:21" x14ac:dyDescent="0.35">
      <c r="A1441">
        <f>VLOOKUP(Attack[[#This Row],[No用]],SetNo[[No.用]:[vlookup 用]],2,FALSE)</f>
        <v>348</v>
      </c>
      <c r="B1441">
        <f>IF(ROW()=2,1,IF(A1440&lt;&gt;Attack[[#This Row],[No]],1,B1440+1))</f>
        <v>1</v>
      </c>
      <c r="C1441" t="s">
        <v>108</v>
      </c>
      <c r="D1441" s="1" t="s">
        <v>546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ユニフォーム沼井和馬ICONIC</v>
      </c>
    </row>
    <row r="1442" spans="1:21" x14ac:dyDescent="0.35">
      <c r="A1442">
        <f>VLOOKUP(Attack[[#This Row],[No用]],SetNo[[No.用]:[vlookup 用]],2,FALSE)</f>
        <v>348</v>
      </c>
      <c r="B1442">
        <f>IF(ROW()=2,1,IF(A1441&lt;&gt;Attack[[#This Row],[No]],1,B1441+1))</f>
        <v>2</v>
      </c>
      <c r="C1442" t="s">
        <v>108</v>
      </c>
      <c r="D1442" s="1" t="s">
        <v>546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178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ユニフォーム沼井和馬ICONIC</v>
      </c>
    </row>
    <row r="1443" spans="1:21" x14ac:dyDescent="0.35">
      <c r="A1443">
        <f>VLOOKUP(Attack[[#This Row],[No用]],SetNo[[No.用]:[vlookup 用]],2,FALSE)</f>
        <v>349</v>
      </c>
      <c r="B1443">
        <f>IF(ROW()=2,1,IF(A1442&lt;&gt;Attack[[#This Row],[No]],1,B1442+1))</f>
        <v>1</v>
      </c>
      <c r="C1443" t="s">
        <v>108</v>
      </c>
      <c r="D1443" s="1" t="s">
        <v>557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378</v>
      </c>
      <c r="K1443" s="1" t="s">
        <v>168</v>
      </c>
      <c r="L1443" s="1" t="s">
        <v>178</v>
      </c>
      <c r="M1443">
        <v>35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ユニフォーム潜尚保ICONIC</v>
      </c>
    </row>
    <row r="1444" spans="1:21" x14ac:dyDescent="0.35">
      <c r="A1444">
        <f>VLOOKUP(Attack[[#This Row],[No用]],SetNo[[No.用]:[vlookup 用]],2,FALSE)</f>
        <v>349</v>
      </c>
      <c r="B1444">
        <f>IF(ROW()=2,1,IF(A1443&lt;&gt;Attack[[#This Row],[No]],1,B1443+1))</f>
        <v>2</v>
      </c>
      <c r="C1444" t="s">
        <v>108</v>
      </c>
      <c r="D1444" s="1" t="s">
        <v>557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234</v>
      </c>
      <c r="K1444" s="1" t="s">
        <v>169</v>
      </c>
      <c r="L1444" s="1" t="s">
        <v>178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ユニフォーム潜尚保ICONIC</v>
      </c>
    </row>
    <row r="1445" spans="1:21" x14ac:dyDescent="0.35">
      <c r="A1445">
        <f>VLOOKUP(Attack[[#This Row],[No用]],SetNo[[No.用]:[vlookup 用]],2,FALSE)</f>
        <v>349</v>
      </c>
      <c r="B1445">
        <f>IF(ROW()=2,1,IF(A1444&lt;&gt;Attack[[#This Row],[No]],1,B1444+1))</f>
        <v>3</v>
      </c>
      <c r="C1445" t="s">
        <v>108</v>
      </c>
      <c r="D1445" s="1" t="s">
        <v>557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234</v>
      </c>
      <c r="K1445" s="1" t="s">
        <v>170</v>
      </c>
      <c r="L1445" s="1" t="s">
        <v>173</v>
      </c>
      <c r="M1445">
        <v>38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ユニフォーム潜尚保ICONIC</v>
      </c>
    </row>
    <row r="1446" spans="1:21" x14ac:dyDescent="0.35">
      <c r="A1446">
        <f>VLOOKUP(Attack[[#This Row],[No用]],SetNo[[No.用]:[vlookup 用]],2,FALSE)</f>
        <v>349</v>
      </c>
      <c r="B1446">
        <f>IF(ROW()=2,1,IF(A1445&lt;&gt;Attack[[#This Row],[No]],1,B1445+1))</f>
        <v>4</v>
      </c>
      <c r="C1446" t="s">
        <v>108</v>
      </c>
      <c r="D1446" s="1" t="s">
        <v>557</v>
      </c>
      <c r="E1446" s="1" t="s">
        <v>90</v>
      </c>
      <c r="F1446" s="1" t="s">
        <v>78</v>
      </c>
      <c r="G1446" s="1" t="s">
        <v>543</v>
      </c>
      <c r="H1446" t="s">
        <v>71</v>
      </c>
      <c r="I1446">
        <v>1</v>
      </c>
      <c r="J1446" t="s">
        <v>378</v>
      </c>
      <c r="K1446" s="1" t="s">
        <v>258</v>
      </c>
      <c r="L1446" s="1" t="s">
        <v>173</v>
      </c>
      <c r="M1446">
        <v>38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ユニフォーム潜尚保ICONIC</v>
      </c>
    </row>
    <row r="1447" spans="1:21" x14ac:dyDescent="0.35">
      <c r="A1447">
        <f>VLOOKUP(Attack[[#This Row],[No用]],SetNo[[No.用]:[vlookup 用]],2,FALSE)</f>
        <v>349</v>
      </c>
      <c r="B1447">
        <f>IF(ROW()=2,1,IF(A1446&lt;&gt;Attack[[#This Row],[No]],1,B1446+1))</f>
        <v>5</v>
      </c>
      <c r="C1447" t="s">
        <v>108</v>
      </c>
      <c r="D1447" s="1" t="s">
        <v>557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ユニフォーム潜尚保ICONIC</v>
      </c>
    </row>
    <row r="1448" spans="1:21" x14ac:dyDescent="0.35">
      <c r="A1448">
        <f>VLOOKUP(Attack[[#This Row],[No用]],SetNo[[No.用]:[vlookup 用]],2,FALSE)</f>
        <v>349</v>
      </c>
      <c r="B1448">
        <f>IF(ROW()=2,1,IF(A1447&lt;&gt;Attack[[#This Row],[No]],1,B1447+1))</f>
        <v>6</v>
      </c>
      <c r="C1448" t="s">
        <v>108</v>
      </c>
      <c r="D1448" s="1" t="s">
        <v>557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43</v>
      </c>
      <c r="N1448">
        <v>0</v>
      </c>
      <c r="O1448">
        <v>53</v>
      </c>
      <c r="P1448">
        <v>0</v>
      </c>
      <c r="U1448" t="str">
        <f>Attack[[#This Row],[服装]]&amp;Attack[[#This Row],[名前]]&amp;Attack[[#This Row],[レアリティ]]</f>
        <v>ユニフォーム潜尚保ICONIC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1</v>
      </c>
      <c r="C1449" s="1" t="s">
        <v>673</v>
      </c>
      <c r="D1449" s="1" t="s">
        <v>557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378</v>
      </c>
      <c r="K1449" s="1" t="s">
        <v>168</v>
      </c>
      <c r="L1449" s="1" t="s">
        <v>178</v>
      </c>
      <c r="M1449">
        <v>35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バーガー潜尚保ICONIC</v>
      </c>
    </row>
    <row r="1450" spans="1:21" x14ac:dyDescent="0.35">
      <c r="A1450">
        <f>VLOOKUP(Attack[[#This Row],[No用]],SetNo[[No.用]:[vlookup 用]],2,FALSE)</f>
        <v>350</v>
      </c>
      <c r="B1450">
        <f>IF(ROW()=2,1,IF(A1449&lt;&gt;Attack[[#This Row],[No]],1,B1449+1))</f>
        <v>2</v>
      </c>
      <c r="C1450" s="1" t="s">
        <v>673</v>
      </c>
      <c r="D1450" s="1" t="s">
        <v>557</v>
      </c>
      <c r="E1450" s="1" t="s">
        <v>77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234</v>
      </c>
      <c r="K1450" s="1" t="s">
        <v>169</v>
      </c>
      <c r="L1450" s="1" t="s">
        <v>173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バーガー潜尚保ICONIC</v>
      </c>
    </row>
    <row r="1451" spans="1:21" x14ac:dyDescent="0.35">
      <c r="A1451">
        <f>VLOOKUP(Attack[[#This Row],[No用]],SetNo[[No.用]:[vlookup 用]],2,FALSE)</f>
        <v>350</v>
      </c>
      <c r="B1451">
        <f>IF(ROW()=2,1,IF(A1450&lt;&gt;Attack[[#This Row],[No]],1,B1450+1))</f>
        <v>3</v>
      </c>
      <c r="C1451" s="1" t="s">
        <v>673</v>
      </c>
      <c r="D1451" s="1" t="s">
        <v>557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170</v>
      </c>
      <c r="L1451" s="1" t="s">
        <v>173</v>
      </c>
      <c r="M1451">
        <v>38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バーガー潜尚保ICONIC</v>
      </c>
    </row>
    <row r="1452" spans="1:21" x14ac:dyDescent="0.35">
      <c r="A1452">
        <f>VLOOKUP(Attack[[#This Row],[No用]],SetNo[[No.用]:[vlookup 用]],2,FALSE)</f>
        <v>350</v>
      </c>
      <c r="B1452">
        <f>IF(ROW()=2,1,IF(A1451&lt;&gt;Attack[[#This Row],[No]],1,B1451+1))</f>
        <v>4</v>
      </c>
      <c r="C1452" s="1" t="s">
        <v>673</v>
      </c>
      <c r="D1452" s="1" t="s">
        <v>557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378</v>
      </c>
      <c r="K1452" s="1" t="s">
        <v>258</v>
      </c>
      <c r="L1452" s="1" t="s">
        <v>173</v>
      </c>
      <c r="M1452">
        <v>38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バーガー潜尚保ICONIC</v>
      </c>
    </row>
    <row r="1453" spans="1:21" x14ac:dyDescent="0.35">
      <c r="A1453">
        <f>VLOOKUP(Attack[[#This Row],[No用]],SetNo[[No.用]:[vlookup 用]],2,FALSE)</f>
        <v>350</v>
      </c>
      <c r="B1453">
        <f>IF(ROW()=2,1,IF(A1452&lt;&gt;Attack[[#This Row],[No]],1,B1452+1))</f>
        <v>5</v>
      </c>
      <c r="C1453" s="1" t="s">
        <v>673</v>
      </c>
      <c r="D1453" s="1" t="s">
        <v>557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172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バーガー潜尚保ICONIC</v>
      </c>
    </row>
    <row r="1454" spans="1:21" x14ac:dyDescent="0.35">
      <c r="A1454">
        <f>VLOOKUP(Attack[[#This Row],[No用]],SetNo[[No.用]:[vlookup 用]],2,FALSE)</f>
        <v>350</v>
      </c>
      <c r="B1454">
        <f>IF(ROW()=2,1,IF(A1453&lt;&gt;Attack[[#This Row],[No]],1,B1453+1))</f>
        <v>6</v>
      </c>
      <c r="C1454" s="1" t="s">
        <v>673</v>
      </c>
      <c r="D1454" s="1" t="s">
        <v>557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234</v>
      </c>
      <c r="K1454" s="1" t="s">
        <v>258</v>
      </c>
      <c r="L1454" s="1" t="s">
        <v>224</v>
      </c>
      <c r="M1454">
        <v>43</v>
      </c>
      <c r="N1454">
        <v>0</v>
      </c>
      <c r="O1454">
        <v>53</v>
      </c>
      <c r="P1454">
        <v>0</v>
      </c>
      <c r="U1454" t="str">
        <f>Attack[[#This Row],[服装]]&amp;Attack[[#This Row],[名前]]&amp;Attack[[#This Row],[レアリティ]]</f>
        <v>バーガー潜尚保ICONIC</v>
      </c>
    </row>
    <row r="1455" spans="1:21" x14ac:dyDescent="0.35">
      <c r="A1455">
        <f>VLOOKUP(Attack[[#This Row],[No用]],SetNo[[No.用]:[vlookup 用]],2,FALSE)</f>
        <v>351</v>
      </c>
      <c r="B1455">
        <f>IF(ROW()=2,1,IF(A1454&lt;&gt;Attack[[#This Row],[No]],1,B1454+1))</f>
        <v>1</v>
      </c>
      <c r="C1455" t="s">
        <v>108</v>
      </c>
      <c r="D1455" s="1" t="s">
        <v>559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378</v>
      </c>
      <c r="K1455" s="1" t="s">
        <v>168</v>
      </c>
      <c r="L1455" s="1" t="s">
        <v>162</v>
      </c>
      <c r="M1455">
        <v>34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ユニフォーム高千穂恵也ICONIC</v>
      </c>
    </row>
    <row r="1456" spans="1:21" x14ac:dyDescent="0.35">
      <c r="A1456">
        <f>VLOOKUP(Attack[[#This Row],[No用]],SetNo[[No.用]:[vlookup 用]],2,FALSE)</f>
        <v>351</v>
      </c>
      <c r="B1456">
        <f>IF(ROW()=2,1,IF(A1455&lt;&gt;Attack[[#This Row],[No]],1,B1455+1))</f>
        <v>2</v>
      </c>
      <c r="C1456" t="s">
        <v>108</v>
      </c>
      <c r="D1456" s="1" t="s">
        <v>559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162</v>
      </c>
      <c r="M1456">
        <v>34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ユニフォーム高千穂恵也ICONIC</v>
      </c>
    </row>
    <row r="1457" spans="1:21" x14ac:dyDescent="0.35">
      <c r="A1457">
        <f>VLOOKUP(Attack[[#This Row],[No用]],SetNo[[No.用]:[vlookup 用]],2,FALSE)</f>
        <v>351</v>
      </c>
      <c r="B1457">
        <f>IF(ROW()=2,1,IF(A1456&lt;&gt;Attack[[#This Row],[No]],1,B1456+1))</f>
        <v>3</v>
      </c>
      <c r="C1457" t="s">
        <v>108</v>
      </c>
      <c r="D1457" s="1" t="s">
        <v>559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234</v>
      </c>
      <c r="K1457" s="1" t="s">
        <v>258</v>
      </c>
      <c r="L1457" s="1" t="s">
        <v>162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ユニフォーム高千穂恵也ICONIC</v>
      </c>
    </row>
    <row r="1458" spans="1:21" x14ac:dyDescent="0.35">
      <c r="A1458">
        <f>VLOOKUP(Attack[[#This Row],[No用]],SetNo[[No.用]:[vlookup 用]],2,FALSE)</f>
        <v>352</v>
      </c>
      <c r="B1458">
        <f>IF(ROW()=2,1,IF(A1457&lt;&gt;Attack[[#This Row],[No]],1,B1457+1))</f>
        <v>1</v>
      </c>
      <c r="C1458" t="s">
        <v>108</v>
      </c>
      <c r="D1458" s="1" t="s">
        <v>561</v>
      </c>
      <c r="E1458" s="1" t="s">
        <v>90</v>
      </c>
      <c r="F1458" s="1" t="s">
        <v>82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ユニフォーム広尾倖児ICONIC</v>
      </c>
    </row>
    <row r="1459" spans="1:21" x14ac:dyDescent="0.35">
      <c r="A1459">
        <f>VLOOKUP(Attack[[#This Row],[No用]],SetNo[[No.用]:[vlookup 用]],2,FALSE)</f>
        <v>352</v>
      </c>
      <c r="B1459">
        <f>IF(ROW()=2,1,IF(A1458&lt;&gt;Attack[[#This Row],[No]],1,B1458+1))</f>
        <v>2</v>
      </c>
      <c r="C1459" t="s">
        <v>108</v>
      </c>
      <c r="D1459" s="1" t="s">
        <v>561</v>
      </c>
      <c r="E1459" s="1" t="s">
        <v>90</v>
      </c>
      <c r="F1459" s="1" t="s">
        <v>82</v>
      </c>
      <c r="G1459" s="1" t="s">
        <v>543</v>
      </c>
      <c r="H1459" t="s">
        <v>71</v>
      </c>
      <c r="I1459">
        <v>1</v>
      </c>
      <c r="J1459" t="s">
        <v>378</v>
      </c>
      <c r="K1459" s="1" t="s">
        <v>169</v>
      </c>
      <c r="L1459" s="1" t="s">
        <v>162</v>
      </c>
      <c r="M1459">
        <v>24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ユニフォーム広尾倖児ICONIC</v>
      </c>
    </row>
    <row r="1460" spans="1:21" x14ac:dyDescent="0.35">
      <c r="A1460">
        <f>VLOOKUP(Attack[[#This Row],[No用]],SetNo[[No.用]:[vlookup 用]],2,FALSE)</f>
        <v>352</v>
      </c>
      <c r="B1460">
        <f>IF(ROW()=2,1,IF(A1459&lt;&gt;Attack[[#This Row],[No]],1,B1459+1))</f>
        <v>3</v>
      </c>
      <c r="C1460" t="s">
        <v>108</v>
      </c>
      <c r="D1460" s="1" t="s">
        <v>561</v>
      </c>
      <c r="E1460" s="1" t="s">
        <v>90</v>
      </c>
      <c r="F1460" s="1" t="s">
        <v>82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24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ユニフォーム広尾倖児ICONIC</v>
      </c>
    </row>
    <row r="1461" spans="1:21" x14ac:dyDescent="0.35">
      <c r="A1461">
        <f>VLOOKUP(Attack[[#This Row],[No用]],SetNo[[No.用]:[vlookup 用]],2,FALSE)</f>
        <v>353</v>
      </c>
      <c r="B1461">
        <f>IF(ROW()=2,1,IF(A1460&lt;&gt;Attack[[#This Row],[No]],1,B1460+1))</f>
        <v>1</v>
      </c>
      <c r="C1461" s="1" t="s">
        <v>737</v>
      </c>
      <c r="D1461" s="1" t="s">
        <v>561</v>
      </c>
      <c r="E1461" s="1" t="s">
        <v>77</v>
      </c>
      <c r="F1461" s="1" t="s">
        <v>82</v>
      </c>
      <c r="G1461" s="1" t="s">
        <v>543</v>
      </c>
      <c r="H1461" s="1" t="s">
        <v>544</v>
      </c>
      <c r="I1461">
        <v>1</v>
      </c>
      <c r="J1461" t="s">
        <v>234</v>
      </c>
      <c r="K1461" s="1" t="s">
        <v>168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カンフー広尾倖児ICONIC</v>
      </c>
    </row>
    <row r="1462" spans="1:21" x14ac:dyDescent="0.35">
      <c r="A1462">
        <f>VLOOKUP(Attack[[#This Row],[No用]],SetNo[[No.用]:[vlookup 用]],2,FALSE)</f>
        <v>353</v>
      </c>
      <c r="B1462">
        <f>IF(ROW()=2,1,IF(A1461&lt;&gt;Attack[[#This Row],[No]],1,B1461+1))</f>
        <v>2</v>
      </c>
      <c r="C1462" s="1" t="s">
        <v>737</v>
      </c>
      <c r="D1462" s="1" t="s">
        <v>561</v>
      </c>
      <c r="E1462" s="1" t="s">
        <v>77</v>
      </c>
      <c r="F1462" s="1" t="s">
        <v>82</v>
      </c>
      <c r="G1462" s="1" t="s">
        <v>543</v>
      </c>
      <c r="H1462" s="1" t="s">
        <v>544</v>
      </c>
      <c r="I1462">
        <v>1</v>
      </c>
      <c r="J1462" t="s">
        <v>378</v>
      </c>
      <c r="K1462" s="1" t="s">
        <v>169</v>
      </c>
      <c r="L1462" s="1" t="s">
        <v>162</v>
      </c>
      <c r="M1462">
        <v>24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カンフー広尾倖児ICONIC</v>
      </c>
    </row>
    <row r="1463" spans="1:21" x14ac:dyDescent="0.35">
      <c r="A1463">
        <f>VLOOKUP(Attack[[#This Row],[No用]],SetNo[[No.用]:[vlookup 用]],2,FALSE)</f>
        <v>353</v>
      </c>
      <c r="B1463">
        <f>IF(ROW()=2,1,IF(A1462&lt;&gt;Attack[[#This Row],[No]],1,B1462+1))</f>
        <v>3</v>
      </c>
      <c r="C1463" s="1" t="s">
        <v>737</v>
      </c>
      <c r="D1463" s="1" t="s">
        <v>561</v>
      </c>
      <c r="E1463" s="1" t="s">
        <v>77</v>
      </c>
      <c r="F1463" s="1" t="s">
        <v>82</v>
      </c>
      <c r="G1463" s="1" t="s">
        <v>543</v>
      </c>
      <c r="H1463" s="1" t="s">
        <v>544</v>
      </c>
      <c r="I1463">
        <v>1</v>
      </c>
      <c r="J1463" t="s">
        <v>234</v>
      </c>
      <c r="K1463" s="1" t="s">
        <v>172</v>
      </c>
      <c r="L1463" s="1" t="s">
        <v>162</v>
      </c>
      <c r="M1463">
        <v>24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カンフー広尾倖児ICONIC</v>
      </c>
    </row>
    <row r="1464" spans="1:21" x14ac:dyDescent="0.35">
      <c r="A1464">
        <f>VLOOKUP(Attack[[#This Row],[No用]],SetNo[[No.用]:[vlookup 用]],2,FALSE)</f>
        <v>354</v>
      </c>
      <c r="B1464">
        <f>IF(ROW()=2,1,IF(A1463&lt;&gt;Attack[[#This Row],[No]],1,B1463+1))</f>
        <v>1</v>
      </c>
      <c r="C1464" t="s">
        <v>108</v>
      </c>
      <c r="D1464" s="1" t="s">
        <v>563</v>
      </c>
      <c r="E1464" s="1" t="s">
        <v>90</v>
      </c>
      <c r="F1464" s="1" t="s">
        <v>74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ユニフォーム先島伊澄ICONIC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2</v>
      </c>
      <c r="C1465" t="s">
        <v>108</v>
      </c>
      <c r="D1465" s="1" t="s">
        <v>563</v>
      </c>
      <c r="E1465" s="1" t="s">
        <v>90</v>
      </c>
      <c r="F1465" s="1" t="s">
        <v>74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ユニフォーム先島伊澄ICONIC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3</v>
      </c>
      <c r="C1466" t="s">
        <v>108</v>
      </c>
      <c r="D1466" s="1" t="s">
        <v>563</v>
      </c>
      <c r="E1466" s="1" t="s">
        <v>90</v>
      </c>
      <c r="F1466" s="1" t="s">
        <v>74</v>
      </c>
      <c r="G1466" s="1" t="s">
        <v>543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30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ユニフォーム先島伊澄ICONIC</v>
      </c>
    </row>
    <row r="1467" spans="1:21" x14ac:dyDescent="0.3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t="s">
        <v>108</v>
      </c>
      <c r="D1467" s="1" t="s">
        <v>565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378</v>
      </c>
      <c r="K1467" s="1" t="s">
        <v>168</v>
      </c>
      <c r="L1467" s="1" t="s">
        <v>162</v>
      </c>
      <c r="M1467">
        <v>31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ユニフォーム背黒晃彦ICONIC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2</v>
      </c>
      <c r="C1468" t="s">
        <v>108</v>
      </c>
      <c r="D1468" s="1" t="s">
        <v>565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31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ユニフォーム背黒晃彦ICONIC</v>
      </c>
    </row>
    <row r="1469" spans="1:21" x14ac:dyDescent="0.35">
      <c r="A1469">
        <f>VLOOKUP(Attack[[#This Row],[No用]],SetNo[[No.用]:[vlookup 用]],2,FALSE)</f>
        <v>356</v>
      </c>
      <c r="B1469">
        <f>IF(ROW()=2,1,IF(A1468&lt;&gt;Attack[[#This Row],[No]],1,B1468+1))</f>
        <v>1</v>
      </c>
      <c r="C1469" t="s">
        <v>108</v>
      </c>
      <c r="D1469" s="1" t="s">
        <v>567</v>
      </c>
      <c r="E1469" s="1" t="s">
        <v>90</v>
      </c>
      <c r="F1469" s="1" t="s">
        <v>80</v>
      </c>
      <c r="G1469" s="1" t="s">
        <v>543</v>
      </c>
      <c r="H1469" t="s">
        <v>71</v>
      </c>
      <c r="I1469">
        <v>1</v>
      </c>
      <c r="J1469" t="s">
        <v>234</v>
      </c>
      <c r="M1469">
        <v>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ユニフォーム赤間颯ICONIC</v>
      </c>
    </row>
    <row r="1470" spans="1:21" x14ac:dyDescent="0.35">
      <c r="A1470">
        <f>VLOOKUP(Attack[[#This Row],[No用]],SetNo[[No.用]:[vlookup 用]],2,FALSE)</f>
        <v>357</v>
      </c>
      <c r="B1470">
        <f>IF(ROW()=2,1,IF(A1469&lt;&gt;Attack[[#This Row],[No]],1,B1469+1))</f>
        <v>1</v>
      </c>
      <c r="C1470" s="1" t="s">
        <v>108</v>
      </c>
      <c r="D1470" s="1" t="s">
        <v>1080</v>
      </c>
      <c r="E1470" s="1" t="s">
        <v>77</v>
      </c>
      <c r="F1470" s="1" t="s">
        <v>74</v>
      </c>
      <c r="G1470" s="1" t="s">
        <v>1081</v>
      </c>
      <c r="H1470" s="1" t="s">
        <v>544</v>
      </c>
      <c r="I1470">
        <v>1</v>
      </c>
      <c r="J1470" t="s">
        <v>378</v>
      </c>
      <c r="K1470" s="1" t="s">
        <v>168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ユニフォーム白峰周ICONIC</v>
      </c>
    </row>
    <row r="1471" spans="1:21" x14ac:dyDescent="0.35">
      <c r="A1471">
        <f>VLOOKUP(Attack[[#This Row],[No用]],SetNo[[No.用]:[vlookup 用]],2,FALSE)</f>
        <v>357</v>
      </c>
      <c r="B1471">
        <f>IF(ROW()=2,1,IF(A1470&lt;&gt;Attack[[#This Row],[No]],1,B1470+1))</f>
        <v>2</v>
      </c>
      <c r="C1471" s="1" t="s">
        <v>108</v>
      </c>
      <c r="D1471" s="1" t="s">
        <v>1080</v>
      </c>
      <c r="E1471" s="1" t="s">
        <v>77</v>
      </c>
      <c r="F1471" s="1" t="s">
        <v>74</v>
      </c>
      <c r="G1471" s="1" t="s">
        <v>1081</v>
      </c>
      <c r="H1471" s="1" t="s">
        <v>544</v>
      </c>
      <c r="I1471">
        <v>1</v>
      </c>
      <c r="J1471" t="s">
        <v>378</v>
      </c>
      <c r="K1471" s="1" t="s">
        <v>169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ユニフォーム白峰周ICONIC</v>
      </c>
    </row>
    <row r="1472" spans="1:21" x14ac:dyDescent="0.3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108</v>
      </c>
      <c r="D1472" s="1" t="s">
        <v>1090</v>
      </c>
      <c r="E1472" s="1" t="s">
        <v>77</v>
      </c>
      <c r="F1472" s="1" t="s">
        <v>82</v>
      </c>
      <c r="G1472" s="1" t="s">
        <v>1081</v>
      </c>
      <c r="H1472" s="1" t="s">
        <v>544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ユニフォーム和倉久彦ICONIC</v>
      </c>
    </row>
    <row r="1473" spans="1:21" x14ac:dyDescent="0.35">
      <c r="A1473">
        <f>VLOOKUP(Attack[[#This Row],[No用]],SetNo[[No.用]:[vlookup 用]],2,FALSE)</f>
        <v>358</v>
      </c>
      <c r="B1473">
        <f>IF(ROW()=2,1,IF(A1472&lt;&gt;Attack[[#This Row],[No]],1,B1472+1))</f>
        <v>2</v>
      </c>
      <c r="C1473" s="1" t="s">
        <v>108</v>
      </c>
      <c r="D1473" s="1" t="s">
        <v>1090</v>
      </c>
      <c r="E1473" s="1" t="s">
        <v>77</v>
      </c>
      <c r="F1473" s="1" t="s">
        <v>82</v>
      </c>
      <c r="G1473" s="1" t="s">
        <v>1081</v>
      </c>
      <c r="H1473" s="1" t="s">
        <v>544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ユニフォーム和倉久彦ICONIC</v>
      </c>
    </row>
    <row r="1474" spans="1:21" x14ac:dyDescent="0.35">
      <c r="A1474">
        <f>VLOOKUP(Attack[[#This Row],[No用]],SetNo[[No.用]:[vlookup 用]],2,FALSE)</f>
        <v>358</v>
      </c>
      <c r="B1474">
        <f>IF(ROW()=2,1,IF(A1473&lt;&gt;Attack[[#This Row],[No]],1,B1473+1))</f>
        <v>3</v>
      </c>
      <c r="C1474" s="1" t="s">
        <v>108</v>
      </c>
      <c r="D1474" s="1" t="s">
        <v>1090</v>
      </c>
      <c r="E1474" s="1" t="s">
        <v>77</v>
      </c>
      <c r="F1474" s="1" t="s">
        <v>82</v>
      </c>
      <c r="G1474" s="1" t="s">
        <v>1081</v>
      </c>
      <c r="H1474" s="1" t="s">
        <v>544</v>
      </c>
      <c r="I1474">
        <v>1</v>
      </c>
      <c r="J1474" t="s">
        <v>378</v>
      </c>
      <c r="K1474" s="1" t="s">
        <v>172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ユニフォーム和倉久彦ICONIC</v>
      </c>
    </row>
    <row r="1475" spans="1:21" x14ac:dyDescent="0.3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108</v>
      </c>
      <c r="D1475" s="1" t="s">
        <v>1094</v>
      </c>
      <c r="E1475" s="1" t="s">
        <v>77</v>
      </c>
      <c r="F1475" s="1" t="s">
        <v>78</v>
      </c>
      <c r="G1475" s="1" t="s">
        <v>1081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173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ユニフォーム金沢伊織ICONIC</v>
      </c>
    </row>
    <row r="1476" spans="1:21" x14ac:dyDescent="0.3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108</v>
      </c>
      <c r="D1476" s="1" t="s">
        <v>1094</v>
      </c>
      <c r="E1476" s="1" t="s">
        <v>77</v>
      </c>
      <c r="F1476" s="1" t="s">
        <v>78</v>
      </c>
      <c r="G1476" s="1" t="s">
        <v>1081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ユニフォーム金沢伊織ICONIC</v>
      </c>
    </row>
    <row r="1477" spans="1:21" x14ac:dyDescent="0.3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108</v>
      </c>
      <c r="D1477" s="1" t="s">
        <v>1094</v>
      </c>
      <c r="E1477" s="1" t="s">
        <v>77</v>
      </c>
      <c r="F1477" s="1" t="s">
        <v>78</v>
      </c>
      <c r="G1477" s="1" t="s">
        <v>1081</v>
      </c>
      <c r="H1477" s="1" t="s">
        <v>544</v>
      </c>
      <c r="I1477">
        <v>1</v>
      </c>
      <c r="J1477" t="s">
        <v>378</v>
      </c>
      <c r="K1477" s="1" t="s">
        <v>258</v>
      </c>
      <c r="L1477" s="1" t="s">
        <v>173</v>
      </c>
      <c r="M1477">
        <v>41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ユニフォーム金沢伊織ICONIC</v>
      </c>
    </row>
    <row r="1478" spans="1:21" x14ac:dyDescent="0.3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108</v>
      </c>
      <c r="D1478" s="1" t="s">
        <v>1094</v>
      </c>
      <c r="E1478" s="1" t="s">
        <v>77</v>
      </c>
      <c r="F1478" s="1" t="s">
        <v>78</v>
      </c>
      <c r="G1478" s="1" t="s">
        <v>1081</v>
      </c>
      <c r="H1478" s="1" t="s">
        <v>544</v>
      </c>
      <c r="I1478">
        <v>1</v>
      </c>
      <c r="J1478" t="s">
        <v>234</v>
      </c>
      <c r="K1478" s="1" t="s">
        <v>171</v>
      </c>
      <c r="L1478" s="1" t="s">
        <v>224</v>
      </c>
      <c r="M1478">
        <v>44</v>
      </c>
      <c r="N1478">
        <v>0</v>
      </c>
      <c r="O1478">
        <v>54</v>
      </c>
      <c r="P1478">
        <v>0</v>
      </c>
      <c r="U1478" t="str">
        <f>Attack[[#This Row],[服装]]&amp;Attack[[#This Row],[名前]]&amp;Attack[[#This Row],[レアリティ]]</f>
        <v>ユニフォーム金沢伊織ICONIC</v>
      </c>
    </row>
    <row r="1479" spans="1:21" x14ac:dyDescent="0.3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108</v>
      </c>
      <c r="D1479" s="1" t="s">
        <v>1098</v>
      </c>
      <c r="E1479" s="1" t="s">
        <v>77</v>
      </c>
      <c r="F1479" s="1" t="s">
        <v>82</v>
      </c>
      <c r="G1479" s="1" t="s">
        <v>1081</v>
      </c>
      <c r="H1479" s="1" t="s">
        <v>544</v>
      </c>
      <c r="I1479">
        <v>1</v>
      </c>
      <c r="J1479" t="s">
        <v>378</v>
      </c>
      <c r="K1479" s="1" t="s">
        <v>168</v>
      </c>
      <c r="L1479" s="1" t="s">
        <v>173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ユニフォーム志賀智也ICONIC</v>
      </c>
    </row>
    <row r="1480" spans="1:21" x14ac:dyDescent="0.3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108</v>
      </c>
      <c r="D1480" s="1" t="s">
        <v>1098</v>
      </c>
      <c r="E1480" s="1" t="s">
        <v>77</v>
      </c>
      <c r="F1480" s="1" t="s">
        <v>82</v>
      </c>
      <c r="G1480" s="1" t="s">
        <v>1081</v>
      </c>
      <c r="H1480" s="1" t="s">
        <v>544</v>
      </c>
      <c r="I1480">
        <v>1</v>
      </c>
      <c r="J1480" t="s">
        <v>234</v>
      </c>
      <c r="K1480" s="1" t="s">
        <v>169</v>
      </c>
      <c r="L1480" s="1" t="s">
        <v>173</v>
      </c>
      <c r="M1480">
        <v>31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ユニフォーム志賀智也ICONIC</v>
      </c>
    </row>
    <row r="1481" spans="1:21" x14ac:dyDescent="0.3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108</v>
      </c>
      <c r="D1481" s="1" t="s">
        <v>1098</v>
      </c>
      <c r="E1481" s="1" t="s">
        <v>77</v>
      </c>
      <c r="F1481" s="1" t="s">
        <v>82</v>
      </c>
      <c r="G1481" s="1" t="s">
        <v>1081</v>
      </c>
      <c r="H1481" s="1" t="s">
        <v>544</v>
      </c>
      <c r="I1481">
        <v>1</v>
      </c>
      <c r="J1481" t="s">
        <v>378</v>
      </c>
      <c r="K1481" s="1" t="s">
        <v>170</v>
      </c>
      <c r="L1481" s="1" t="s">
        <v>173</v>
      </c>
      <c r="M1481">
        <v>31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ユニフォーム志賀智也ICONIC</v>
      </c>
    </row>
    <row r="1482" spans="1:21" x14ac:dyDescent="0.35">
      <c r="A1482">
        <f>VLOOKUP(Attack[[#This Row],[No用]],SetNo[[No.用]:[vlookup 用]],2,FALSE)</f>
        <v>361</v>
      </c>
      <c r="B1482">
        <f>IF(ROW()=2,1,IF(A1481&lt;&gt;Attack[[#This Row],[No]],1,B1481+1))</f>
        <v>1</v>
      </c>
      <c r="C1482" s="1" t="s">
        <v>108</v>
      </c>
      <c r="D1482" s="1" t="s">
        <v>1111</v>
      </c>
      <c r="E1482" s="1" t="s">
        <v>77</v>
      </c>
      <c r="F1482" s="1" t="s">
        <v>80</v>
      </c>
      <c r="G1482" s="1" t="s">
        <v>1081</v>
      </c>
      <c r="H1482" s="1" t="s">
        <v>544</v>
      </c>
      <c r="I1482">
        <v>1</v>
      </c>
      <c r="J1482" t="s">
        <v>234</v>
      </c>
      <c r="M1482">
        <v>0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ユニフォーム輪島友和ICONIC</v>
      </c>
    </row>
    <row r="1483" spans="1:21" x14ac:dyDescent="0.35">
      <c r="A1483">
        <f>VLOOKUP(Attack[[#This Row],[No用]],SetNo[[No.用]:[vlookup 用]],2,FALSE)</f>
        <v>362</v>
      </c>
      <c r="B1483" s="20">
        <f>IF(ROW()=2,1,IF(A1482&lt;&gt;Attack[[#This Row],[No]],1,B1482+1))</f>
        <v>1</v>
      </c>
      <c r="C1483" s="1" t="s">
        <v>108</v>
      </c>
      <c r="D1483" s="1" t="s">
        <v>1128</v>
      </c>
      <c r="E1483" s="1" t="s">
        <v>77</v>
      </c>
      <c r="F1483" s="1" t="s">
        <v>78</v>
      </c>
      <c r="G1483" s="1" t="s">
        <v>1081</v>
      </c>
      <c r="H1483" s="1" t="s">
        <v>544</v>
      </c>
      <c r="I1483">
        <v>1</v>
      </c>
      <c r="J1483" t="s">
        <v>378</v>
      </c>
      <c r="K1483" s="1" t="s">
        <v>168</v>
      </c>
      <c r="L1483" s="1" t="s">
        <v>173</v>
      </c>
      <c r="M1483">
        <v>36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ユニフォーム深谷謙朗ICONIC</v>
      </c>
    </row>
    <row r="1484" spans="1:21" x14ac:dyDescent="0.35">
      <c r="A1484">
        <f>VLOOKUP(Attack[[#This Row],[No用]],SetNo[[No.用]:[vlookup 用]],2,FALSE)</f>
        <v>362</v>
      </c>
      <c r="B1484" s="20">
        <f>IF(ROW()=2,1,IF(A1483&lt;&gt;Attack[[#This Row],[No]],1,B1483+1))</f>
        <v>2</v>
      </c>
      <c r="C1484" s="1" t="s">
        <v>108</v>
      </c>
      <c r="D1484" s="1" t="s">
        <v>1128</v>
      </c>
      <c r="E1484" s="1" t="s">
        <v>77</v>
      </c>
      <c r="F1484" s="1" t="s">
        <v>78</v>
      </c>
      <c r="G1484" s="1" t="s">
        <v>1081</v>
      </c>
      <c r="H1484" s="1" t="s">
        <v>544</v>
      </c>
      <c r="I1484">
        <v>1</v>
      </c>
      <c r="J1484" t="s">
        <v>234</v>
      </c>
      <c r="K1484" s="1" t="s">
        <v>169</v>
      </c>
      <c r="L1484" s="1" t="s">
        <v>178</v>
      </c>
      <c r="M1484">
        <v>35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ユニフォーム深谷謙朗ICONIC</v>
      </c>
    </row>
    <row r="1485" spans="1:21" x14ac:dyDescent="0.35">
      <c r="A1485">
        <f>VLOOKUP(Attack[[#This Row],[No用]],SetNo[[No.用]:[vlookup 用]],2,FALSE)</f>
        <v>362</v>
      </c>
      <c r="B1485" s="20">
        <f>IF(ROW()=2,1,IF(A1484&lt;&gt;Attack[[#This Row],[No]],1,B1484+1))</f>
        <v>3</v>
      </c>
      <c r="C1485" s="1" t="s">
        <v>108</v>
      </c>
      <c r="D1485" s="1" t="s">
        <v>1128</v>
      </c>
      <c r="E1485" s="1" t="s">
        <v>77</v>
      </c>
      <c r="F1485" s="1" t="s">
        <v>78</v>
      </c>
      <c r="G1485" s="1" t="s">
        <v>1081</v>
      </c>
      <c r="H1485" s="1" t="s">
        <v>544</v>
      </c>
      <c r="I1485">
        <v>1</v>
      </c>
      <c r="J1485" t="s">
        <v>378</v>
      </c>
      <c r="K1485" s="1" t="s">
        <v>258</v>
      </c>
      <c r="L1485" s="1" t="s">
        <v>173</v>
      </c>
      <c r="M1485">
        <v>42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ユニフォーム深谷謙朗ICONIC</v>
      </c>
    </row>
    <row r="1486" spans="1:21" x14ac:dyDescent="0.35">
      <c r="A1486">
        <f>VLOOKUP(Attack[[#This Row],[No用]],SetNo[[No.用]:[vlookup 用]],2,FALSE)</f>
        <v>362</v>
      </c>
      <c r="B1486" s="20">
        <f>IF(ROW()=2,1,IF(A1485&lt;&gt;Attack[[#This Row],[No]],1,B1485+1))</f>
        <v>4</v>
      </c>
      <c r="C1486" s="1" t="s">
        <v>108</v>
      </c>
      <c r="D1486" s="1" t="s">
        <v>1128</v>
      </c>
      <c r="E1486" s="1" t="s">
        <v>77</v>
      </c>
      <c r="F1486" s="1" t="s">
        <v>78</v>
      </c>
      <c r="G1486" s="1" t="s">
        <v>1081</v>
      </c>
      <c r="H1486" s="1" t="s">
        <v>544</v>
      </c>
      <c r="I1486">
        <v>1</v>
      </c>
      <c r="J1486" t="s">
        <v>234</v>
      </c>
      <c r="K1486" s="1" t="s">
        <v>172</v>
      </c>
      <c r="L1486" s="1" t="s">
        <v>162</v>
      </c>
      <c r="M1486">
        <v>30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75"/>
  <sheetViews>
    <sheetView topLeftCell="A1364" workbookViewId="0">
      <selection activeCell="A1375" sqref="A1374:XFD1375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t="s">
        <v>108</v>
      </c>
      <c r="D874" t="s">
        <v>110</v>
      </c>
      <c r="E874" t="s">
        <v>73</v>
      </c>
      <c r="F874" t="s">
        <v>82</v>
      </c>
      <c r="G874" t="s">
        <v>118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ユニフォーム天童覚ICONIC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t="s">
        <v>108</v>
      </c>
      <c r="D875" t="s">
        <v>110</v>
      </c>
      <c r="E875" t="s">
        <v>73</v>
      </c>
      <c r="F875" t="s">
        <v>82</v>
      </c>
      <c r="G875" t="s">
        <v>118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37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ユニフォーム天童覚ICONIC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t="s">
        <v>108</v>
      </c>
      <c r="D876" t="s">
        <v>110</v>
      </c>
      <c r="E876" t="s">
        <v>73</v>
      </c>
      <c r="F876" t="s">
        <v>82</v>
      </c>
      <c r="G876" t="s">
        <v>118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44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ユニフォーム天童覚ICONIC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t="s">
        <v>108</v>
      </c>
      <c r="D877" t="s">
        <v>110</v>
      </c>
      <c r="E877" t="s">
        <v>73</v>
      </c>
      <c r="F877" t="s">
        <v>82</v>
      </c>
      <c r="G877" t="s">
        <v>118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36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ユニフォーム天童覚ICONIC</v>
      </c>
    </row>
    <row r="878" spans="1:21" x14ac:dyDescent="0.35">
      <c r="A878">
        <f>VLOOKUP(Block[[#This Row],[No用]],SetNo[[No.用]:[vlookup 用]],2,FALSE)</f>
        <v>229</v>
      </c>
      <c r="B878">
        <f>IF(ROW()=2,1,IF(A877&lt;&gt;Block[[#This Row],[No]],1,B877+1))</f>
        <v>5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229</v>
      </c>
      <c r="B879">
        <f>IF(ROW()=2,1,IF(A878&lt;&gt;Block[[#This Row],[No]],1,B878+1))</f>
        <v>6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48</v>
      </c>
      <c r="N879">
        <v>0</v>
      </c>
      <c r="O879">
        <v>58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1</v>
      </c>
      <c r="C880" t="s">
        <v>116</v>
      </c>
      <c r="D880" t="s">
        <v>110</v>
      </c>
      <c r="E880" t="s">
        <v>90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174</v>
      </c>
      <c r="L880" s="1" t="s">
        <v>173</v>
      </c>
      <c r="M880">
        <v>37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水着天童覚ICONIC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2</v>
      </c>
      <c r="C881" t="s">
        <v>116</v>
      </c>
      <c r="D881" t="s">
        <v>110</v>
      </c>
      <c r="E881" t="s">
        <v>90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175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水着天童覚ICONIC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3</v>
      </c>
      <c r="C882" t="s">
        <v>116</v>
      </c>
      <c r="D882" t="s">
        <v>110</v>
      </c>
      <c r="E882" t="s">
        <v>90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176</v>
      </c>
      <c r="L882" s="1" t="s">
        <v>173</v>
      </c>
      <c r="M882">
        <v>44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水着天童覚ICONIC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4</v>
      </c>
      <c r="C883" t="s">
        <v>116</v>
      </c>
      <c r="D883" t="s">
        <v>110</v>
      </c>
      <c r="E883" t="s">
        <v>90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177</v>
      </c>
      <c r="L883" s="1" t="s">
        <v>162</v>
      </c>
      <c r="M883">
        <v>36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水着天童覚ICONIC</v>
      </c>
    </row>
    <row r="884" spans="1:21" x14ac:dyDescent="0.35">
      <c r="A884">
        <f>VLOOKUP(Block[[#This Row],[No用]],SetNo[[No.用]:[vlookup 用]],2,FALSE)</f>
        <v>230</v>
      </c>
      <c r="B884">
        <f>IF(ROW()=2,1,IF(A883&lt;&gt;Block[[#This Row],[No]],1,B883+1))</f>
        <v>5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230</v>
      </c>
      <c r="B885">
        <f>IF(ROW()=2,1,IF(A884&lt;&gt;Block[[#This Row],[No]],1,B884+1))</f>
        <v>6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183</v>
      </c>
      <c r="L885" s="1" t="s">
        <v>224</v>
      </c>
      <c r="M885">
        <v>48</v>
      </c>
      <c r="N885">
        <v>0</v>
      </c>
      <c r="O885">
        <v>58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581</v>
      </c>
      <c r="D886" t="s">
        <v>110</v>
      </c>
      <c r="E886" s="1" t="s">
        <v>77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173</v>
      </c>
      <c r="M886">
        <v>37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581</v>
      </c>
      <c r="D887" t="s">
        <v>110</v>
      </c>
      <c r="E887" s="1" t="s">
        <v>77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文化祭天童覚ICONIC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581</v>
      </c>
      <c r="D888" t="s">
        <v>110</v>
      </c>
      <c r="E888" s="1" t="s">
        <v>77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176</v>
      </c>
      <c r="L888" s="1" t="s">
        <v>173</v>
      </c>
      <c r="M888">
        <v>44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文化祭天童覚ICONIC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4</v>
      </c>
      <c r="C889" s="1" t="s">
        <v>581</v>
      </c>
      <c r="D889" t="s">
        <v>110</v>
      </c>
      <c r="E889" s="1" t="s">
        <v>77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179</v>
      </c>
      <c r="L889" s="1" t="s">
        <v>178</v>
      </c>
      <c r="M889">
        <v>37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文化祭天童覚ICONIC</v>
      </c>
    </row>
    <row r="890" spans="1:21" x14ac:dyDescent="0.35">
      <c r="A890">
        <f>VLOOKUP(Block[[#This Row],[No用]],SetNo[[No.用]:[vlookup 用]],2,FALSE)</f>
        <v>231</v>
      </c>
      <c r="B890">
        <f>IF(ROW()=2,1,IF(A889&lt;&gt;Block[[#This Row],[No]],1,B889+1))</f>
        <v>5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231</v>
      </c>
      <c r="B891">
        <f>IF(ROW()=2,1,IF(A890&lt;&gt;Block[[#This Row],[No]],1,B890+1))</f>
        <v>6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178</v>
      </c>
      <c r="M891">
        <v>34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231</v>
      </c>
      <c r="B892">
        <f>IF(ROW()=2,1,IF(A891&lt;&gt;Block[[#This Row],[No]],1,B891+1))</f>
        <v>7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231</v>
      </c>
      <c r="B893">
        <f>IF(ROW()=2,1,IF(A892&lt;&gt;Block[[#This Row],[No]],1,B892+1))</f>
        <v>8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224</v>
      </c>
      <c r="M893">
        <v>48</v>
      </c>
      <c r="N893">
        <v>0</v>
      </c>
      <c r="O893">
        <v>58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s="1" t="s">
        <v>149</v>
      </c>
      <c r="D894" s="1" t="s">
        <v>110</v>
      </c>
      <c r="E894" s="1" t="s">
        <v>73</v>
      </c>
      <c r="F894" s="1" t="s">
        <v>82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制服天童覚ICONIC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2</v>
      </c>
      <c r="C895" s="1" t="s">
        <v>149</v>
      </c>
      <c r="D895" s="1" t="s">
        <v>110</v>
      </c>
      <c r="E895" s="1" t="s">
        <v>73</v>
      </c>
      <c r="F895" s="1" t="s">
        <v>82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3</v>
      </c>
      <c r="C896" s="1" t="s">
        <v>149</v>
      </c>
      <c r="D896" s="1" t="s">
        <v>110</v>
      </c>
      <c r="E896" s="1" t="s">
        <v>73</v>
      </c>
      <c r="F896" s="1" t="s">
        <v>82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4</v>
      </c>
      <c r="C897" s="1" t="s">
        <v>149</v>
      </c>
      <c r="D897" s="1" t="s">
        <v>110</v>
      </c>
      <c r="E897" s="1" t="s">
        <v>73</v>
      </c>
      <c r="F897" s="1" t="s">
        <v>82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制服天童覚ICONIC</v>
      </c>
    </row>
    <row r="898" spans="1:21" x14ac:dyDescent="0.35">
      <c r="A898">
        <f>VLOOKUP(Block[[#This Row],[No用]],SetNo[[No.用]:[vlookup 用]],2,FALSE)</f>
        <v>232</v>
      </c>
      <c r="B898">
        <f>IF(ROW()=2,1,IF(A897&lt;&gt;Block[[#This Row],[No]],1,B897+1))</f>
        <v>5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1</v>
      </c>
      <c r="C899" s="1" t="s">
        <v>743</v>
      </c>
      <c r="D899" s="1" t="s">
        <v>110</v>
      </c>
      <c r="E899" s="1" t="s">
        <v>90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仮装天童覚ICONIC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2</v>
      </c>
      <c r="C900" s="1" t="s">
        <v>743</v>
      </c>
      <c r="D900" s="1" t="s">
        <v>110</v>
      </c>
      <c r="E900" s="1" t="s">
        <v>90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仮装天童覚ICONIC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3</v>
      </c>
      <c r="C901" s="1" t="s">
        <v>743</v>
      </c>
      <c r="D901" s="1" t="s">
        <v>110</v>
      </c>
      <c r="E901" s="1" t="s">
        <v>90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仮装天童覚ICONIC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4</v>
      </c>
      <c r="C902" s="1" t="s">
        <v>743</v>
      </c>
      <c r="D902" s="1" t="s">
        <v>110</v>
      </c>
      <c r="E902" s="1" t="s">
        <v>90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177</v>
      </c>
      <c r="L902" s="1" t="s">
        <v>162</v>
      </c>
      <c r="M902">
        <v>36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仮装天童覚ICONIC</v>
      </c>
    </row>
    <row r="903" spans="1:21" x14ac:dyDescent="0.35">
      <c r="A903">
        <f>VLOOKUP(Block[[#This Row],[No用]],SetNo[[No.用]:[vlookup 用]],2,FALSE)</f>
        <v>233</v>
      </c>
      <c r="B903">
        <f>IF(ROW()=2,1,IF(A902&lt;&gt;Block[[#This Row],[No]],1,B902+1))</f>
        <v>5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233</v>
      </c>
      <c r="B904">
        <f>IF(ROW()=2,1,IF(A903&lt;&gt;Block[[#This Row],[No]],1,B903+1))</f>
        <v>6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918</v>
      </c>
      <c r="D905" s="1" t="s">
        <v>110</v>
      </c>
      <c r="E905" s="1" t="s">
        <v>77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39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遊園地天童覚ICONIC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918</v>
      </c>
      <c r="D906" s="1" t="s">
        <v>110</v>
      </c>
      <c r="E906" s="1" t="s">
        <v>77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遊園地天童覚ICONIC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918</v>
      </c>
      <c r="D907" s="1" t="s">
        <v>110</v>
      </c>
      <c r="E907" s="1" t="s">
        <v>77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176</v>
      </c>
      <c r="L907" s="1" t="s">
        <v>178</v>
      </c>
      <c r="M907">
        <v>42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遊園地天童覚ICONIC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4</v>
      </c>
      <c r="C908" s="1" t="s">
        <v>918</v>
      </c>
      <c r="D908" s="1" t="s">
        <v>110</v>
      </c>
      <c r="E908" s="1" t="s">
        <v>77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179</v>
      </c>
      <c r="L908" s="1" t="s">
        <v>173</v>
      </c>
      <c r="M908">
        <v>46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遊園地天童覚ICONIC</v>
      </c>
    </row>
    <row r="909" spans="1:21" x14ac:dyDescent="0.35">
      <c r="A909">
        <f>VLOOKUP(Block[[#This Row],[No用]],SetNo[[No.用]:[vlookup 用]],2,FALSE)</f>
        <v>234</v>
      </c>
      <c r="B909">
        <f>IF(ROW()=2,1,IF(A908&lt;&gt;Block[[#This Row],[No]],1,B908+1))</f>
        <v>5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178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234</v>
      </c>
      <c r="B910">
        <f>IF(ROW()=2,1,IF(A909&lt;&gt;Block[[#This Row],[No]],1,B909+1))</f>
        <v>6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178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234</v>
      </c>
      <c r="B911">
        <f>IF(ROW()=2,1,IF(A910&lt;&gt;Block[[#This Row],[No]],1,B910+1))</f>
        <v>7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585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234</v>
      </c>
      <c r="B912">
        <f>IF(ROW()=2,1,IF(A911&lt;&gt;Block[[#This Row],[No]],1,B911+1))</f>
        <v>8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803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R912" s="1" t="s">
        <v>964</v>
      </c>
      <c r="S912" s="1" t="s">
        <v>901</v>
      </c>
      <c r="T912" s="1"/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111</v>
      </c>
      <c r="E913" t="s">
        <v>77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ユニフォーム五色工ICONIC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111</v>
      </c>
      <c r="E914" t="s">
        <v>77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ユニフォーム五色工ICONIC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111</v>
      </c>
      <c r="E915" t="s">
        <v>77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ユニフォーム五色工ICONIC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s="1" t="s">
        <v>553</v>
      </c>
      <c r="D916" t="s">
        <v>111</v>
      </c>
      <c r="E916" s="1" t="s">
        <v>73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職業体験五色工ICONIC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s="1" t="s">
        <v>553</v>
      </c>
      <c r="D917" t="s">
        <v>111</v>
      </c>
      <c r="E917" s="1" t="s">
        <v>73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職業体験五色工ICONIC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s="1" t="s">
        <v>553</v>
      </c>
      <c r="D918" t="s">
        <v>111</v>
      </c>
      <c r="E918" s="1" t="s">
        <v>73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職業体験五色工ICONIC</v>
      </c>
    </row>
    <row r="919" spans="1:21" x14ac:dyDescent="0.3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s="1" t="s">
        <v>149</v>
      </c>
      <c r="D919" s="1" t="s">
        <v>111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s="1" t="s">
        <v>149</v>
      </c>
      <c r="D920" s="1" t="s">
        <v>111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制服五色工ICONIC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s="1" t="s">
        <v>149</v>
      </c>
      <c r="D921" s="1" t="s">
        <v>111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制服五色工ICONIC</v>
      </c>
    </row>
    <row r="922" spans="1:21" x14ac:dyDescent="0.3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s="1" t="s">
        <v>713</v>
      </c>
      <c r="D922" s="1" t="s">
        <v>111</v>
      </c>
      <c r="E922" s="10" t="s">
        <v>77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バカンス五色工ICONIC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s="1" t="s">
        <v>713</v>
      </c>
      <c r="D923" s="1" t="s">
        <v>111</v>
      </c>
      <c r="E923" s="10" t="s">
        <v>77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178</v>
      </c>
      <c r="M923">
        <v>32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バカンス五色工ICONIC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s="1" t="s">
        <v>713</v>
      </c>
      <c r="D924" s="1" t="s">
        <v>111</v>
      </c>
      <c r="E924" s="10" t="s">
        <v>77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バカンス五色工ICONIC</v>
      </c>
    </row>
    <row r="925" spans="1:21" x14ac:dyDescent="0.3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801</v>
      </c>
      <c r="D925" s="1" t="s">
        <v>111</v>
      </c>
      <c r="E925" s="10" t="s">
        <v>73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Xmas2五色工ICONIC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801</v>
      </c>
      <c r="D926" s="1" t="s">
        <v>111</v>
      </c>
      <c r="E926" s="10" t="s">
        <v>73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36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Xmas2五色工ICONIC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801</v>
      </c>
      <c r="D927" s="1" t="s">
        <v>111</v>
      </c>
      <c r="E927" s="10" t="s">
        <v>73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173</v>
      </c>
      <c r="M927">
        <v>34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Xmas2五色工ICONIC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801</v>
      </c>
      <c r="D928" s="1" t="s">
        <v>111</v>
      </c>
      <c r="E928" s="10" t="s">
        <v>73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803</v>
      </c>
      <c r="L928" s="1" t="s">
        <v>224</v>
      </c>
      <c r="M928">
        <v>49</v>
      </c>
      <c r="N928">
        <v>0</v>
      </c>
      <c r="O928">
        <v>59</v>
      </c>
      <c r="P928">
        <v>0</v>
      </c>
      <c r="R928" s="1" t="s">
        <v>964</v>
      </c>
      <c r="S928" s="1" t="s">
        <v>901</v>
      </c>
      <c r="T928" s="1"/>
      <c r="U928" t="str">
        <f>Block[[#This Row],[服装]]&amp;Block[[#This Row],[名前]]&amp;Block[[#This Row],[レアリティ]]</f>
        <v>Xmas2五色工ICONIC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987</v>
      </c>
      <c r="D929" s="1" t="s">
        <v>111</v>
      </c>
      <c r="E929" s="10" t="s">
        <v>90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/>
      <c r="S929" s="1"/>
      <c r="T929" s="1"/>
      <c r="U929" t="str">
        <f>Block[[#This Row],[服装]]&amp;Block[[#This Row],[名前]]&amp;Block[[#This Row],[レアリティ]]</f>
        <v>サバゲ2五色工ICONIC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987</v>
      </c>
      <c r="D930" s="1" t="s">
        <v>111</v>
      </c>
      <c r="E930" s="10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162</v>
      </c>
      <c r="M930">
        <v>29</v>
      </c>
      <c r="N930">
        <v>0</v>
      </c>
      <c r="O930">
        <v>0</v>
      </c>
      <c r="P930">
        <v>0</v>
      </c>
      <c r="R930" s="1"/>
      <c r="S930" s="1"/>
      <c r="T930" s="1"/>
      <c r="U930" t="str">
        <f>Block[[#This Row],[服装]]&amp;Block[[#This Row],[名前]]&amp;Block[[#This Row],[レアリティ]]</f>
        <v>サバゲ2五色工ICONIC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987</v>
      </c>
      <c r="D931" s="1" t="s">
        <v>111</v>
      </c>
      <c r="E931" s="10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R931" s="1"/>
      <c r="S931" s="1"/>
      <c r="T931" s="1"/>
      <c r="U931" t="str">
        <f>Block[[#This Row],[服装]]&amp;Block[[#This Row],[名前]]&amp;Block[[#This Row],[レアリティ]]</f>
        <v>サバゲ2五色工ICONIC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108</v>
      </c>
      <c r="D932" t="s">
        <v>112</v>
      </c>
      <c r="E932" t="s">
        <v>73</v>
      </c>
      <c r="F932" t="s">
        <v>74</v>
      </c>
      <c r="G932" t="s">
        <v>118</v>
      </c>
      <c r="H932" t="s">
        <v>71</v>
      </c>
      <c r="I932">
        <v>1</v>
      </c>
      <c r="J932" t="s">
        <v>247</v>
      </c>
      <c r="K932" t="s">
        <v>379</v>
      </c>
      <c r="L932" t="s">
        <v>251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ユニフォーム白布賢二郎ICONIC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108</v>
      </c>
      <c r="D933" t="s">
        <v>112</v>
      </c>
      <c r="E933" t="s">
        <v>73</v>
      </c>
      <c r="F933" t="s">
        <v>74</v>
      </c>
      <c r="G933" t="s">
        <v>118</v>
      </c>
      <c r="H933" t="s">
        <v>71</v>
      </c>
      <c r="I933">
        <v>1</v>
      </c>
      <c r="J933" t="s">
        <v>247</v>
      </c>
      <c r="K933" t="s">
        <v>380</v>
      </c>
      <c r="L933" t="s">
        <v>251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ユニフォーム白布賢二郎ICONIC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108</v>
      </c>
      <c r="D934" t="s">
        <v>112</v>
      </c>
      <c r="E934" t="s">
        <v>73</v>
      </c>
      <c r="F934" t="s">
        <v>74</v>
      </c>
      <c r="G934" t="s">
        <v>118</v>
      </c>
      <c r="H934" t="s">
        <v>71</v>
      </c>
      <c r="I934">
        <v>1</v>
      </c>
      <c r="J934" t="s">
        <v>247</v>
      </c>
      <c r="K934" s="1" t="s">
        <v>248</v>
      </c>
      <c r="L934" t="s">
        <v>373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ユニフォーム白布賢二郎ICONIC</v>
      </c>
    </row>
    <row r="935" spans="1:21" x14ac:dyDescent="0.3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t="s">
        <v>366</v>
      </c>
      <c r="D935" t="s">
        <v>367</v>
      </c>
      <c r="E935" t="s">
        <v>24</v>
      </c>
      <c r="F935" t="s">
        <v>31</v>
      </c>
      <c r="G935" t="s">
        <v>157</v>
      </c>
      <c r="H935" t="s">
        <v>71</v>
      </c>
      <c r="I935">
        <v>1</v>
      </c>
      <c r="J935" t="s">
        <v>247</v>
      </c>
      <c r="K935" t="s">
        <v>379</v>
      </c>
      <c r="L935" t="s">
        <v>251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探偵白布賢二郎ICONIC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t="s">
        <v>366</v>
      </c>
      <c r="D936" t="s">
        <v>367</v>
      </c>
      <c r="E936" t="s">
        <v>24</v>
      </c>
      <c r="F936" t="s">
        <v>31</v>
      </c>
      <c r="G936" t="s">
        <v>157</v>
      </c>
      <c r="H936" t="s">
        <v>71</v>
      </c>
      <c r="I936">
        <v>1</v>
      </c>
      <c r="J936" t="s">
        <v>247</v>
      </c>
      <c r="K936" t="s">
        <v>380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探偵白布賢二郎ICONIC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t="s">
        <v>366</v>
      </c>
      <c r="D937" t="s">
        <v>367</v>
      </c>
      <c r="E937" t="s">
        <v>24</v>
      </c>
      <c r="F937" t="s">
        <v>31</v>
      </c>
      <c r="G937" t="s">
        <v>157</v>
      </c>
      <c r="H937" t="s">
        <v>71</v>
      </c>
      <c r="I937">
        <v>1</v>
      </c>
      <c r="J937" t="s">
        <v>247</v>
      </c>
      <c r="K937" s="1" t="s">
        <v>248</v>
      </c>
      <c r="L937" t="s">
        <v>373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探偵白布賢二郎ICONIC</v>
      </c>
    </row>
    <row r="938" spans="1:21" x14ac:dyDescent="0.3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s="1" t="s">
        <v>149</v>
      </c>
      <c r="D938" s="1" t="s">
        <v>367</v>
      </c>
      <c r="E938" s="1" t="s">
        <v>77</v>
      </c>
      <c r="F938" s="1" t="s">
        <v>31</v>
      </c>
      <c r="G938" s="1" t="s">
        <v>157</v>
      </c>
      <c r="H938" t="s">
        <v>71</v>
      </c>
      <c r="I938">
        <v>1</v>
      </c>
      <c r="J938" t="s">
        <v>247</v>
      </c>
      <c r="K938" t="s">
        <v>379</v>
      </c>
      <c r="L938" t="s">
        <v>251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s="1" t="s">
        <v>149</v>
      </c>
      <c r="D939" s="1" t="s">
        <v>367</v>
      </c>
      <c r="E939" s="1" t="s">
        <v>77</v>
      </c>
      <c r="F939" s="1" t="s">
        <v>31</v>
      </c>
      <c r="G939" s="1" t="s">
        <v>157</v>
      </c>
      <c r="H939" t="s">
        <v>71</v>
      </c>
      <c r="I939">
        <v>1</v>
      </c>
      <c r="J939" t="s">
        <v>247</v>
      </c>
      <c r="K939" t="s">
        <v>380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s="1" t="s">
        <v>149</v>
      </c>
      <c r="D940" s="1" t="s">
        <v>367</v>
      </c>
      <c r="E940" s="1" t="s">
        <v>77</v>
      </c>
      <c r="F940" s="1" t="s">
        <v>31</v>
      </c>
      <c r="G940" s="1" t="s">
        <v>157</v>
      </c>
      <c r="H940" t="s">
        <v>71</v>
      </c>
      <c r="I940">
        <v>1</v>
      </c>
      <c r="J940" t="s">
        <v>247</v>
      </c>
      <c r="K940" s="1" t="s">
        <v>248</v>
      </c>
      <c r="L940" t="s">
        <v>373</v>
      </c>
      <c r="M940">
        <v>27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制服白布賢二郎ICONIC</v>
      </c>
    </row>
    <row r="941" spans="1:21" x14ac:dyDescent="0.3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s="1" t="s">
        <v>713</v>
      </c>
      <c r="D941" s="1" t="s">
        <v>367</v>
      </c>
      <c r="E941" s="1" t="s">
        <v>73</v>
      </c>
      <c r="F941" s="1" t="s">
        <v>31</v>
      </c>
      <c r="G941" s="1" t="s">
        <v>157</v>
      </c>
      <c r="H941" s="1" t="s">
        <v>71</v>
      </c>
      <c r="I941">
        <v>1</v>
      </c>
      <c r="J941" t="s">
        <v>247</v>
      </c>
      <c r="K941" t="s">
        <v>379</v>
      </c>
      <c r="L941" t="s">
        <v>251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バカンス白布賢二郎ICONIC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s="1" t="s">
        <v>713</v>
      </c>
      <c r="D942" s="1" t="s">
        <v>367</v>
      </c>
      <c r="E942" s="1" t="s">
        <v>73</v>
      </c>
      <c r="F942" s="1" t="s">
        <v>31</v>
      </c>
      <c r="G942" s="1" t="s">
        <v>157</v>
      </c>
      <c r="H942" s="1" t="s">
        <v>71</v>
      </c>
      <c r="I942">
        <v>1</v>
      </c>
      <c r="J942" t="s">
        <v>247</v>
      </c>
      <c r="K942" t="s">
        <v>380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s="1" t="s">
        <v>713</v>
      </c>
      <c r="D943" s="1" t="s">
        <v>367</v>
      </c>
      <c r="E943" s="1" t="s">
        <v>73</v>
      </c>
      <c r="F943" s="1" t="s">
        <v>31</v>
      </c>
      <c r="G943" s="1" t="s">
        <v>157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バカンス白布賢二郎ICONIC</v>
      </c>
    </row>
    <row r="944" spans="1:21" x14ac:dyDescent="0.3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835</v>
      </c>
      <c r="D944" s="1" t="s">
        <v>367</v>
      </c>
      <c r="E944" s="1" t="s">
        <v>90</v>
      </c>
      <c r="F944" s="1" t="s">
        <v>31</v>
      </c>
      <c r="G944" s="1" t="s">
        <v>157</v>
      </c>
      <c r="H944" s="1" t="s">
        <v>71</v>
      </c>
      <c r="I944">
        <v>1</v>
      </c>
      <c r="J944" t="s">
        <v>247</v>
      </c>
      <c r="K944" t="s">
        <v>379</v>
      </c>
      <c r="L944" t="s">
        <v>251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路地裏2白布賢二郎ICONIC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835</v>
      </c>
      <c r="D945" s="1" t="s">
        <v>367</v>
      </c>
      <c r="E945" s="1" t="s">
        <v>90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380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路地裏2白布賢二郎ICONIC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835</v>
      </c>
      <c r="D946" s="1" t="s">
        <v>367</v>
      </c>
      <c r="E946" s="1" t="s">
        <v>90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178</v>
      </c>
      <c r="M946">
        <v>27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路地裏2白布賢二郎ICONIC</v>
      </c>
    </row>
    <row r="947" spans="1:21" x14ac:dyDescent="0.3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t="s">
        <v>108</v>
      </c>
      <c r="D947" t="s">
        <v>113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174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ユニフォーム大平獅音ICONIC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t="s">
        <v>108</v>
      </c>
      <c r="D948" t="s">
        <v>113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247</v>
      </c>
      <c r="K948" s="1" t="s">
        <v>175</v>
      </c>
      <c r="L948" t="s">
        <v>373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ユニフォーム大平獅音ICONIC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t="s">
        <v>108</v>
      </c>
      <c r="D949" t="s">
        <v>113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247</v>
      </c>
      <c r="K949" s="1" t="s">
        <v>248</v>
      </c>
      <c r="L949" t="s">
        <v>373</v>
      </c>
      <c r="M949">
        <v>27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ユニフォーム大平獅音ICONIC</v>
      </c>
    </row>
    <row r="950" spans="1:21" x14ac:dyDescent="0.3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t="s">
        <v>108</v>
      </c>
      <c r="D950" t="s">
        <v>114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ユニフォーム川西太一ICONIC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t="s">
        <v>108</v>
      </c>
      <c r="D951" t="s">
        <v>114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ユニフォーム川西太一ICONIC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t="s">
        <v>108</v>
      </c>
      <c r="D952" t="s">
        <v>114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ユニフォーム川西太一ICONIC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t="s">
        <v>108</v>
      </c>
      <c r="D953" t="s">
        <v>114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233</v>
      </c>
      <c r="L953" s="1" t="s">
        <v>162</v>
      </c>
      <c r="M953">
        <v>36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ユニフォーム川西太一ICONIC</v>
      </c>
    </row>
    <row r="954" spans="1:21" x14ac:dyDescent="0.3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179</v>
      </c>
      <c r="L954" s="1" t="s">
        <v>173</v>
      </c>
      <c r="M954">
        <v>47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34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49</v>
      </c>
      <c r="N957">
        <v>0</v>
      </c>
      <c r="O957">
        <v>59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650</v>
      </c>
      <c r="D958" s="1" t="s">
        <v>114</v>
      </c>
      <c r="E958" s="1" t="s">
        <v>90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40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路地裏川西太一ICONIC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650</v>
      </c>
      <c r="D959" s="1" t="s">
        <v>114</v>
      </c>
      <c r="E959" s="1" t="s">
        <v>90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40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路地裏川西太一ICONIC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650</v>
      </c>
      <c r="D960" s="1" t="s">
        <v>114</v>
      </c>
      <c r="E960" s="1" t="s">
        <v>90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178</v>
      </c>
      <c r="M960">
        <v>38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路地裏川西太一ICONIC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650</v>
      </c>
      <c r="D961" s="1" t="s">
        <v>114</v>
      </c>
      <c r="E961" s="1" t="s">
        <v>90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233</v>
      </c>
      <c r="L961" s="1" t="s">
        <v>178</v>
      </c>
      <c r="M961">
        <v>38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路地裏川西太一ICONIC</v>
      </c>
    </row>
    <row r="962" spans="1:21" x14ac:dyDescent="0.3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179</v>
      </c>
      <c r="L962" s="1" t="s">
        <v>173</v>
      </c>
      <c r="M962">
        <v>47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248</v>
      </c>
      <c r="B963">
        <f>IF(ROW()=2,1,IF(A962&lt;&gt;Block[[#This Row],[No]],1,B962+1))</f>
        <v>6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177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248</v>
      </c>
      <c r="B964">
        <f>IF(ROW()=2,1,IF(A963&lt;&gt;Block[[#This Row],[No]],1,B963+1))</f>
        <v>7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248</v>
      </c>
      <c r="L964" s="1" t="s">
        <v>162</v>
      </c>
      <c r="M964">
        <v>34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248</v>
      </c>
      <c r="B965">
        <f>IF(ROW()=2,1,IF(A964&lt;&gt;Block[[#This Row],[No]],1,B964+1))</f>
        <v>8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183</v>
      </c>
      <c r="L965" s="1" t="s">
        <v>224</v>
      </c>
      <c r="M965">
        <v>49</v>
      </c>
      <c r="N965">
        <v>0</v>
      </c>
      <c r="O965">
        <v>59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248</v>
      </c>
      <c r="B966">
        <f>IF(ROW()=2,1,IF(A965&lt;&gt;Block[[#This Row],[No]],1,B965+1))</f>
        <v>9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175</v>
      </c>
      <c r="L966" s="1" t="s">
        <v>224</v>
      </c>
      <c r="M966">
        <v>49</v>
      </c>
      <c r="N966">
        <v>0</v>
      </c>
      <c r="O966">
        <v>59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t="s">
        <v>108</v>
      </c>
      <c r="D967" s="1" t="s">
        <v>522</v>
      </c>
      <c r="E967" t="s">
        <v>73</v>
      </c>
      <c r="F967" t="s">
        <v>74</v>
      </c>
      <c r="G967" t="s">
        <v>118</v>
      </c>
      <c r="H967" t="s">
        <v>71</v>
      </c>
      <c r="I967">
        <v>1</v>
      </c>
      <c r="J967" t="s">
        <v>247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ユニフォーム瀬見英太ICONIC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t="s">
        <v>108</v>
      </c>
      <c r="D968" s="1" t="s">
        <v>522</v>
      </c>
      <c r="E968" t="s">
        <v>73</v>
      </c>
      <c r="F968" t="s">
        <v>74</v>
      </c>
      <c r="G968" t="s">
        <v>118</v>
      </c>
      <c r="H968" t="s">
        <v>71</v>
      </c>
      <c r="I968">
        <v>1</v>
      </c>
      <c r="J968" t="s">
        <v>247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ユニフォーム瀬見英太ICONIC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t="s">
        <v>108</v>
      </c>
      <c r="D969" s="1" t="s">
        <v>522</v>
      </c>
      <c r="E969" t="s">
        <v>73</v>
      </c>
      <c r="F969" t="s">
        <v>74</v>
      </c>
      <c r="G969" t="s">
        <v>118</v>
      </c>
      <c r="H969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ユニフォーム瀬見英太ICONIC</v>
      </c>
    </row>
    <row r="970" spans="1:21" x14ac:dyDescent="0.35">
      <c r="A970">
        <f>VLOOKUP(Block[[#This Row],[No用]],SetNo[[No.用]:[vlookup 用]],2,FALSE)</f>
        <v>250</v>
      </c>
      <c r="B970">
        <f>IF(ROW()=2,1,IF(A969&lt;&gt;Block[[#This Row],[No]],1,B969+1))</f>
        <v>1</v>
      </c>
      <c r="C970" s="1" t="s">
        <v>604</v>
      </c>
      <c r="D970" s="1" t="s">
        <v>522</v>
      </c>
      <c r="E970" s="1" t="s">
        <v>90</v>
      </c>
      <c r="F970" t="s">
        <v>74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雪遊び瀬見英太ICONIC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2</v>
      </c>
      <c r="C971" s="1" t="s">
        <v>604</v>
      </c>
      <c r="D971" s="1" t="s">
        <v>522</v>
      </c>
      <c r="E971" s="1" t="s">
        <v>90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雪遊び瀬見英太ICONIC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3</v>
      </c>
      <c r="C972" s="1" t="s">
        <v>604</v>
      </c>
      <c r="D972" s="1" t="s">
        <v>522</v>
      </c>
      <c r="E972" s="1" t="s">
        <v>90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雪遊び瀬見英太ICONIC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1</v>
      </c>
      <c r="C973" s="1" t="s">
        <v>713</v>
      </c>
      <c r="D973" s="1" t="s">
        <v>522</v>
      </c>
      <c r="E973" s="10" t="s">
        <v>77</v>
      </c>
      <c r="F973" s="1" t="s">
        <v>74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2</v>
      </c>
      <c r="C974" s="1" t="s">
        <v>713</v>
      </c>
      <c r="D974" s="1" t="s">
        <v>522</v>
      </c>
      <c r="E974" s="10" t="s">
        <v>77</v>
      </c>
      <c r="F974" s="1" t="s">
        <v>74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3</v>
      </c>
      <c r="C975" s="1" t="s">
        <v>713</v>
      </c>
      <c r="D975" s="1" t="s">
        <v>522</v>
      </c>
      <c r="E975" s="10" t="s">
        <v>77</v>
      </c>
      <c r="F975" s="1" t="s">
        <v>74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バカンス瀬見英太ICONIC</v>
      </c>
    </row>
    <row r="976" spans="1:21" x14ac:dyDescent="0.3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980</v>
      </c>
      <c r="D976" s="1" t="s">
        <v>522</v>
      </c>
      <c r="E976" s="10" t="s">
        <v>73</v>
      </c>
      <c r="F976" s="1" t="s">
        <v>74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アート2瀬見英太ICONIC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980</v>
      </c>
      <c r="D977" s="1" t="s">
        <v>522</v>
      </c>
      <c r="E977" s="10" t="s">
        <v>73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アート2瀬見英太ICONIC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980</v>
      </c>
      <c r="D978" s="1" t="s">
        <v>522</v>
      </c>
      <c r="E978" s="10" t="s">
        <v>73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アート2瀬見英太ICONIC</v>
      </c>
    </row>
    <row r="979" spans="1:21" x14ac:dyDescent="0.3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t="s">
        <v>108</v>
      </c>
      <c r="D979" t="s">
        <v>115</v>
      </c>
      <c r="E979" t="s">
        <v>73</v>
      </c>
      <c r="F979" t="s">
        <v>80</v>
      </c>
      <c r="G979" t="s">
        <v>118</v>
      </c>
      <c r="H979" t="s">
        <v>71</v>
      </c>
      <c r="I979">
        <v>1</v>
      </c>
      <c r="J979" t="s">
        <v>247</v>
      </c>
      <c r="M979">
        <v>0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ユニフォーム山形隼人ICONIC</v>
      </c>
    </row>
    <row r="980" spans="1:21" x14ac:dyDescent="0.3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108</v>
      </c>
      <c r="D980" s="1" t="s">
        <v>715</v>
      </c>
      <c r="E980" s="1" t="s">
        <v>73</v>
      </c>
      <c r="F980" s="1" t="s">
        <v>78</v>
      </c>
      <c r="G980" s="1" t="s">
        <v>716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30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ユニフォーム強羅昌己ICONIC</v>
      </c>
    </row>
    <row r="981" spans="1:21" x14ac:dyDescent="0.3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108</v>
      </c>
      <c r="D981" s="1" t="s">
        <v>715</v>
      </c>
      <c r="E981" s="1" t="s">
        <v>73</v>
      </c>
      <c r="F981" s="1" t="s">
        <v>78</v>
      </c>
      <c r="G981" s="1" t="s">
        <v>716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ユニフォーム強羅昌己ICONIC</v>
      </c>
    </row>
    <row r="982" spans="1:21" x14ac:dyDescent="0.3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108</v>
      </c>
      <c r="D982" s="1" t="s">
        <v>715</v>
      </c>
      <c r="E982" s="1" t="s">
        <v>73</v>
      </c>
      <c r="F982" s="1" t="s">
        <v>78</v>
      </c>
      <c r="G982" s="1" t="s">
        <v>716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30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ユニフォーム強羅昌己ICONIC</v>
      </c>
    </row>
    <row r="983" spans="1:21" x14ac:dyDescent="0.3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108</v>
      </c>
      <c r="D983" s="1" t="s">
        <v>727</v>
      </c>
      <c r="E983" s="1" t="s">
        <v>77</v>
      </c>
      <c r="F983" s="1" t="s">
        <v>78</v>
      </c>
      <c r="G983" s="1" t="s">
        <v>716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ユニフォーム芦谷洋平ICONIC</v>
      </c>
    </row>
    <row r="984" spans="1:21" x14ac:dyDescent="0.3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108</v>
      </c>
      <c r="D984" s="1" t="s">
        <v>727</v>
      </c>
      <c r="E984" s="1" t="s">
        <v>77</v>
      </c>
      <c r="F984" s="1" t="s">
        <v>78</v>
      </c>
      <c r="G984" s="1" t="s">
        <v>716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ユニフォーム芦谷洋平ICONIC</v>
      </c>
    </row>
    <row r="985" spans="1:21" x14ac:dyDescent="0.3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108</v>
      </c>
      <c r="D985" s="1" t="s">
        <v>727</v>
      </c>
      <c r="E985" s="1" t="s">
        <v>77</v>
      </c>
      <c r="F985" s="1" t="s">
        <v>78</v>
      </c>
      <c r="G985" s="1" t="s">
        <v>716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ユニフォーム芦谷洋平ICONIC</v>
      </c>
    </row>
    <row r="986" spans="1:21" x14ac:dyDescent="0.3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108</v>
      </c>
      <c r="D986" s="1" t="s">
        <v>731</v>
      </c>
      <c r="E986" s="1" t="s">
        <v>73</v>
      </c>
      <c r="F986" s="1" t="s">
        <v>82</v>
      </c>
      <c r="G986" s="1" t="s">
        <v>716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173</v>
      </c>
      <c r="M986">
        <v>30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ユニフォーム仙石伸吾ICONIC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108</v>
      </c>
      <c r="D987" s="1" t="s">
        <v>731</v>
      </c>
      <c r="E987" s="1" t="s">
        <v>73</v>
      </c>
      <c r="F987" s="1" t="s">
        <v>82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173</v>
      </c>
      <c r="M987">
        <v>30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ユニフォーム仙石伸吾ICONIC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108</v>
      </c>
      <c r="D988" s="1" t="s">
        <v>731</v>
      </c>
      <c r="E988" s="1" t="s">
        <v>73</v>
      </c>
      <c r="F988" s="1" t="s">
        <v>82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ユニフォーム仙石伸吾ICONIC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s="1" t="s">
        <v>108</v>
      </c>
      <c r="D989" s="1" t="s">
        <v>731</v>
      </c>
      <c r="E989" s="1" t="s">
        <v>73</v>
      </c>
      <c r="F989" s="1" t="s">
        <v>82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ユニフォーム仙石伸吾ICONIC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745</v>
      </c>
      <c r="E990" s="1" t="s">
        <v>73</v>
      </c>
      <c r="F990" s="1" t="s">
        <v>80</v>
      </c>
      <c r="G990" s="1" t="s">
        <v>716</v>
      </c>
      <c r="H990" s="1" t="s">
        <v>71</v>
      </c>
      <c r="I990">
        <v>1</v>
      </c>
      <c r="J990" t="s">
        <v>247</v>
      </c>
      <c r="K990" s="1"/>
      <c r="L990" s="1"/>
      <c r="M990">
        <v>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ユニフォーム中川俊美ICONIC</v>
      </c>
    </row>
    <row r="991" spans="1:21" x14ac:dyDescent="0.3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108</v>
      </c>
      <c r="D991" s="1" t="s">
        <v>749</v>
      </c>
      <c r="E991" s="1" t="s">
        <v>73</v>
      </c>
      <c r="F991" s="1" t="s">
        <v>74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ユニフォーム七沢健吾ICONIC</v>
      </c>
    </row>
    <row r="992" spans="1:21" x14ac:dyDescent="0.3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108</v>
      </c>
      <c r="D992" s="1" t="s">
        <v>749</v>
      </c>
      <c r="E992" s="1" t="s">
        <v>73</v>
      </c>
      <c r="F992" s="1" t="s">
        <v>74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ユニフォーム七沢健吾ICONIC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108</v>
      </c>
      <c r="D993" s="1" t="s">
        <v>749</v>
      </c>
      <c r="E993" s="1" t="s">
        <v>73</v>
      </c>
      <c r="F993" s="1" t="s">
        <v>74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ユニフォーム七沢健吾ICONIC</v>
      </c>
    </row>
    <row r="994" spans="1:21" x14ac:dyDescent="0.3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108</v>
      </c>
      <c r="D994" s="1" t="s">
        <v>752</v>
      </c>
      <c r="E994" s="1" t="s">
        <v>73</v>
      </c>
      <c r="F994" s="1" t="s">
        <v>82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754</v>
      </c>
      <c r="L994" s="1" t="s">
        <v>173</v>
      </c>
      <c r="M994">
        <v>35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ユニフォーム伊勢原裕次ICONIC</v>
      </c>
    </row>
    <row r="995" spans="1:21" x14ac:dyDescent="0.3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108</v>
      </c>
      <c r="D995" s="1" t="s">
        <v>752</v>
      </c>
      <c r="E995" s="1" t="s">
        <v>73</v>
      </c>
      <c r="F995" s="1" t="s">
        <v>82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755</v>
      </c>
      <c r="L995" s="1" t="s">
        <v>173</v>
      </c>
      <c r="M995">
        <v>35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ユニフォーム伊勢原裕次ICONIC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108</v>
      </c>
      <c r="D996" s="1" t="s">
        <v>752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ユニフォーム伊勢原裕次ICONIC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4</v>
      </c>
      <c r="C997" s="1" t="s">
        <v>108</v>
      </c>
      <c r="D997" s="1" t="s">
        <v>752</v>
      </c>
      <c r="E997" s="1" t="s">
        <v>73</v>
      </c>
      <c r="F997" s="1" t="s">
        <v>82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177</v>
      </c>
      <c r="L997" s="1" t="s">
        <v>162</v>
      </c>
      <c r="M997">
        <v>32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ユニフォーム伊勢原裕次ICONIC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5</v>
      </c>
      <c r="C998" s="1" t="s">
        <v>108</v>
      </c>
      <c r="D998" s="1" t="s">
        <v>752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ユニフォーム伊勢原裕次ICONIC</v>
      </c>
    </row>
    <row r="999" spans="1:21" x14ac:dyDescent="0.35">
      <c r="A999">
        <f>VLOOKUP(Block[[#This Row],[No用]],SetNo[[No.用]:[vlookup 用]],2,FALSE)</f>
        <v>259</v>
      </c>
      <c r="B999">
        <f>IF(ROW()=2,1,IF(A998&lt;&gt;Block[[#This Row],[No]],1,B998+1))</f>
        <v>6</v>
      </c>
      <c r="C999" s="1" t="s">
        <v>108</v>
      </c>
      <c r="D999" s="1" t="s">
        <v>752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183</v>
      </c>
      <c r="L999" s="1" t="s">
        <v>224</v>
      </c>
      <c r="M999">
        <v>45</v>
      </c>
      <c r="N999">
        <v>0</v>
      </c>
      <c r="O999">
        <v>55</v>
      </c>
      <c r="P999">
        <v>0</v>
      </c>
      <c r="U999" t="str">
        <f>Block[[#This Row],[服装]]&amp;Block[[#This Row],[名前]]&amp;Block[[#This Row],[レアリティ]]</f>
        <v>ユニフォーム伊勢原裕次ICONIC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759</v>
      </c>
      <c r="E1000" s="1" t="s">
        <v>73</v>
      </c>
      <c r="F1000" s="1" t="s">
        <v>78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ユニフォーム湯河浩二ICONIC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108</v>
      </c>
      <c r="D1001" s="1" t="s">
        <v>759</v>
      </c>
      <c r="E1001" s="1" t="s">
        <v>73</v>
      </c>
      <c r="F1001" s="1" t="s">
        <v>78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ユニフォーム湯河浩二ICONIC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108</v>
      </c>
      <c r="D1002" s="1" t="s">
        <v>759</v>
      </c>
      <c r="E1002" s="1" t="s">
        <v>73</v>
      </c>
      <c r="F1002" s="1" t="s">
        <v>78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U1002" t="str">
        <f>Block[[#This Row],[服装]]&amp;Block[[#This Row],[名前]]&amp;Block[[#This Row],[レアリティ]]</f>
        <v>ユニフォーム湯河浩二ICONIC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784</v>
      </c>
      <c r="E1003" s="1" t="s">
        <v>785</v>
      </c>
      <c r="F1003" s="1" t="s">
        <v>82</v>
      </c>
      <c r="G1003" s="1" t="s">
        <v>787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ユニフォーム千鹿谷栄吉ICONIC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108</v>
      </c>
      <c r="D1004" s="1" t="s">
        <v>784</v>
      </c>
      <c r="E1004" s="1" t="s">
        <v>785</v>
      </c>
      <c r="F1004" s="1" t="s">
        <v>82</v>
      </c>
      <c r="G1004" s="1" t="s">
        <v>787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ユニフォーム千鹿谷栄吉ICONIC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108</v>
      </c>
      <c r="D1005" s="1" t="s">
        <v>784</v>
      </c>
      <c r="E1005" s="1" t="s">
        <v>785</v>
      </c>
      <c r="F1005" s="1" t="s">
        <v>82</v>
      </c>
      <c r="G1005" s="1" t="s">
        <v>787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ユニフォーム千鹿谷栄吉ICONIC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s="1" t="s">
        <v>108</v>
      </c>
      <c r="D1006" s="1" t="s">
        <v>793</v>
      </c>
      <c r="E1006" s="1" t="s">
        <v>90</v>
      </c>
      <c r="F1006" s="1" t="s">
        <v>794</v>
      </c>
      <c r="G1006" s="1" t="s">
        <v>787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ユニフォーム小鹿野大樹ICONIC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s="1" t="s">
        <v>108</v>
      </c>
      <c r="D1007" s="1" t="s">
        <v>793</v>
      </c>
      <c r="E1007" s="1" t="s">
        <v>90</v>
      </c>
      <c r="F1007" s="1" t="s">
        <v>794</v>
      </c>
      <c r="G1007" s="1" t="s">
        <v>787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ユニフォーム小鹿野大樹ICONIC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1</v>
      </c>
      <c r="C1008" s="1" t="s">
        <v>108</v>
      </c>
      <c r="D1008" s="1" t="s">
        <v>806</v>
      </c>
      <c r="E1008" s="1" t="s">
        <v>77</v>
      </c>
      <c r="F1008" s="1" t="s">
        <v>80</v>
      </c>
      <c r="G1008" s="1" t="s">
        <v>787</v>
      </c>
      <c r="H1008" s="1" t="s">
        <v>71</v>
      </c>
      <c r="I1008">
        <v>1</v>
      </c>
      <c r="J1008" t="s">
        <v>247</v>
      </c>
      <c r="K1008" s="1"/>
      <c r="L1008" s="1"/>
      <c r="M1008">
        <v>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ユニフォーム赤谷勇ICONIC</v>
      </c>
    </row>
    <row r="1009" spans="1:21" x14ac:dyDescent="0.35">
      <c r="A1009">
        <f>VLOOKUP(Block[[#This Row],[No用]],SetNo[[No.用]:[vlookup 用]],2,FALSE)</f>
        <v>264</v>
      </c>
      <c r="B1009">
        <f>IF(ROW()=2,1,IF(A1008&lt;&gt;Block[[#This Row],[No]],1,B1008+1))</f>
        <v>1</v>
      </c>
      <c r="C1009" s="1" t="s">
        <v>108</v>
      </c>
      <c r="D1009" s="1" t="s">
        <v>810</v>
      </c>
      <c r="E1009" s="1" t="s">
        <v>77</v>
      </c>
      <c r="F1009" s="1" t="s">
        <v>78</v>
      </c>
      <c r="G1009" s="1" t="s">
        <v>787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ユニフォーム児玉勝ICONIC</v>
      </c>
    </row>
    <row r="1010" spans="1:21" x14ac:dyDescent="0.35">
      <c r="A1010">
        <f>VLOOKUP(Block[[#This Row],[No用]],SetNo[[No.用]:[vlookup 用]],2,FALSE)</f>
        <v>264</v>
      </c>
      <c r="B1010">
        <f>IF(ROW()=2,1,IF(A1009&lt;&gt;Block[[#This Row],[No]],1,B1009+1))</f>
        <v>2</v>
      </c>
      <c r="C1010" s="1" t="s">
        <v>108</v>
      </c>
      <c r="D1010" s="1" t="s">
        <v>810</v>
      </c>
      <c r="E1010" s="1" t="s">
        <v>77</v>
      </c>
      <c r="F1010" s="1" t="s">
        <v>78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178</v>
      </c>
      <c r="M1010">
        <v>30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ユニフォーム児玉勝ICONIC</v>
      </c>
    </row>
    <row r="1011" spans="1:21" x14ac:dyDescent="0.35">
      <c r="A1011">
        <f>VLOOKUP(Block[[#This Row],[No用]],SetNo[[No.用]:[vlookup 用]],2,FALSE)</f>
        <v>264</v>
      </c>
      <c r="B1011">
        <f>IF(ROW()=2,1,IF(A1010&lt;&gt;Block[[#This Row],[No]],1,B1010+1))</f>
        <v>3</v>
      </c>
      <c r="C1011" s="1" t="s">
        <v>108</v>
      </c>
      <c r="D1011" s="1" t="s">
        <v>810</v>
      </c>
      <c r="E1011" s="1" t="s">
        <v>77</v>
      </c>
      <c r="F1011" s="1" t="s">
        <v>78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ユニフォーム児玉勝ICONIC</v>
      </c>
    </row>
    <row r="1012" spans="1:21" x14ac:dyDescent="0.35">
      <c r="A1012">
        <f>VLOOKUP(Block[[#This Row],[No用]],SetNo[[No.用]:[vlookup 用]],2,FALSE)</f>
        <v>264</v>
      </c>
      <c r="B1012">
        <f>IF(ROW()=2,1,IF(A1011&lt;&gt;Block[[#This Row],[No]],1,B1011+1))</f>
        <v>4</v>
      </c>
      <c r="C1012" s="1" t="s">
        <v>108</v>
      </c>
      <c r="D1012" s="1" t="s">
        <v>810</v>
      </c>
      <c r="E1012" s="1" t="s">
        <v>77</v>
      </c>
      <c r="F1012" s="1" t="s">
        <v>78</v>
      </c>
      <c r="G1012" s="1" t="s">
        <v>787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ユニフォーム児玉勝ICONIC</v>
      </c>
    </row>
    <row r="1013" spans="1:21" x14ac:dyDescent="0.3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814</v>
      </c>
      <c r="E1013" s="1" t="s">
        <v>77</v>
      </c>
      <c r="F1013" s="1" t="s">
        <v>74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ユニフォーム名栗翔太ICONIC</v>
      </c>
    </row>
    <row r="1014" spans="1:21" x14ac:dyDescent="0.3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814</v>
      </c>
      <c r="E1014" s="1" t="s">
        <v>77</v>
      </c>
      <c r="F1014" s="1" t="s">
        <v>74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ユニフォーム名栗翔太ICONIC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814</v>
      </c>
      <c r="E1015" s="1" t="s">
        <v>77</v>
      </c>
      <c r="F1015" s="1" t="s">
        <v>74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ユニフォーム名栗翔太ICONIC</v>
      </c>
    </row>
    <row r="1016" spans="1:21" x14ac:dyDescent="0.35">
      <c r="A1016">
        <f>VLOOKUP(Block[[#This Row],[No用]],SetNo[[No.用]:[vlookup 用]],2,FALSE)</f>
        <v>266</v>
      </c>
      <c r="B1016">
        <f>IF(ROW()=2,1,IF(A1015&lt;&gt;Block[[#This Row],[No]],1,B1015+1))</f>
        <v>1</v>
      </c>
      <c r="C1016" s="1" t="s">
        <v>108</v>
      </c>
      <c r="D1016" s="1" t="s">
        <v>821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ユニフォーム島府典明ICONIC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2</v>
      </c>
      <c r="C1017" s="1" t="s">
        <v>108</v>
      </c>
      <c r="D1017" s="1" t="s">
        <v>821</v>
      </c>
      <c r="E1017" s="1" t="s">
        <v>77</v>
      </c>
      <c r="F1017" s="1" t="s">
        <v>78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ユニフォーム島府典明ICONIC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3</v>
      </c>
      <c r="C1018" s="1" t="s">
        <v>108</v>
      </c>
      <c r="D1018" s="1" t="s">
        <v>821</v>
      </c>
      <c r="E1018" s="1" t="s">
        <v>77</v>
      </c>
      <c r="F1018" s="1" t="s">
        <v>78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ユニフォーム島府典明ICONIC</v>
      </c>
    </row>
    <row r="1019" spans="1:21" x14ac:dyDescent="0.35">
      <c r="A1019">
        <f>VLOOKUP(Block[[#This Row],[No用]],SetNo[[No.用]:[vlookup 用]],2,FALSE)</f>
        <v>267</v>
      </c>
      <c r="B1019">
        <f>IF(ROW()=2,1,IF(A1018&lt;&gt;Block[[#This Row],[No]],1,B1018+1))</f>
        <v>1</v>
      </c>
      <c r="C1019" s="1" t="s">
        <v>108</v>
      </c>
      <c r="D1019" s="1" t="s">
        <v>829</v>
      </c>
      <c r="E1019" s="1" t="s">
        <v>77</v>
      </c>
      <c r="F1019" s="1" t="s">
        <v>82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173</v>
      </c>
      <c r="M1019">
        <v>34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ユニフォーム吉川和孝ICONIC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2</v>
      </c>
      <c r="C1020" s="1" t="s">
        <v>108</v>
      </c>
      <c r="D1020" s="1" t="s">
        <v>829</v>
      </c>
      <c r="E1020" s="1" t="s">
        <v>77</v>
      </c>
      <c r="F1020" s="1" t="s">
        <v>82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173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ユニフォーム吉川和孝ICONIC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3</v>
      </c>
      <c r="C1021" s="1" t="s">
        <v>108</v>
      </c>
      <c r="D1021" s="1" t="s">
        <v>829</v>
      </c>
      <c r="E1021" s="1" t="s">
        <v>77</v>
      </c>
      <c r="F1021" s="1" t="s">
        <v>82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ユニフォーム吉川和孝ICONIC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4</v>
      </c>
      <c r="C1022" s="1" t="s">
        <v>108</v>
      </c>
      <c r="D1022" s="1" t="s">
        <v>829</v>
      </c>
      <c r="E1022" s="1" t="s">
        <v>77</v>
      </c>
      <c r="F1022" s="1" t="s">
        <v>82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183</v>
      </c>
      <c r="L1022" s="1" t="s">
        <v>224</v>
      </c>
      <c r="M1022">
        <v>46</v>
      </c>
      <c r="N1022">
        <v>0</v>
      </c>
      <c r="O1022">
        <v>56</v>
      </c>
      <c r="P1022">
        <v>0</v>
      </c>
      <c r="U1022" t="str">
        <f>Block[[#This Row],[服装]]&amp;Block[[#This Row],[名前]]&amp;Block[[#This Row],[レアリティ]]</f>
        <v>ユニフォーム吉川和孝ICONIC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t="s">
        <v>108</v>
      </c>
      <c r="D1023" t="s">
        <v>186</v>
      </c>
      <c r="E1023" t="s">
        <v>77</v>
      </c>
      <c r="F1023" t="s">
        <v>74</v>
      </c>
      <c r="G1023" t="s">
        <v>185</v>
      </c>
      <c r="H1023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ユニフォーム宮侑ICONIC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t="s">
        <v>108</v>
      </c>
      <c r="D1024" t="s">
        <v>186</v>
      </c>
      <c r="E1024" t="s">
        <v>77</v>
      </c>
      <c r="F1024" t="s">
        <v>74</v>
      </c>
      <c r="G1024" t="s">
        <v>185</v>
      </c>
      <c r="H1024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ユニフォーム宮侑ICONIC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t="s">
        <v>108</v>
      </c>
      <c r="D1025" t="s">
        <v>186</v>
      </c>
      <c r="E1025" t="s">
        <v>77</v>
      </c>
      <c r="F1025" t="s">
        <v>74</v>
      </c>
      <c r="G1025" t="s">
        <v>185</v>
      </c>
      <c r="H1025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ユニフォーム宮侑ICONIC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581</v>
      </c>
      <c r="D1026" t="s">
        <v>186</v>
      </c>
      <c r="E1026" s="1" t="s">
        <v>73</v>
      </c>
      <c r="F1026" t="s">
        <v>74</v>
      </c>
      <c r="G1026" t="s">
        <v>185</v>
      </c>
      <c r="H1026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文化祭宮侑ICONIC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581</v>
      </c>
      <c r="D1027" t="s">
        <v>186</v>
      </c>
      <c r="E1027" s="1" t="s">
        <v>73</v>
      </c>
      <c r="F1027" t="s">
        <v>74</v>
      </c>
      <c r="G1027" t="s">
        <v>185</v>
      </c>
      <c r="H1027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文化祭宮侑ICONIC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581</v>
      </c>
      <c r="D1028" t="s">
        <v>186</v>
      </c>
      <c r="E1028" s="1" t="s">
        <v>73</v>
      </c>
      <c r="F1028" t="s">
        <v>74</v>
      </c>
      <c r="G1028" t="s">
        <v>185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文化祭宮侑ICONIC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632</v>
      </c>
      <c r="D1029" s="1" t="s">
        <v>186</v>
      </c>
      <c r="E1029" s="1" t="s">
        <v>90</v>
      </c>
      <c r="F1029" s="1" t="s">
        <v>74</v>
      </c>
      <c r="G1029" s="1" t="s">
        <v>185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RPG宮侑ICONIC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632</v>
      </c>
      <c r="D1030" s="1" t="s">
        <v>186</v>
      </c>
      <c r="E1030" s="1" t="s">
        <v>90</v>
      </c>
      <c r="F1030" s="1" t="s">
        <v>74</v>
      </c>
      <c r="G1030" s="1" t="s">
        <v>185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RPG宮侑ICONIC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632</v>
      </c>
      <c r="D1031" s="1" t="s">
        <v>186</v>
      </c>
      <c r="E1031" s="1" t="s">
        <v>90</v>
      </c>
      <c r="F1031" s="1" t="s">
        <v>74</v>
      </c>
      <c r="G1031" s="1" t="s">
        <v>185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RPG宮侑ICONIC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737</v>
      </c>
      <c r="D1032" s="1" t="s">
        <v>186</v>
      </c>
      <c r="E1032" s="1" t="s">
        <v>77</v>
      </c>
      <c r="F1032" s="1" t="s">
        <v>74</v>
      </c>
      <c r="G1032" s="1" t="s">
        <v>185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カンフー宮侑ICONIC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737</v>
      </c>
      <c r="D1033" s="1" t="s">
        <v>186</v>
      </c>
      <c r="E1033" s="1" t="s">
        <v>77</v>
      </c>
      <c r="F1033" s="1" t="s">
        <v>74</v>
      </c>
      <c r="G1033" s="1" t="s">
        <v>185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カンフー宮侑ICONIC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737</v>
      </c>
      <c r="D1034" s="1" t="s">
        <v>186</v>
      </c>
      <c r="E1034" s="1" t="s">
        <v>77</v>
      </c>
      <c r="F1034" s="1" t="s">
        <v>74</v>
      </c>
      <c r="G1034" s="1" t="s">
        <v>185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カンフー宮侑ICONIC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737</v>
      </c>
      <c r="D1035" s="1" t="s">
        <v>186</v>
      </c>
      <c r="E1035" s="1" t="s">
        <v>77</v>
      </c>
      <c r="F1035" s="1" t="s">
        <v>74</v>
      </c>
      <c r="G1035" s="1" t="s">
        <v>185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54</v>
      </c>
      <c r="N1035">
        <v>0</v>
      </c>
      <c r="O1035">
        <v>64</v>
      </c>
      <c r="P1035">
        <v>0</v>
      </c>
      <c r="U1035" t="str">
        <f>Block[[#This Row],[服装]]&amp;Block[[#This Row],[名前]]&amp;Block[[#This Row],[レアリティ]]</f>
        <v>カンフー宮侑ICONIC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826</v>
      </c>
      <c r="D1036" s="1" t="s">
        <v>186</v>
      </c>
      <c r="E1036" s="1" t="s">
        <v>73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新年2宮侑ICONIC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826</v>
      </c>
      <c r="D1037" s="1" t="s">
        <v>186</v>
      </c>
      <c r="E1037" s="1" t="s">
        <v>73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新年2宮侑ICONIC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826</v>
      </c>
      <c r="D1038" s="1" t="s">
        <v>186</v>
      </c>
      <c r="E1038" s="1" t="s">
        <v>73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新年2宮侑ICONIC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987</v>
      </c>
      <c r="D1039" s="1" t="s">
        <v>186</v>
      </c>
      <c r="E1039" s="1" t="s">
        <v>90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サバゲ2宮侑ICONIC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987</v>
      </c>
      <c r="D1040" s="1" t="s">
        <v>186</v>
      </c>
      <c r="E1040" s="1" t="s">
        <v>90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サバゲ2宮侑ICONIC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987</v>
      </c>
      <c r="D1041" s="1" t="s">
        <v>186</v>
      </c>
      <c r="E1041" s="1" t="s">
        <v>90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サバゲ2宮侑ICONIC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t="s">
        <v>108</v>
      </c>
      <c r="D1042" t="s">
        <v>187</v>
      </c>
      <c r="E1042" t="s">
        <v>90</v>
      </c>
      <c r="F1042" t="s">
        <v>78</v>
      </c>
      <c r="G1042" t="s">
        <v>185</v>
      </c>
      <c r="H1042" t="s">
        <v>71</v>
      </c>
      <c r="I1042">
        <v>1</v>
      </c>
      <c r="J1042" t="s">
        <v>247</v>
      </c>
      <c r="K1042" s="1" t="s">
        <v>174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ユニフォーム宮治ICONIC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t="s">
        <v>108</v>
      </c>
      <c r="D1043" t="s">
        <v>187</v>
      </c>
      <c r="E1043" t="s">
        <v>90</v>
      </c>
      <c r="F1043" t="s">
        <v>78</v>
      </c>
      <c r="G1043" t="s">
        <v>185</v>
      </c>
      <c r="H1043" t="s">
        <v>71</v>
      </c>
      <c r="I1043">
        <v>1</v>
      </c>
      <c r="J1043" t="s">
        <v>247</v>
      </c>
      <c r="K1043" s="1" t="s">
        <v>175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ユニフォーム宮治ICONIC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t="s">
        <v>108</v>
      </c>
      <c r="D1044" t="s">
        <v>187</v>
      </c>
      <c r="E1044" t="s">
        <v>90</v>
      </c>
      <c r="F1044" t="s">
        <v>78</v>
      </c>
      <c r="G1044" t="s">
        <v>185</v>
      </c>
      <c r="H1044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ユニフォーム宮治ICONIC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632</v>
      </c>
      <c r="D1045" s="1" t="s">
        <v>187</v>
      </c>
      <c r="E1045" s="1" t="s">
        <v>90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RPG宮治ICONIC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632</v>
      </c>
      <c r="D1046" s="1" t="s">
        <v>187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RPG宮治ICONIC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632</v>
      </c>
      <c r="D1047" s="1" t="s">
        <v>187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RPG宮治ICONIC</v>
      </c>
    </row>
    <row r="1048" spans="1:21" x14ac:dyDescent="0.35">
      <c r="A1048">
        <f>VLOOKUP(Block[[#This Row],[No用]],SetNo[[No.用]:[vlookup 用]],2,FALSE)</f>
        <v>276</v>
      </c>
      <c r="B1048">
        <f>IF(ROW()=2,1,IF(A1047&lt;&gt;Block[[#This Row],[No]],1,B1047+1))</f>
        <v>1</v>
      </c>
      <c r="C1048" s="1" t="s">
        <v>737</v>
      </c>
      <c r="D1048" s="1" t="s">
        <v>187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カンフー宮治ICONIC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2</v>
      </c>
      <c r="C1049" s="1" t="s">
        <v>737</v>
      </c>
      <c r="D1049" s="1" t="s">
        <v>187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カンフー宮治ICONIC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3</v>
      </c>
      <c r="C1050" s="1" t="s">
        <v>737</v>
      </c>
      <c r="D1050" s="1" t="s">
        <v>187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カンフー宮治ICONIC</v>
      </c>
    </row>
    <row r="1051" spans="1:21" x14ac:dyDescent="0.35">
      <c r="A1051">
        <f>VLOOKUP(Block[[#This Row],[No用]],SetNo[[No.用]:[vlookup 用]],2,FALSE)</f>
        <v>277</v>
      </c>
      <c r="B1051">
        <f>IF(ROW()=2,1,IF(A1050&lt;&gt;Block[[#This Row],[No]],1,B1050+1))</f>
        <v>1</v>
      </c>
      <c r="C1051" s="1" t="s">
        <v>918</v>
      </c>
      <c r="D1051" s="1" t="s">
        <v>187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178</v>
      </c>
      <c r="M1051">
        <v>33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遊園地宮治ICONIC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2</v>
      </c>
      <c r="C1052" s="1" t="s">
        <v>918</v>
      </c>
      <c r="D1052" s="1" t="s">
        <v>187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遊園地宮治ICONIC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3</v>
      </c>
      <c r="C1053" s="1" t="s">
        <v>918</v>
      </c>
      <c r="D1053" s="1" t="s">
        <v>187</v>
      </c>
      <c r="E1053" s="1" t="s">
        <v>90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遊園地宮治ICONIC</v>
      </c>
    </row>
    <row r="1054" spans="1:21" x14ac:dyDescent="0.35">
      <c r="A1054">
        <f>VLOOKUP(Block[[#This Row],[No用]],SetNo[[No.用]:[vlookup 用]],2,FALSE)</f>
        <v>278</v>
      </c>
      <c r="B1054">
        <f>IF(ROW()=2,1,IF(A1053&lt;&gt;Block[[#This Row],[No]],1,B1053+1))</f>
        <v>1</v>
      </c>
      <c r="C1054" s="1" t="s">
        <v>999</v>
      </c>
      <c r="D1054" s="1" t="s">
        <v>187</v>
      </c>
      <c r="E1054" s="1" t="s">
        <v>77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夏祭り2宮治ICONIC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2</v>
      </c>
      <c r="C1055" s="1" t="s">
        <v>999</v>
      </c>
      <c r="D1055" s="1" t="s">
        <v>187</v>
      </c>
      <c r="E1055" s="1" t="s">
        <v>77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夏祭り2宮治ICONIC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3</v>
      </c>
      <c r="C1056" s="1" t="s">
        <v>999</v>
      </c>
      <c r="D1056" s="1" t="s">
        <v>187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夏祭り2宮治ICONIC</v>
      </c>
    </row>
    <row r="1057" spans="1:21" x14ac:dyDescent="0.35">
      <c r="A1057">
        <f>VLOOKUP(Block[[#This Row],[No用]],SetNo[[No.用]:[vlookup 用]],2,FALSE)</f>
        <v>279</v>
      </c>
      <c r="B1057">
        <f>IF(ROW()=2,1,IF(A1056&lt;&gt;Block[[#This Row],[No]],1,B1056+1))</f>
        <v>1</v>
      </c>
      <c r="C1057" t="s">
        <v>108</v>
      </c>
      <c r="D1057" t="s">
        <v>188</v>
      </c>
      <c r="E1057" t="s">
        <v>77</v>
      </c>
      <c r="F1057" t="s">
        <v>82</v>
      </c>
      <c r="G1057" t="s">
        <v>185</v>
      </c>
      <c r="H1057" t="s">
        <v>71</v>
      </c>
      <c r="I1057">
        <v>1</v>
      </c>
      <c r="J1057" t="s">
        <v>247</v>
      </c>
      <c r="K1057" s="1" t="s">
        <v>174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ユニフォーム角名倫太郎ICONIC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2</v>
      </c>
      <c r="C1058" t="s">
        <v>108</v>
      </c>
      <c r="D1058" t="s">
        <v>188</v>
      </c>
      <c r="E1058" t="s">
        <v>77</v>
      </c>
      <c r="F1058" t="s">
        <v>82</v>
      </c>
      <c r="G1058" t="s">
        <v>185</v>
      </c>
      <c r="H1058" t="s">
        <v>71</v>
      </c>
      <c r="I1058">
        <v>1</v>
      </c>
      <c r="J1058" t="s">
        <v>247</v>
      </c>
      <c r="K1058" s="1" t="s">
        <v>175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ユニフォーム角名倫太郎ICONIC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3</v>
      </c>
      <c r="C1059" t="s">
        <v>108</v>
      </c>
      <c r="D1059" t="s">
        <v>188</v>
      </c>
      <c r="E1059" t="s">
        <v>77</v>
      </c>
      <c r="F1059" t="s">
        <v>82</v>
      </c>
      <c r="G1059" t="s">
        <v>185</v>
      </c>
      <c r="H1059" t="s">
        <v>71</v>
      </c>
      <c r="I1059">
        <v>1</v>
      </c>
      <c r="J1059" t="s">
        <v>247</v>
      </c>
      <c r="K1059" s="1" t="s">
        <v>176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ユニフォーム角名倫太郎ICONIC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4</v>
      </c>
      <c r="C1060" t="s">
        <v>108</v>
      </c>
      <c r="D1060" t="s">
        <v>188</v>
      </c>
      <c r="E1060" t="s">
        <v>77</v>
      </c>
      <c r="F1060" t="s">
        <v>82</v>
      </c>
      <c r="G1060" t="s">
        <v>185</v>
      </c>
      <c r="H1060" t="s">
        <v>71</v>
      </c>
      <c r="I1060">
        <v>1</v>
      </c>
      <c r="J1060" t="s">
        <v>247</v>
      </c>
      <c r="K1060" s="1" t="s">
        <v>179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ユニフォーム角名倫太郎ICONIC</v>
      </c>
    </row>
    <row r="1061" spans="1:21" x14ac:dyDescent="0.35">
      <c r="A1061">
        <f>VLOOKUP(Block[[#This Row],[No用]],SetNo[[No.用]:[vlookup 用]],2,FALSE)</f>
        <v>279</v>
      </c>
      <c r="B1061">
        <f>IF(ROW()=2,1,IF(A1060&lt;&gt;Block[[#This Row],[No]],1,B1060+1))</f>
        <v>5</v>
      </c>
      <c r="C1061" t="s">
        <v>108</v>
      </c>
      <c r="D1061" t="s">
        <v>188</v>
      </c>
      <c r="E1061" t="s">
        <v>77</v>
      </c>
      <c r="F1061" t="s">
        <v>82</v>
      </c>
      <c r="G1061" t="s">
        <v>185</v>
      </c>
      <c r="H1061" t="s">
        <v>71</v>
      </c>
      <c r="I1061">
        <v>1</v>
      </c>
      <c r="J1061" t="s">
        <v>247</v>
      </c>
      <c r="K1061" s="1" t="s">
        <v>192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ユニフォーム角名倫太郎ICONIC</v>
      </c>
    </row>
    <row r="1062" spans="1:21" x14ac:dyDescent="0.35">
      <c r="A1062">
        <f>VLOOKUP(Block[[#This Row],[No用]],SetNo[[No.用]:[vlookup 用]],2,FALSE)</f>
        <v>279</v>
      </c>
      <c r="B1062">
        <f>IF(ROW()=2,1,IF(A1061&lt;&gt;Block[[#This Row],[No]],1,B1061+1))</f>
        <v>6</v>
      </c>
      <c r="C1062" t="s">
        <v>108</v>
      </c>
      <c r="D1062" t="s">
        <v>188</v>
      </c>
      <c r="E1062" t="s">
        <v>77</v>
      </c>
      <c r="F1062" t="s">
        <v>82</v>
      </c>
      <c r="G1062" t="s">
        <v>185</v>
      </c>
      <c r="H1062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34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ユニフォーム角名倫太郎ICONIC</v>
      </c>
    </row>
    <row r="1063" spans="1:21" x14ac:dyDescent="0.35">
      <c r="A1063">
        <f>VLOOKUP(Block[[#This Row],[No用]],SetNo[[No.用]:[vlookup 用]],2,FALSE)</f>
        <v>279</v>
      </c>
      <c r="B1063">
        <f>IF(ROW()=2,1,IF(A1062&lt;&gt;Block[[#This Row],[No]],1,B1062+1))</f>
        <v>7</v>
      </c>
      <c r="C1063" t="s">
        <v>108</v>
      </c>
      <c r="D1063" t="s">
        <v>188</v>
      </c>
      <c r="E1063" t="s">
        <v>77</v>
      </c>
      <c r="F1063" t="s">
        <v>82</v>
      </c>
      <c r="G1063" t="s">
        <v>185</v>
      </c>
      <c r="H1063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ユニフォーム角名倫太郎ICONIC</v>
      </c>
    </row>
    <row r="1064" spans="1:21" x14ac:dyDescent="0.35">
      <c r="A1064">
        <f>VLOOKUP(Block[[#This Row],[No用]],SetNo[[No.用]:[vlookup 用]],2,FALSE)</f>
        <v>279</v>
      </c>
      <c r="B1064">
        <f>IF(ROW()=2,1,IF(A1063&lt;&gt;Block[[#This Row],[No]],1,B1063+1))</f>
        <v>8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47</v>
      </c>
      <c r="N1064">
        <v>0</v>
      </c>
      <c r="O1064">
        <v>57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631</v>
      </c>
      <c r="D1065" s="1" t="s">
        <v>188</v>
      </c>
      <c r="E1065" s="1" t="s">
        <v>73</v>
      </c>
      <c r="F1065" s="1" t="s">
        <v>82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サバゲ角名倫太郎ICONIC</v>
      </c>
    </row>
    <row r="1066" spans="1:21" x14ac:dyDescent="0.3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631</v>
      </c>
      <c r="D1066" s="1" t="s">
        <v>188</v>
      </c>
      <c r="E1066" s="1" t="s">
        <v>73</v>
      </c>
      <c r="F1066" s="1" t="s">
        <v>82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サバゲ角名倫太郎ICONIC</v>
      </c>
    </row>
    <row r="1067" spans="1:21" x14ac:dyDescent="0.3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631</v>
      </c>
      <c r="D1067" s="1" t="s">
        <v>188</v>
      </c>
      <c r="E1067" s="1" t="s">
        <v>73</v>
      </c>
      <c r="F1067" s="1" t="s">
        <v>82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176</v>
      </c>
      <c r="L1067" s="1" t="s">
        <v>162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サバゲ角名倫太郎ICONIC</v>
      </c>
    </row>
    <row r="1068" spans="1:21" x14ac:dyDescent="0.35">
      <c r="A1068">
        <f>VLOOKUP(Block[[#This Row],[No用]],SetNo[[No.用]:[vlookup 用]],2,FALSE)</f>
        <v>280</v>
      </c>
      <c r="B1068">
        <f>IF(ROW()=2,1,IF(A1067&lt;&gt;Block[[#This Row],[No]],1,B1067+1))</f>
        <v>4</v>
      </c>
      <c r="C1068" s="1" t="s">
        <v>631</v>
      </c>
      <c r="D1068" s="1" t="s">
        <v>188</v>
      </c>
      <c r="E1068" s="1" t="s">
        <v>73</v>
      </c>
      <c r="F1068" s="1" t="s">
        <v>82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179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サバゲ角名倫太郎ICONIC</v>
      </c>
    </row>
    <row r="1069" spans="1:21" x14ac:dyDescent="0.35">
      <c r="A1069">
        <f>VLOOKUP(Block[[#This Row],[No用]],SetNo[[No.用]:[vlookup 用]],2,FALSE)</f>
        <v>280</v>
      </c>
      <c r="B1069">
        <f>IF(ROW()=2,1,IF(A1068&lt;&gt;Block[[#This Row],[No]],1,B1068+1))</f>
        <v>5</v>
      </c>
      <c r="C1069" s="1" t="s">
        <v>631</v>
      </c>
      <c r="D1069" s="1" t="s">
        <v>188</v>
      </c>
      <c r="E1069" s="1" t="s">
        <v>73</v>
      </c>
      <c r="F1069" s="1" t="s">
        <v>82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192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サバゲ角名倫太郎ICONIC</v>
      </c>
    </row>
    <row r="1070" spans="1:21" x14ac:dyDescent="0.35">
      <c r="A1070">
        <f>VLOOKUP(Block[[#This Row],[No用]],SetNo[[No.用]:[vlookup 用]],2,FALSE)</f>
        <v>280</v>
      </c>
      <c r="B1070">
        <f>IF(ROW()=2,1,IF(A1069&lt;&gt;Block[[#This Row],[No]],1,B1069+1))</f>
        <v>6</v>
      </c>
      <c r="C1070" s="1" t="s">
        <v>631</v>
      </c>
      <c r="D1070" s="1" t="s">
        <v>188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177</v>
      </c>
      <c r="L1070" s="1" t="s">
        <v>162</v>
      </c>
      <c r="M1070">
        <v>34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サバゲ角名倫太郎ICONIC</v>
      </c>
    </row>
    <row r="1071" spans="1:21" x14ac:dyDescent="0.35">
      <c r="A1071">
        <f>VLOOKUP(Block[[#This Row],[No用]],SetNo[[No.用]:[vlookup 用]],2,FALSE)</f>
        <v>280</v>
      </c>
      <c r="B1071">
        <f>IF(ROW()=2,1,IF(A1070&lt;&gt;Block[[#This Row],[No]],1,B1070+1))</f>
        <v>7</v>
      </c>
      <c r="C1071" s="1" t="s">
        <v>631</v>
      </c>
      <c r="D1071" s="1" t="s">
        <v>188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サバゲ角名倫太郎ICONIC</v>
      </c>
    </row>
    <row r="1072" spans="1:21" x14ac:dyDescent="0.3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708</v>
      </c>
      <c r="D1072" s="1" t="s">
        <v>188</v>
      </c>
      <c r="E1072" s="1" t="s">
        <v>90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花火角名倫太郎ICONIC</v>
      </c>
    </row>
    <row r="1073" spans="1:21" x14ac:dyDescent="0.3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708</v>
      </c>
      <c r="D1073" s="1" t="s">
        <v>188</v>
      </c>
      <c r="E1073" s="1" t="s">
        <v>90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花火角名倫太郎ICONIC</v>
      </c>
    </row>
    <row r="1074" spans="1:21" x14ac:dyDescent="0.3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708</v>
      </c>
      <c r="D1074" s="1" t="s">
        <v>188</v>
      </c>
      <c r="E1074" s="1" t="s">
        <v>90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176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花火角名倫太郎ICONIC</v>
      </c>
    </row>
    <row r="1075" spans="1:21" x14ac:dyDescent="0.35">
      <c r="A1075">
        <f>VLOOKUP(Block[[#This Row],[No用]],SetNo[[No.用]:[vlookup 用]],2,FALSE)</f>
        <v>281</v>
      </c>
      <c r="B1075">
        <f>IF(ROW()=2,1,IF(A1074&lt;&gt;Block[[#This Row],[No]],1,B1074+1))</f>
        <v>4</v>
      </c>
      <c r="C1075" s="1" t="s">
        <v>708</v>
      </c>
      <c r="D1075" s="1" t="s">
        <v>188</v>
      </c>
      <c r="E1075" s="1" t="s">
        <v>90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花火角名倫太郎ICONIC</v>
      </c>
    </row>
    <row r="1076" spans="1:21" x14ac:dyDescent="0.35">
      <c r="A1076">
        <f>VLOOKUP(Block[[#This Row],[No用]],SetNo[[No.用]:[vlookup 用]],2,FALSE)</f>
        <v>281</v>
      </c>
      <c r="B1076">
        <f>IF(ROW()=2,1,IF(A1075&lt;&gt;Block[[#This Row],[No]],1,B1075+1))</f>
        <v>5</v>
      </c>
      <c r="C1076" s="1" t="s">
        <v>708</v>
      </c>
      <c r="D1076" s="1" t="s">
        <v>188</v>
      </c>
      <c r="E1076" s="1" t="s">
        <v>90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192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花火角名倫太郎ICONIC</v>
      </c>
    </row>
    <row r="1077" spans="1:21" x14ac:dyDescent="0.35">
      <c r="A1077">
        <f>VLOOKUP(Block[[#This Row],[No用]],SetNo[[No.用]:[vlookup 用]],2,FALSE)</f>
        <v>281</v>
      </c>
      <c r="B1077">
        <f>IF(ROW()=2,1,IF(A1076&lt;&gt;Block[[#This Row],[No]],1,B1076+1))</f>
        <v>6</v>
      </c>
      <c r="C1077" s="1" t="s">
        <v>708</v>
      </c>
      <c r="D1077" s="1" t="s">
        <v>188</v>
      </c>
      <c r="E1077" s="1" t="s">
        <v>90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花火角名倫太郎ICONIC</v>
      </c>
    </row>
    <row r="1078" spans="1:21" x14ac:dyDescent="0.35">
      <c r="A1078">
        <f>VLOOKUP(Block[[#This Row],[No用]],SetNo[[No.用]:[vlookup 用]],2,FALSE)</f>
        <v>281</v>
      </c>
      <c r="B1078">
        <f>IF(ROW()=2,1,IF(A1077&lt;&gt;Block[[#This Row],[No]],1,B1077+1))</f>
        <v>7</v>
      </c>
      <c r="C1078" s="1" t="s">
        <v>708</v>
      </c>
      <c r="D1078" s="1" t="s">
        <v>188</v>
      </c>
      <c r="E1078" s="1" t="s">
        <v>90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178</v>
      </c>
      <c r="M1078">
        <v>40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花火角名倫太郎ICONIC</v>
      </c>
    </row>
    <row r="1079" spans="1:21" x14ac:dyDescent="0.35">
      <c r="A1079">
        <f>VLOOKUP(Block[[#This Row],[No用]],SetNo[[No.用]:[vlookup 用]],2,FALSE)</f>
        <v>281</v>
      </c>
      <c r="B1079">
        <f>IF(ROW()=2,1,IF(A1078&lt;&gt;Block[[#This Row],[No]],1,B1078+1))</f>
        <v>8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183</v>
      </c>
      <c r="L1079" s="1" t="s">
        <v>224</v>
      </c>
      <c r="M1079">
        <v>47</v>
      </c>
      <c r="N1079">
        <v>0</v>
      </c>
      <c r="O1079">
        <v>57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282</v>
      </c>
      <c r="B1080">
        <f>IF(ROW()=2,1,IF(A1079&lt;&gt;Block[[#This Row],[No]],1,B1079+1))</f>
        <v>1</v>
      </c>
      <c r="C1080" s="1" t="s">
        <v>835</v>
      </c>
      <c r="D1080" s="1" t="s">
        <v>188</v>
      </c>
      <c r="E1080" s="1" t="s">
        <v>77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路地裏2角名倫太郎ICONIC</v>
      </c>
    </row>
    <row r="1081" spans="1:21" x14ac:dyDescent="0.35">
      <c r="A1081">
        <f>VLOOKUP(Block[[#This Row],[No用]],SetNo[[No.用]:[vlookup 用]],2,FALSE)</f>
        <v>282</v>
      </c>
      <c r="B1081">
        <f>IF(ROW()=2,1,IF(A1080&lt;&gt;Block[[#This Row],[No]],1,B1080+1))</f>
        <v>2</v>
      </c>
      <c r="C1081" s="1" t="s">
        <v>835</v>
      </c>
      <c r="D1081" s="1" t="s">
        <v>188</v>
      </c>
      <c r="E1081" s="1" t="s">
        <v>77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路地裏2角名倫太郎ICONIC</v>
      </c>
    </row>
    <row r="1082" spans="1:21" x14ac:dyDescent="0.35">
      <c r="A1082">
        <f>VLOOKUP(Block[[#This Row],[No用]],SetNo[[No.用]:[vlookup 用]],2,FALSE)</f>
        <v>282</v>
      </c>
      <c r="B1082">
        <f>IF(ROW()=2,1,IF(A1081&lt;&gt;Block[[#This Row],[No]],1,B1081+1))</f>
        <v>3</v>
      </c>
      <c r="C1082" s="1" t="s">
        <v>835</v>
      </c>
      <c r="D1082" s="1" t="s">
        <v>188</v>
      </c>
      <c r="E1082" s="1" t="s">
        <v>77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176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路地裏2角名倫太郎ICONIC</v>
      </c>
    </row>
    <row r="1083" spans="1:21" x14ac:dyDescent="0.35">
      <c r="A1083">
        <f>VLOOKUP(Block[[#This Row],[No用]],SetNo[[No.用]:[vlookup 用]],2,FALSE)</f>
        <v>282</v>
      </c>
      <c r="B1083">
        <f>IF(ROW()=2,1,IF(A1082&lt;&gt;Block[[#This Row],[No]],1,B1082+1))</f>
        <v>4</v>
      </c>
      <c r="C1083" s="1" t="s">
        <v>835</v>
      </c>
      <c r="D1083" s="1" t="s">
        <v>188</v>
      </c>
      <c r="E1083" s="1" t="s">
        <v>77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179</v>
      </c>
      <c r="L1083" s="1" t="s">
        <v>178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路地裏2角名倫太郎ICONIC</v>
      </c>
    </row>
    <row r="1084" spans="1:21" x14ac:dyDescent="0.35">
      <c r="A1084">
        <f>VLOOKUP(Block[[#This Row],[No用]],SetNo[[No.用]:[vlookup 用]],2,FALSE)</f>
        <v>282</v>
      </c>
      <c r="B1084">
        <f>IF(ROW()=2,1,IF(A1083&lt;&gt;Block[[#This Row],[No]],1,B1083+1))</f>
        <v>5</v>
      </c>
      <c r="C1084" s="1" t="s">
        <v>835</v>
      </c>
      <c r="D1084" s="1" t="s">
        <v>188</v>
      </c>
      <c r="E1084" s="1" t="s">
        <v>77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192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路地裏2角名倫太郎ICONIC</v>
      </c>
    </row>
    <row r="1085" spans="1:21" x14ac:dyDescent="0.35">
      <c r="A1085">
        <f>VLOOKUP(Block[[#This Row],[No用]],SetNo[[No.用]:[vlookup 用]],2,FALSE)</f>
        <v>282</v>
      </c>
      <c r="B1085">
        <f>IF(ROW()=2,1,IF(A1084&lt;&gt;Block[[#This Row],[No]],1,B1084+1))</f>
        <v>6</v>
      </c>
      <c r="C1085" s="1" t="s">
        <v>835</v>
      </c>
      <c r="D1085" s="1" t="s">
        <v>188</v>
      </c>
      <c r="E1085" s="1" t="s">
        <v>77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177</v>
      </c>
      <c r="L1085" s="1" t="s">
        <v>162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路地裏2角名倫太郎ICONIC</v>
      </c>
    </row>
    <row r="1086" spans="1:21" x14ac:dyDescent="0.35">
      <c r="A1086">
        <f>VLOOKUP(Block[[#This Row],[No用]],SetNo[[No.用]:[vlookup 用]],2,FALSE)</f>
        <v>282</v>
      </c>
      <c r="B1086">
        <f>IF(ROW()=2,1,IF(A1085&lt;&gt;Block[[#This Row],[No]],1,B1085+1))</f>
        <v>7</v>
      </c>
      <c r="C1086" s="1" t="s">
        <v>835</v>
      </c>
      <c r="D1086" s="1" t="s">
        <v>188</v>
      </c>
      <c r="E1086" s="1" t="s">
        <v>77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路地裏2角名倫太郎ICONIC</v>
      </c>
    </row>
    <row r="1087" spans="1:21" x14ac:dyDescent="0.35">
      <c r="A1087">
        <f>VLOOKUP(Block[[#This Row],[No用]],SetNo[[No.用]:[vlookup 用]],2,FALSE)</f>
        <v>283</v>
      </c>
      <c r="B1087">
        <f>IF(ROW()=2,1,IF(A1086&lt;&gt;Block[[#This Row],[No]],1,B1086+1))</f>
        <v>1</v>
      </c>
      <c r="C1087" s="1" t="s">
        <v>990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水着2角名倫太郎ICONIC</v>
      </c>
    </row>
    <row r="1088" spans="1:21" x14ac:dyDescent="0.35">
      <c r="A1088">
        <f>VLOOKUP(Block[[#This Row],[No用]],SetNo[[No.用]:[vlookup 用]],2,FALSE)</f>
        <v>283</v>
      </c>
      <c r="B1088">
        <f>IF(ROW()=2,1,IF(A1087&lt;&gt;Block[[#This Row],[No]],1,B1087+1))</f>
        <v>2</v>
      </c>
      <c r="C1088" s="1" t="s">
        <v>990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水着2角名倫太郎ICONIC</v>
      </c>
    </row>
    <row r="1089" spans="1:21" x14ac:dyDescent="0.35">
      <c r="A1089">
        <f>VLOOKUP(Block[[#This Row],[No用]],SetNo[[No.用]:[vlookup 用]],2,FALSE)</f>
        <v>283</v>
      </c>
      <c r="B1089">
        <f>IF(ROW()=2,1,IF(A1088&lt;&gt;Block[[#This Row],[No]],1,B1088+1))</f>
        <v>3</v>
      </c>
      <c r="C1089" s="1" t="s">
        <v>990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176</v>
      </c>
      <c r="L1089" s="1" t="s">
        <v>162</v>
      </c>
      <c r="M1089">
        <v>35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水着2角名倫太郎ICONIC</v>
      </c>
    </row>
    <row r="1090" spans="1:21" x14ac:dyDescent="0.35">
      <c r="A1090">
        <f>VLOOKUP(Block[[#This Row],[No用]],SetNo[[No.用]:[vlookup 用]],2,FALSE)</f>
        <v>283</v>
      </c>
      <c r="B1090">
        <f>IF(ROW()=2,1,IF(A1089&lt;&gt;Block[[#This Row],[No]],1,B1089+1))</f>
        <v>4</v>
      </c>
      <c r="C1090" s="1" t="s">
        <v>990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179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水着2角名倫太郎ICONIC</v>
      </c>
    </row>
    <row r="1091" spans="1:21" x14ac:dyDescent="0.35">
      <c r="A1091">
        <f>VLOOKUP(Block[[#This Row],[No用]],SetNo[[No.用]:[vlookup 用]],2,FALSE)</f>
        <v>283</v>
      </c>
      <c r="B1091">
        <f>IF(ROW()=2,1,IF(A1090&lt;&gt;Block[[#This Row],[No]],1,B1090+1))</f>
        <v>5</v>
      </c>
      <c r="C1091" s="1" t="s">
        <v>990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192</v>
      </c>
      <c r="L1091" s="1" t="s">
        <v>162</v>
      </c>
      <c r="M1091">
        <v>35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水着2角名倫太郎ICONIC</v>
      </c>
    </row>
    <row r="1092" spans="1:21" x14ac:dyDescent="0.35">
      <c r="A1092">
        <f>VLOOKUP(Block[[#This Row],[No用]],SetNo[[No.用]:[vlookup 用]],2,FALSE)</f>
        <v>283</v>
      </c>
      <c r="B1092">
        <f>IF(ROW()=2,1,IF(A1091&lt;&gt;Block[[#This Row],[No]],1,B1091+1))</f>
        <v>6</v>
      </c>
      <c r="C1092" s="1" t="s">
        <v>990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水着2角名倫太郎ICONIC</v>
      </c>
    </row>
    <row r="1093" spans="1:21" x14ac:dyDescent="0.35">
      <c r="A1093">
        <f>VLOOKUP(Block[[#This Row],[No用]],SetNo[[No.用]:[vlookup 用]],2,FALSE)</f>
        <v>283</v>
      </c>
      <c r="B1093">
        <f>IF(ROW()=2,1,IF(A1092&lt;&gt;Block[[#This Row],[No]],1,B1092+1))</f>
        <v>7</v>
      </c>
      <c r="C1093" s="1" t="s">
        <v>990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178</v>
      </c>
      <c r="M1093">
        <v>41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水着2角名倫太郎ICONIC</v>
      </c>
    </row>
    <row r="1094" spans="1:21" x14ac:dyDescent="0.35">
      <c r="A1094">
        <f>VLOOKUP(Block[[#This Row],[No用]],SetNo[[No.用]:[vlookup 用]],2,FALSE)</f>
        <v>283</v>
      </c>
      <c r="B1094">
        <f>IF(ROW()=2,1,IF(A1093&lt;&gt;Block[[#This Row],[No]],1,B1093+1))</f>
        <v>8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803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R1094" s="1" t="s">
        <v>955</v>
      </c>
      <c r="S1094" s="1" t="s">
        <v>989</v>
      </c>
      <c r="T1094" s="1"/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t="s">
        <v>108</v>
      </c>
      <c r="D1095" t="s">
        <v>189</v>
      </c>
      <c r="E1095" t="s">
        <v>77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ユニフォーム北信介ICONIC</v>
      </c>
    </row>
    <row r="1096" spans="1:21" x14ac:dyDescent="0.3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t="s">
        <v>108</v>
      </c>
      <c r="D1096" t="s">
        <v>189</v>
      </c>
      <c r="E1096" t="s">
        <v>77</v>
      </c>
      <c r="F1096" t="s">
        <v>78</v>
      </c>
      <c r="G1096" t="s">
        <v>185</v>
      </c>
      <c r="H1096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ユニフォーム北信介ICONIC</v>
      </c>
    </row>
    <row r="1097" spans="1:21" x14ac:dyDescent="0.3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t="s">
        <v>108</v>
      </c>
      <c r="D1097" t="s">
        <v>189</v>
      </c>
      <c r="E1097" t="s">
        <v>77</v>
      </c>
      <c r="F1097" t="s">
        <v>78</v>
      </c>
      <c r="G1097" t="s">
        <v>185</v>
      </c>
      <c r="H1097" t="s">
        <v>71</v>
      </c>
      <c r="I1097">
        <v>1</v>
      </c>
      <c r="J1097" t="s">
        <v>247</v>
      </c>
      <c r="K1097" s="1" t="s">
        <v>177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ユニフォーム北信介ICONIC</v>
      </c>
    </row>
    <row r="1098" spans="1:21" x14ac:dyDescent="0.3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t="s">
        <v>108</v>
      </c>
      <c r="D1098" t="s">
        <v>189</v>
      </c>
      <c r="E1098" t="s">
        <v>77</v>
      </c>
      <c r="F1098" t="s">
        <v>78</v>
      </c>
      <c r="G1098" t="s">
        <v>185</v>
      </c>
      <c r="H1098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ユニフォーム北信介ICONIC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1</v>
      </c>
      <c r="C1099" s="1" t="s">
        <v>587</v>
      </c>
      <c r="D1099" t="s">
        <v>189</v>
      </c>
      <c r="E1099" s="1" t="s">
        <v>73</v>
      </c>
      <c r="F1099" t="s">
        <v>78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Xmas北信介ICONIC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2</v>
      </c>
      <c r="C1100" s="1" t="s">
        <v>587</v>
      </c>
      <c r="D1100" t="s">
        <v>189</v>
      </c>
      <c r="E1100" s="1" t="s">
        <v>73</v>
      </c>
      <c r="F1100" t="s">
        <v>78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Xmas北信介ICONIC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3</v>
      </c>
      <c r="C1101" s="1" t="s">
        <v>587</v>
      </c>
      <c r="D1101" t="s">
        <v>189</v>
      </c>
      <c r="E1101" s="1" t="s">
        <v>73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Xmas北信介ICONIC</v>
      </c>
    </row>
    <row r="1102" spans="1:21" x14ac:dyDescent="0.35">
      <c r="A1102">
        <f>VLOOKUP(Block[[#This Row],[No用]],SetNo[[No.用]:[vlookup 用]],2,FALSE)</f>
        <v>285</v>
      </c>
      <c r="B1102">
        <f>IF(ROW()=2,1,IF(A1101&lt;&gt;Block[[#This Row],[No]],1,B1101+1))</f>
        <v>4</v>
      </c>
      <c r="C1102" s="1" t="s">
        <v>587</v>
      </c>
      <c r="D1102" t="s">
        <v>189</v>
      </c>
      <c r="E1102" s="1" t="s">
        <v>73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Xmas北信介ICONIC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1</v>
      </c>
      <c r="C1103" s="1" t="s">
        <v>735</v>
      </c>
      <c r="D1103" s="1" t="s">
        <v>189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スパイ北信介ICONIC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2</v>
      </c>
      <c r="C1104" s="1" t="s">
        <v>735</v>
      </c>
      <c r="D1104" s="1" t="s">
        <v>189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スパイ北信介ICONIC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3</v>
      </c>
      <c r="C1105" s="1" t="s">
        <v>735</v>
      </c>
      <c r="D1105" s="1" t="s">
        <v>189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スパイ北信介ICONIC</v>
      </c>
    </row>
    <row r="1106" spans="1:21" x14ac:dyDescent="0.35">
      <c r="A1106">
        <f>VLOOKUP(Block[[#This Row],[No用]],SetNo[[No.用]:[vlookup 用]],2,FALSE)</f>
        <v>286</v>
      </c>
      <c r="B1106">
        <f>IF(ROW()=2,1,IF(A1105&lt;&gt;Block[[#This Row],[No]],1,B1105+1))</f>
        <v>4</v>
      </c>
      <c r="C1106" s="1" t="s">
        <v>735</v>
      </c>
      <c r="D1106" s="1" t="s">
        <v>189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スパイ北信介ICONIC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826</v>
      </c>
      <c r="D1107" s="1" t="s">
        <v>189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新年2北信介ICONIC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826</v>
      </c>
      <c r="D1108" s="1" t="s">
        <v>189</v>
      </c>
      <c r="E1108" s="1" t="s">
        <v>77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新年2北信介ICONIC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3</v>
      </c>
      <c r="C1109" s="1" t="s">
        <v>826</v>
      </c>
      <c r="D1109" s="1" t="s">
        <v>189</v>
      </c>
      <c r="E1109" s="1" t="s">
        <v>77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新年2北信介ICONIC</v>
      </c>
    </row>
    <row r="1110" spans="1:21" x14ac:dyDescent="0.35">
      <c r="A1110">
        <f>VLOOKUP(Block[[#This Row],[No用]],SetNo[[No.用]:[vlookup 用]],2,FALSE)</f>
        <v>287</v>
      </c>
      <c r="B1110">
        <f>IF(ROW()=2,1,IF(A1109&lt;&gt;Block[[#This Row],[No]],1,B1109+1))</f>
        <v>4</v>
      </c>
      <c r="C1110" s="1" t="s">
        <v>826</v>
      </c>
      <c r="D1110" s="1" t="s">
        <v>189</v>
      </c>
      <c r="E1110" s="1" t="s">
        <v>77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新年2北信介ICONIC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1</v>
      </c>
      <c r="C1111" s="1" t="s">
        <v>963</v>
      </c>
      <c r="D1111" s="1" t="s">
        <v>189</v>
      </c>
      <c r="E1111" s="1" t="s">
        <v>73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職業体験2北信介ICONIC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2</v>
      </c>
      <c r="C1112" s="1" t="s">
        <v>963</v>
      </c>
      <c r="D1112" s="1" t="s">
        <v>189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33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職業体験2北信介ICONIC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3</v>
      </c>
      <c r="C1113" s="1" t="s">
        <v>963</v>
      </c>
      <c r="D1113" s="1" t="s">
        <v>189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職業体験2北信介ICONIC</v>
      </c>
    </row>
    <row r="1114" spans="1:21" x14ac:dyDescent="0.35">
      <c r="A1114">
        <f>VLOOKUP(Block[[#This Row],[No用]],SetNo[[No.用]:[vlookup 用]],2,FALSE)</f>
        <v>288</v>
      </c>
      <c r="B1114">
        <f>IF(ROW()=2,1,IF(A1113&lt;&gt;Block[[#This Row],[No]],1,B1113+1))</f>
        <v>4</v>
      </c>
      <c r="C1114" s="1" t="s">
        <v>963</v>
      </c>
      <c r="D1114" s="1" t="s">
        <v>189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178</v>
      </c>
      <c r="M1114">
        <v>30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職業体験2北信介ICONIC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1</v>
      </c>
      <c r="C1115" t="s">
        <v>108</v>
      </c>
      <c r="D1115" s="1" t="s">
        <v>523</v>
      </c>
      <c r="E1115" t="s">
        <v>77</v>
      </c>
      <c r="F1115" s="1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ユニフォーム尾白アランICONIC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2</v>
      </c>
      <c r="C1116" t="s">
        <v>108</v>
      </c>
      <c r="D1116" s="1" t="s">
        <v>523</v>
      </c>
      <c r="E1116" t="s">
        <v>77</v>
      </c>
      <c r="F1116" s="1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ユニフォーム尾白アランICONIC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3</v>
      </c>
      <c r="C1117" t="s">
        <v>108</v>
      </c>
      <c r="D1117" s="1" t="s">
        <v>523</v>
      </c>
      <c r="E1117" t="s">
        <v>77</v>
      </c>
      <c r="F1117" s="1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ユニフォーム尾白アランICONIC</v>
      </c>
    </row>
    <row r="1118" spans="1:21" x14ac:dyDescent="0.35">
      <c r="A1118">
        <f>VLOOKUP(Block[[#This Row],[No用]],SetNo[[No.用]:[vlookup 用]],2,FALSE)</f>
        <v>289</v>
      </c>
      <c r="B1118">
        <f>IF(ROW()=2,1,IF(A1117&lt;&gt;Block[[#This Row],[No]],1,B1117+1))</f>
        <v>4</v>
      </c>
      <c r="C1118" t="s">
        <v>108</v>
      </c>
      <c r="D1118" s="1" t="s">
        <v>523</v>
      </c>
      <c r="E1118" t="s">
        <v>77</v>
      </c>
      <c r="F1118" s="1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ユニフォーム尾白アランICONIC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s="1" t="s">
        <v>597</v>
      </c>
      <c r="D1119" s="1" t="s">
        <v>523</v>
      </c>
      <c r="E1119" s="1" t="s">
        <v>602</v>
      </c>
      <c r="F1119" s="1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雪遊び尾白アランICONIC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2</v>
      </c>
      <c r="C1120" s="1" t="s">
        <v>597</v>
      </c>
      <c r="D1120" s="1" t="s">
        <v>523</v>
      </c>
      <c r="E1120" s="1" t="s">
        <v>602</v>
      </c>
      <c r="F1120" s="1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雪遊び尾白アランICONIC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3</v>
      </c>
      <c r="C1121" s="1" t="s">
        <v>597</v>
      </c>
      <c r="D1121" s="1" t="s">
        <v>523</v>
      </c>
      <c r="E1121" s="1" t="s">
        <v>602</v>
      </c>
      <c r="F1121" s="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雪遊び尾白アランICONIC</v>
      </c>
    </row>
    <row r="1122" spans="1:21" x14ac:dyDescent="0.35">
      <c r="A1122">
        <f>VLOOKUP(Block[[#This Row],[No用]],SetNo[[No.用]:[vlookup 用]],2,FALSE)</f>
        <v>290</v>
      </c>
      <c r="B1122">
        <f>IF(ROW()=2,1,IF(A1121&lt;&gt;Block[[#This Row],[No]],1,B1121+1))</f>
        <v>4</v>
      </c>
      <c r="C1122" s="1" t="s">
        <v>597</v>
      </c>
      <c r="D1122" s="1" t="s">
        <v>523</v>
      </c>
      <c r="E1122" s="1" t="s">
        <v>602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雪遊び尾白アランICONIC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1</v>
      </c>
      <c r="C1123" s="1" t="s">
        <v>999</v>
      </c>
      <c r="D1123" s="1" t="s">
        <v>523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2</v>
      </c>
      <c r="C1124" s="1" t="s">
        <v>999</v>
      </c>
      <c r="D1124" s="1" t="s">
        <v>523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3</v>
      </c>
      <c r="C1125" s="1" t="s">
        <v>999</v>
      </c>
      <c r="D1125" s="1" t="s">
        <v>523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夏祭り2尾白アランICONIC</v>
      </c>
    </row>
    <row r="1126" spans="1:21" x14ac:dyDescent="0.35">
      <c r="A1126">
        <f>VLOOKUP(Block[[#This Row],[No用]],SetNo[[No.用]:[vlookup 用]],2,FALSE)</f>
        <v>291</v>
      </c>
      <c r="B1126">
        <f>IF(ROW()=2,1,IF(A1125&lt;&gt;Block[[#This Row],[No]],1,B1125+1))</f>
        <v>4</v>
      </c>
      <c r="C1126" s="1" t="s">
        <v>999</v>
      </c>
      <c r="D1126" s="1" t="s">
        <v>523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t="s">
        <v>108</v>
      </c>
      <c r="D1127" s="1" t="s">
        <v>525</v>
      </c>
      <c r="E1127" t="s">
        <v>77</v>
      </c>
      <c r="F1127" s="1" t="s">
        <v>80</v>
      </c>
      <c r="G1127" t="s">
        <v>185</v>
      </c>
      <c r="H1127" t="s">
        <v>71</v>
      </c>
      <c r="I1127">
        <v>1</v>
      </c>
      <c r="J1127" t="s">
        <v>247</v>
      </c>
      <c r="M1127">
        <v>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ユニフォーム赤木路成ICONIC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801</v>
      </c>
      <c r="D1128" s="1" t="s">
        <v>525</v>
      </c>
      <c r="E1128" s="1" t="s">
        <v>73</v>
      </c>
      <c r="F1128" s="1" t="s">
        <v>80</v>
      </c>
      <c r="G1128" s="1" t="s">
        <v>185</v>
      </c>
      <c r="H1128" s="1" t="s">
        <v>71</v>
      </c>
      <c r="I1128">
        <v>1</v>
      </c>
      <c r="J1128" t="s">
        <v>247</v>
      </c>
      <c r="M1128">
        <v>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Xmas2赤木路成ICONIC</v>
      </c>
    </row>
    <row r="1129" spans="1:21" x14ac:dyDescent="0.35">
      <c r="A1129">
        <f>VLOOKUP(Block[[#This Row],[No用]],SetNo[[No.用]:[vlookup 用]],2,FALSE)</f>
        <v>294</v>
      </c>
      <c r="B1129">
        <f>IF(ROW()=2,1,IF(A1128&lt;&gt;Block[[#This Row],[No]],1,B1128+1))</f>
        <v>1</v>
      </c>
      <c r="C1129" t="s">
        <v>108</v>
      </c>
      <c r="D1129" s="1" t="s">
        <v>527</v>
      </c>
      <c r="E1129" t="s">
        <v>77</v>
      </c>
      <c r="F1129" s="1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ユニフォーム大耳練ICONIC</v>
      </c>
    </row>
    <row r="1130" spans="1:21" x14ac:dyDescent="0.35">
      <c r="A1130">
        <f>VLOOKUP(Block[[#This Row],[No用]],SetNo[[No.用]:[vlookup 用]],2,FALSE)</f>
        <v>294</v>
      </c>
      <c r="B1130">
        <f>IF(ROW()=2,1,IF(A1129&lt;&gt;Block[[#This Row],[No]],1,B1129+1))</f>
        <v>2</v>
      </c>
      <c r="C1130" t="s">
        <v>108</v>
      </c>
      <c r="D1130" s="1" t="s">
        <v>527</v>
      </c>
      <c r="E1130" t="s">
        <v>77</v>
      </c>
      <c r="F1130" s="1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ユニフォーム大耳練ICONIC</v>
      </c>
    </row>
    <row r="1131" spans="1:21" x14ac:dyDescent="0.35">
      <c r="A1131">
        <f>VLOOKUP(Block[[#This Row],[No用]],SetNo[[No.用]:[vlookup 用]],2,FALSE)</f>
        <v>294</v>
      </c>
      <c r="B1131">
        <f>IF(ROW()=2,1,IF(A1130&lt;&gt;Block[[#This Row],[No]],1,B1130+1))</f>
        <v>3</v>
      </c>
      <c r="C1131" t="s">
        <v>108</v>
      </c>
      <c r="D1131" s="1" t="s">
        <v>527</v>
      </c>
      <c r="E1131" t="s">
        <v>77</v>
      </c>
      <c r="F1131" s="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176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ユニフォーム大耳練ICONIC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4</v>
      </c>
      <c r="C1132" t="s">
        <v>108</v>
      </c>
      <c r="D1132" s="1" t="s">
        <v>527</v>
      </c>
      <c r="E1132" t="s">
        <v>77</v>
      </c>
      <c r="F1132" s="1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179</v>
      </c>
      <c r="L1132" s="1" t="s">
        <v>162</v>
      </c>
      <c r="M1132">
        <v>35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ユニフォーム大耳練ICONIC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5</v>
      </c>
      <c r="C1133" t="s">
        <v>108</v>
      </c>
      <c r="D1133" s="1" t="s">
        <v>527</v>
      </c>
      <c r="E1133" t="s">
        <v>77</v>
      </c>
      <c r="F1133" s="1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ユニフォーム大耳練ICONIC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6</v>
      </c>
      <c r="C1134" t="s">
        <v>108</v>
      </c>
      <c r="D1134" s="1" t="s">
        <v>527</v>
      </c>
      <c r="E1134" t="s">
        <v>77</v>
      </c>
      <c r="F1134" s="1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ユニフォーム大耳練ICONIC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7</v>
      </c>
      <c r="C1135" t="s">
        <v>108</v>
      </c>
      <c r="D1135" s="1" t="s">
        <v>527</v>
      </c>
      <c r="E1135" t="s">
        <v>77</v>
      </c>
      <c r="F1135" s="1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ユニフォーム大耳練ICONIC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t="s">
        <v>108</v>
      </c>
      <c r="D1136" s="1" t="s">
        <v>529</v>
      </c>
      <c r="E1136" t="s">
        <v>77</v>
      </c>
      <c r="F1136" s="1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ユニフォーム理石平介ICONIC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t="s">
        <v>108</v>
      </c>
      <c r="D1137" s="1" t="s">
        <v>529</v>
      </c>
      <c r="E1137" t="s">
        <v>77</v>
      </c>
      <c r="F1137" s="1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ユニフォーム理石平介ICONIC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t="s">
        <v>108</v>
      </c>
      <c r="D1138" s="1" t="s">
        <v>529</v>
      </c>
      <c r="E1138" t="s">
        <v>77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ユニフォーム理石平介ICONIC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t="s">
        <v>108</v>
      </c>
      <c r="D1139" s="1" t="s">
        <v>529</v>
      </c>
      <c r="E1139" t="s">
        <v>77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ユニフォーム理石平介ICONIC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108</v>
      </c>
      <c r="D1140" s="1" t="s">
        <v>675</v>
      </c>
      <c r="E1140" s="1" t="s">
        <v>77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ユニフォーム銀島結ICONIC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108</v>
      </c>
      <c r="D1141" s="1" t="s">
        <v>675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ユニフォーム銀島結ICONIC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108</v>
      </c>
      <c r="D1142" s="1" t="s">
        <v>675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ユニフォーム銀島結ICONIC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1</v>
      </c>
      <c r="C1143" s="1" t="s">
        <v>801</v>
      </c>
      <c r="D1143" s="1" t="s">
        <v>675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Xmas2銀島結ICONIC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2</v>
      </c>
      <c r="C1144" s="1" t="s">
        <v>801</v>
      </c>
      <c r="D1144" s="1" t="s">
        <v>675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Xmas2銀島結ICONIC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3</v>
      </c>
      <c r="C1145" s="1" t="s">
        <v>801</v>
      </c>
      <c r="D1145" s="1" t="s">
        <v>675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Xmas2銀島結ICONIC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t="s">
        <v>108</v>
      </c>
      <c r="D1146" t="s">
        <v>122</v>
      </c>
      <c r="E1146" t="s">
        <v>90</v>
      </c>
      <c r="F1146" t="s">
        <v>78</v>
      </c>
      <c r="G1146" t="s">
        <v>128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ユニフォーム木兎光太郎ICONIC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t="s">
        <v>108</v>
      </c>
      <c r="D1147" t="s">
        <v>122</v>
      </c>
      <c r="E1147" t="s">
        <v>90</v>
      </c>
      <c r="F1147" t="s">
        <v>78</v>
      </c>
      <c r="G1147" t="s">
        <v>128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ユニフォーム木兎光太郎ICONIC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t="s">
        <v>108</v>
      </c>
      <c r="D1148" t="s">
        <v>122</v>
      </c>
      <c r="E1148" t="s">
        <v>90</v>
      </c>
      <c r="F1148" t="s">
        <v>78</v>
      </c>
      <c r="G1148" t="s">
        <v>128</v>
      </c>
      <c r="H1148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ユニフォーム木兎光太郎ICONIC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t="s">
        <v>150</v>
      </c>
      <c r="D1149" t="s">
        <v>122</v>
      </c>
      <c r="E1149" t="s">
        <v>77</v>
      </c>
      <c r="F1149" t="s">
        <v>78</v>
      </c>
      <c r="G1149" t="s">
        <v>128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夏祭り木兎光太郎ICONIC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t="s">
        <v>150</v>
      </c>
      <c r="D1150" t="s">
        <v>122</v>
      </c>
      <c r="E1150" t="s">
        <v>77</v>
      </c>
      <c r="F1150" t="s">
        <v>78</v>
      </c>
      <c r="G1150" t="s">
        <v>128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夏祭り木兎光太郎ICONIC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t="s">
        <v>150</v>
      </c>
      <c r="D1151" t="s">
        <v>122</v>
      </c>
      <c r="E1151" t="s">
        <v>77</v>
      </c>
      <c r="F1151" t="s">
        <v>78</v>
      </c>
      <c r="G1151" t="s">
        <v>128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夏祭り木兎光太郎ICONIC</v>
      </c>
    </row>
    <row r="1152" spans="1:21" x14ac:dyDescent="0.3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587</v>
      </c>
      <c r="D1152" t="s">
        <v>122</v>
      </c>
      <c r="E1152" s="1" t="s">
        <v>73</v>
      </c>
      <c r="F1152" t="s">
        <v>78</v>
      </c>
      <c r="G1152" t="s">
        <v>128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Xmas木兎光太郎ICONIC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587</v>
      </c>
      <c r="D1153" t="s">
        <v>122</v>
      </c>
      <c r="E1153" s="1" t="s">
        <v>73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Xmas木兎光太郎ICONIC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587</v>
      </c>
      <c r="D1154" t="s">
        <v>122</v>
      </c>
      <c r="E1154" s="1" t="s">
        <v>73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Xmas木兎光太郎ICONIC</v>
      </c>
    </row>
    <row r="1155" spans="1:21" x14ac:dyDescent="0.3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149</v>
      </c>
      <c r="D1155" t="s">
        <v>122</v>
      </c>
      <c r="E1155" s="1" t="s">
        <v>90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149</v>
      </c>
      <c r="D1156" t="s">
        <v>122</v>
      </c>
      <c r="E1156" s="1" t="s">
        <v>90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149</v>
      </c>
      <c r="D1157" t="s">
        <v>122</v>
      </c>
      <c r="E1157" s="1" t="s">
        <v>90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制服木兎光太郎ICONIC</v>
      </c>
    </row>
    <row r="1158" spans="1:21" x14ac:dyDescent="0.3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684</v>
      </c>
      <c r="D1158" s="1" t="s">
        <v>122</v>
      </c>
      <c r="E1158" s="1" t="s">
        <v>77</v>
      </c>
      <c r="F1158" s="1" t="s">
        <v>78</v>
      </c>
      <c r="G1158" s="1" t="s">
        <v>128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キャンプ木兎光太郎ICONIC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684</v>
      </c>
      <c r="D1159" s="1" t="s">
        <v>122</v>
      </c>
      <c r="E1159" s="1" t="s">
        <v>77</v>
      </c>
      <c r="F1159" s="1" t="s">
        <v>78</v>
      </c>
      <c r="G1159" s="1" t="s">
        <v>128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キャンプ木兎光太郎ICONIC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684</v>
      </c>
      <c r="D1160" s="1" t="s">
        <v>122</v>
      </c>
      <c r="E1160" s="1" t="s">
        <v>77</v>
      </c>
      <c r="F1160" s="1" t="s">
        <v>78</v>
      </c>
      <c r="G1160" s="1" t="s">
        <v>128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キャンプ木兎光太郎ICONIC</v>
      </c>
    </row>
    <row r="1161" spans="1:21" x14ac:dyDescent="0.3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889</v>
      </c>
      <c r="D1161" s="1" t="s">
        <v>122</v>
      </c>
      <c r="E1161" s="1" t="s">
        <v>73</v>
      </c>
      <c r="F1161" s="1" t="s">
        <v>78</v>
      </c>
      <c r="G1161" s="1" t="s">
        <v>128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2周年木兎光太郎ICONIC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889</v>
      </c>
      <c r="D1162" s="1" t="s">
        <v>122</v>
      </c>
      <c r="E1162" s="1" t="s">
        <v>73</v>
      </c>
      <c r="F1162" s="1" t="s">
        <v>78</v>
      </c>
      <c r="G1162" s="1" t="s">
        <v>128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2周年木兎光太郎ICONIC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889</v>
      </c>
      <c r="D1163" s="1" t="s">
        <v>122</v>
      </c>
      <c r="E1163" s="1" t="s">
        <v>73</v>
      </c>
      <c r="F1163" s="1" t="s">
        <v>78</v>
      </c>
      <c r="G1163" s="1" t="s">
        <v>128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178</v>
      </c>
      <c r="M1163">
        <v>32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2周年木兎光太郎ICONIC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4</v>
      </c>
      <c r="C1164" s="1" t="s">
        <v>889</v>
      </c>
      <c r="D1164" s="1" t="s">
        <v>122</v>
      </c>
      <c r="E1164" s="1" t="s">
        <v>73</v>
      </c>
      <c r="F1164" s="1" t="s">
        <v>78</v>
      </c>
      <c r="G1164" s="1" t="s">
        <v>128</v>
      </c>
      <c r="H1164" s="1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52</v>
      </c>
      <c r="N1164">
        <v>0</v>
      </c>
      <c r="O1164">
        <v>62</v>
      </c>
      <c r="P1164">
        <v>0</v>
      </c>
      <c r="U1164" t="str">
        <f>Block[[#This Row],[服装]]&amp;Block[[#This Row],[名前]]&amp;Block[[#This Row],[レアリティ]]</f>
        <v>2周年木兎光太郎ICONIC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1061</v>
      </c>
      <c r="D1165" s="1" t="s">
        <v>122</v>
      </c>
      <c r="E1165" s="1" t="s">
        <v>90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31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焼き芋木兎光太郎ICONIC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1061</v>
      </c>
      <c r="D1166" s="1" t="s">
        <v>122</v>
      </c>
      <c r="E1166" s="1" t="s">
        <v>90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178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焼き芋木兎光太郎ICONIC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1061</v>
      </c>
      <c r="D1167" s="1" t="s">
        <v>122</v>
      </c>
      <c r="E1167" s="1" t="s">
        <v>90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焼き芋木兎光太郎ICONIC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t="s">
        <v>108</v>
      </c>
      <c r="D1168" t="s">
        <v>123</v>
      </c>
      <c r="E1168" t="s">
        <v>90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ユニフォーム木葉秋紀ICONIC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t="s">
        <v>108</v>
      </c>
      <c r="D1169" t="s">
        <v>123</v>
      </c>
      <c r="E1169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ユニフォーム木葉秋紀ICONIC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t="s">
        <v>108</v>
      </c>
      <c r="D1170" t="s">
        <v>123</v>
      </c>
      <c r="E1170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ユニフォーム木葉秋紀ICONIC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4</v>
      </c>
      <c r="C1171" t="s">
        <v>108</v>
      </c>
      <c r="D1171" t="s">
        <v>123</v>
      </c>
      <c r="E1171" t="s">
        <v>90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ユニフォーム木葉秋紀ICONIC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364</v>
      </c>
      <c r="D1172" t="s">
        <v>123</v>
      </c>
      <c r="E1172" s="1" t="s">
        <v>77</v>
      </c>
      <c r="F1172" t="s">
        <v>78</v>
      </c>
      <c r="G1172" t="s">
        <v>128</v>
      </c>
      <c r="H1172" t="s">
        <v>71</v>
      </c>
      <c r="I1172">
        <v>1</v>
      </c>
      <c r="J1172" t="s">
        <v>15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探偵木葉秋紀ICONIC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364</v>
      </c>
      <c r="D1173" t="s">
        <v>123</v>
      </c>
      <c r="E1173" s="1" t="s">
        <v>77</v>
      </c>
      <c r="F1173" t="s">
        <v>78</v>
      </c>
      <c r="G1173" t="s">
        <v>128</v>
      </c>
      <c r="H1173" t="s">
        <v>71</v>
      </c>
      <c r="I1173">
        <v>1</v>
      </c>
      <c r="J1173" t="s">
        <v>15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探偵木葉秋紀ICONIC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364</v>
      </c>
      <c r="D1174" t="s">
        <v>123</v>
      </c>
      <c r="E1174" s="1" t="s">
        <v>77</v>
      </c>
      <c r="F1174" t="s">
        <v>78</v>
      </c>
      <c r="G1174" t="s">
        <v>128</v>
      </c>
      <c r="H1174" t="s">
        <v>71</v>
      </c>
      <c r="I1174">
        <v>1</v>
      </c>
      <c r="J1174" t="s">
        <v>15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探偵木葉秋紀ICONIC</v>
      </c>
    </row>
    <row r="1175" spans="1:21" x14ac:dyDescent="0.35">
      <c r="A1175">
        <f>VLOOKUP(Block[[#This Row],[No用]],SetNo[[No.用]:[vlookup 用]],2,FALSE)</f>
        <v>306</v>
      </c>
      <c r="B1175">
        <f>IF(ROW()=2,1,IF(A1174&lt;&gt;Block[[#This Row],[No]],1,B1174+1))</f>
        <v>4</v>
      </c>
      <c r="C1175" s="1" t="s">
        <v>364</v>
      </c>
      <c r="D1175" t="s">
        <v>123</v>
      </c>
      <c r="E1175" s="1" t="s">
        <v>77</v>
      </c>
      <c r="F1175" t="s">
        <v>78</v>
      </c>
      <c r="G1175" t="s">
        <v>128</v>
      </c>
      <c r="H1175" t="s">
        <v>71</v>
      </c>
      <c r="I1175">
        <v>1</v>
      </c>
      <c r="J1175" t="s">
        <v>15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探偵木葉秋紀ICONIC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679</v>
      </c>
      <c r="D1176" s="1" t="s">
        <v>123</v>
      </c>
      <c r="E1176" s="1" t="s">
        <v>73</v>
      </c>
      <c r="F1176" s="1" t="s">
        <v>78</v>
      </c>
      <c r="G1176" s="1" t="s">
        <v>128</v>
      </c>
      <c r="H1176" t="s">
        <v>71</v>
      </c>
      <c r="I1176">
        <v>1</v>
      </c>
      <c r="J1176" t="s">
        <v>15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梅雨木葉秋紀ICONIC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679</v>
      </c>
      <c r="D1177" s="1" t="s">
        <v>123</v>
      </c>
      <c r="E1177" s="1" t="s">
        <v>73</v>
      </c>
      <c r="F1177" s="1" t="s">
        <v>78</v>
      </c>
      <c r="G1177" s="1" t="s">
        <v>128</v>
      </c>
      <c r="H1177" t="s">
        <v>71</v>
      </c>
      <c r="I1177">
        <v>1</v>
      </c>
      <c r="J1177" t="s">
        <v>15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梅雨木葉秋紀ICONIC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679</v>
      </c>
      <c r="D1178" s="1" t="s">
        <v>123</v>
      </c>
      <c r="E1178" s="1" t="s">
        <v>73</v>
      </c>
      <c r="F1178" s="1" t="s">
        <v>78</v>
      </c>
      <c r="G1178" s="1" t="s">
        <v>128</v>
      </c>
      <c r="H1178" t="s">
        <v>71</v>
      </c>
      <c r="I1178">
        <v>1</v>
      </c>
      <c r="J1178" t="s">
        <v>15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梅雨木葉秋紀ICONIC</v>
      </c>
    </row>
    <row r="1179" spans="1:21" x14ac:dyDescent="0.3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679</v>
      </c>
      <c r="D1179" s="1" t="s">
        <v>123</v>
      </c>
      <c r="E1179" s="1" t="s">
        <v>73</v>
      </c>
      <c r="F1179" s="1" t="s">
        <v>78</v>
      </c>
      <c r="G1179" s="1" t="s">
        <v>128</v>
      </c>
      <c r="H1179" t="s">
        <v>71</v>
      </c>
      <c r="I1179">
        <v>1</v>
      </c>
      <c r="J1179" t="s">
        <v>15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梅雨木葉秋紀ICONIC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834</v>
      </c>
      <c r="D1180" s="1" t="s">
        <v>123</v>
      </c>
      <c r="E1180" s="1" t="s">
        <v>90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15</v>
      </c>
      <c r="K1180" s="1" t="s">
        <v>174</v>
      </c>
      <c r="L1180" s="1" t="s">
        <v>173</v>
      </c>
      <c r="M1180">
        <v>33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834</v>
      </c>
      <c r="D1181" s="1" t="s">
        <v>123</v>
      </c>
      <c r="E1181" s="1" t="s">
        <v>90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15</v>
      </c>
      <c r="K1181" s="1" t="s">
        <v>175</v>
      </c>
      <c r="L1181" s="1" t="s">
        <v>173</v>
      </c>
      <c r="M1181">
        <v>33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834</v>
      </c>
      <c r="D1182" s="1" t="s">
        <v>123</v>
      </c>
      <c r="E1182" s="1" t="s">
        <v>90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15</v>
      </c>
      <c r="K1182" s="1" t="s">
        <v>177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路地裏2木葉秋紀ICONIC</v>
      </c>
    </row>
    <row r="1183" spans="1:21" x14ac:dyDescent="0.35">
      <c r="A1183">
        <f>VLOOKUP(Block[[#This Row],[No用]],SetNo[[No.用]:[vlookup 用]],2,FALSE)</f>
        <v>308</v>
      </c>
      <c r="B1183">
        <f>IF(ROW()=2,1,IF(A1182&lt;&gt;Block[[#This Row],[No]],1,B1182+1))</f>
        <v>4</v>
      </c>
      <c r="C1183" s="1" t="s">
        <v>834</v>
      </c>
      <c r="D1183" s="1" t="s">
        <v>123</v>
      </c>
      <c r="E1183" s="1" t="s">
        <v>90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15</v>
      </c>
      <c r="K1183" s="1" t="s">
        <v>248</v>
      </c>
      <c r="L1183" s="1" t="s">
        <v>178</v>
      </c>
      <c r="M1183">
        <v>30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路地裏2木葉秋紀ICONIC</v>
      </c>
    </row>
    <row r="1184" spans="1:21" x14ac:dyDescent="0.35">
      <c r="A1184">
        <f>VLOOKUP(Block[[#This Row],[No用]],SetNo[[No.用]:[vlookup 用]],2,FALSE)</f>
        <v>308</v>
      </c>
      <c r="B1184">
        <f>IF(ROW()=2,1,IF(A1183&lt;&gt;Block[[#This Row],[No]],1,B1183+1))</f>
        <v>5</v>
      </c>
      <c r="C1184" s="1" t="s">
        <v>834</v>
      </c>
      <c r="D1184" s="1" t="s">
        <v>123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15</v>
      </c>
      <c r="K1184" s="1" t="s">
        <v>183</v>
      </c>
      <c r="L1184" s="1" t="s">
        <v>224</v>
      </c>
      <c r="M1184">
        <v>49</v>
      </c>
      <c r="N1184">
        <v>0</v>
      </c>
      <c r="O1184">
        <v>59</v>
      </c>
      <c r="P1184">
        <v>0</v>
      </c>
      <c r="U1184" t="str">
        <f>Block[[#This Row],[服装]]&amp;Block[[#This Row],[名前]]&amp;Block[[#This Row],[レアリティ]]</f>
        <v>路地裏2木葉秋紀ICONIC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1</v>
      </c>
      <c r="C1185" s="1" t="s">
        <v>990</v>
      </c>
      <c r="D1185" s="1" t="s">
        <v>123</v>
      </c>
      <c r="E1185" s="1" t="s">
        <v>77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15</v>
      </c>
      <c r="K1185" s="1" t="s">
        <v>174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2</v>
      </c>
      <c r="C1186" s="1" t="s">
        <v>990</v>
      </c>
      <c r="D1186" s="1" t="s">
        <v>123</v>
      </c>
      <c r="E1186" s="1" t="s">
        <v>77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15</v>
      </c>
      <c r="K1186" s="1" t="s">
        <v>175</v>
      </c>
      <c r="L1186" s="1" t="s">
        <v>173</v>
      </c>
      <c r="M1186">
        <v>34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水着2木葉秋紀ICONIC</v>
      </c>
    </row>
    <row r="1187" spans="1:21" x14ac:dyDescent="0.35">
      <c r="A1187">
        <f>VLOOKUP(Block[[#This Row],[No用]],SetNo[[No.用]:[vlookup 用]],2,FALSE)</f>
        <v>309</v>
      </c>
      <c r="B1187">
        <f>IF(ROW()=2,1,IF(A1186&lt;&gt;Block[[#This Row],[No]],1,B1186+1))</f>
        <v>3</v>
      </c>
      <c r="C1187" s="1" t="s">
        <v>990</v>
      </c>
      <c r="D1187" s="1" t="s">
        <v>123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177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水着2木葉秋紀ICONIC</v>
      </c>
    </row>
    <row r="1188" spans="1:21" x14ac:dyDescent="0.35">
      <c r="A1188">
        <f>VLOOKUP(Block[[#This Row],[No用]],SetNo[[No.用]:[vlookup 用]],2,FALSE)</f>
        <v>309</v>
      </c>
      <c r="B1188">
        <f>IF(ROW()=2,1,IF(A1187&lt;&gt;Block[[#This Row],[No]],1,B1187+1))</f>
        <v>4</v>
      </c>
      <c r="C1188" s="1" t="s">
        <v>990</v>
      </c>
      <c r="D1188" s="1" t="s">
        <v>123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248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水着2木葉秋紀ICONIC</v>
      </c>
    </row>
    <row r="1189" spans="1:21" x14ac:dyDescent="0.35">
      <c r="A1189">
        <f>VLOOKUP(Block[[#This Row],[No用]],SetNo[[No.用]:[vlookup 用]],2,FALSE)</f>
        <v>309</v>
      </c>
      <c r="B1189">
        <f>IF(ROW()=2,1,IF(A1188&lt;&gt;Block[[#This Row],[No]],1,B1188+1))</f>
        <v>5</v>
      </c>
      <c r="C1189" s="1" t="s">
        <v>990</v>
      </c>
      <c r="D1189" s="1" t="s">
        <v>123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183</v>
      </c>
      <c r="L1189" s="1" t="s">
        <v>224</v>
      </c>
      <c r="M1189">
        <v>50</v>
      </c>
      <c r="N1189">
        <v>0</v>
      </c>
      <c r="O1189">
        <v>60</v>
      </c>
      <c r="P1189">
        <v>0</v>
      </c>
      <c r="U1189" t="str">
        <f>Block[[#This Row],[服装]]&amp;Block[[#This Row],[名前]]&amp;Block[[#This Row],[レアリティ]]</f>
        <v>水着2木葉秋紀ICONIC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t="s">
        <v>108</v>
      </c>
      <c r="D1190" t="s">
        <v>124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ユニフォーム猿杙大和ICONIC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t="s">
        <v>124</v>
      </c>
      <c r="E119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ユニフォーム猿杙大和ICONIC</v>
      </c>
    </row>
    <row r="1192" spans="1:21" x14ac:dyDescent="0.3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t="s">
        <v>124</v>
      </c>
      <c r="E1192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ユニフォーム猿杙大和ICONIC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1079</v>
      </c>
      <c r="D1193" s="1" t="s">
        <v>124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ハロウィン猿杙大和ICONIC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1079</v>
      </c>
      <c r="D1194" s="1" t="s">
        <v>124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ハロウィン猿杙大和ICONIC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1079</v>
      </c>
      <c r="D1195" s="1" t="s">
        <v>124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ハロウィン猿杙大和ICONIC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t="s">
        <v>108</v>
      </c>
      <c r="D1196" t="s">
        <v>125</v>
      </c>
      <c r="E1196" t="s">
        <v>90</v>
      </c>
      <c r="F1196" t="s">
        <v>80</v>
      </c>
      <c r="G1196" t="s">
        <v>128</v>
      </c>
      <c r="H1196" t="s">
        <v>71</v>
      </c>
      <c r="I1196">
        <v>1</v>
      </c>
      <c r="J1196" t="s">
        <v>247</v>
      </c>
      <c r="K1196" s="1"/>
      <c r="L1196" s="1"/>
      <c r="M1196">
        <v>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ユニフォーム小見春樹ICONIC</v>
      </c>
    </row>
    <row r="1197" spans="1:21" x14ac:dyDescent="0.3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s="1" t="s">
        <v>835</v>
      </c>
      <c r="D1197" s="1" t="s">
        <v>125</v>
      </c>
      <c r="E1197" s="1" t="s">
        <v>77</v>
      </c>
      <c r="F1197" s="1" t="s">
        <v>80</v>
      </c>
      <c r="G1197" s="1" t="s">
        <v>128</v>
      </c>
      <c r="H1197" s="1" t="s">
        <v>71</v>
      </c>
      <c r="I1197">
        <v>1</v>
      </c>
      <c r="J1197" t="s">
        <v>247</v>
      </c>
      <c r="K1197" s="1"/>
      <c r="L1197" s="1"/>
      <c r="M1197">
        <v>0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路地裏2小見春樹ICONIC</v>
      </c>
    </row>
    <row r="1198" spans="1:21" x14ac:dyDescent="0.3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t="s">
        <v>108</v>
      </c>
      <c r="D1198" t="s">
        <v>126</v>
      </c>
      <c r="E1198" t="s">
        <v>90</v>
      </c>
      <c r="F1198" t="s">
        <v>82</v>
      </c>
      <c r="G1198" t="s">
        <v>128</v>
      </c>
      <c r="H1198" t="s">
        <v>71</v>
      </c>
      <c r="I1198">
        <v>1</v>
      </c>
      <c r="J1198" t="s">
        <v>247</v>
      </c>
      <c r="K1198" s="1" t="s">
        <v>174</v>
      </c>
      <c r="L1198" s="1" t="s">
        <v>173</v>
      </c>
      <c r="M1198">
        <v>35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ユニフォーム尾長渉ICONIC</v>
      </c>
    </row>
    <row r="1199" spans="1:21" x14ac:dyDescent="0.3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t="s">
        <v>108</v>
      </c>
      <c r="D1199" t="s">
        <v>126</v>
      </c>
      <c r="E1199" t="s">
        <v>90</v>
      </c>
      <c r="F1199" t="s">
        <v>82</v>
      </c>
      <c r="G1199" t="s">
        <v>128</v>
      </c>
      <c r="H1199" t="s">
        <v>71</v>
      </c>
      <c r="I1199">
        <v>1</v>
      </c>
      <c r="J1199" t="s">
        <v>247</v>
      </c>
      <c r="K1199" s="1" t="s">
        <v>175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ユニフォーム尾長渉ICONIC</v>
      </c>
    </row>
    <row r="1200" spans="1:21" x14ac:dyDescent="0.3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t="s">
        <v>108</v>
      </c>
      <c r="D1200" t="s">
        <v>126</v>
      </c>
      <c r="E1200" t="s">
        <v>90</v>
      </c>
      <c r="F1200" t="s">
        <v>82</v>
      </c>
      <c r="G1200" t="s">
        <v>128</v>
      </c>
      <c r="H1200" t="s">
        <v>71</v>
      </c>
      <c r="I1200">
        <v>1</v>
      </c>
      <c r="J1200" t="s">
        <v>247</v>
      </c>
      <c r="K1200" s="1" t="s">
        <v>176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ユニフォーム尾長渉ICONIC</v>
      </c>
    </row>
    <row r="1201" spans="1:21" x14ac:dyDescent="0.35">
      <c r="A1201">
        <f>VLOOKUP(Block[[#This Row],[No用]],SetNo[[No.用]:[vlookup 用]],2,FALSE)</f>
        <v>314</v>
      </c>
      <c r="B1201">
        <f>IF(ROW()=2,1,IF(A1200&lt;&gt;Block[[#This Row],[No]],1,B1200+1))</f>
        <v>4</v>
      </c>
      <c r="C1201" t="s">
        <v>108</v>
      </c>
      <c r="D1201" t="s">
        <v>126</v>
      </c>
      <c r="E1201" t="s">
        <v>90</v>
      </c>
      <c r="F1201" t="s">
        <v>82</v>
      </c>
      <c r="G1201" t="s">
        <v>128</v>
      </c>
      <c r="H1201" t="s">
        <v>71</v>
      </c>
      <c r="I1201">
        <v>1</v>
      </c>
      <c r="J1201" t="s">
        <v>247</v>
      </c>
      <c r="K1201" s="1" t="s">
        <v>233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ユニフォーム尾長渉ICONIC</v>
      </c>
    </row>
    <row r="1202" spans="1:21" x14ac:dyDescent="0.35">
      <c r="A1202">
        <f>VLOOKUP(Block[[#This Row],[No用]],SetNo[[No.用]:[vlookup 用]],2,FALSE)</f>
        <v>314</v>
      </c>
      <c r="B1202">
        <f>IF(ROW()=2,1,IF(A1201&lt;&gt;Block[[#This Row],[No]],1,B1201+1))</f>
        <v>5</v>
      </c>
      <c r="C1202" t="s">
        <v>108</v>
      </c>
      <c r="D1202" t="s">
        <v>126</v>
      </c>
      <c r="E1202" t="s">
        <v>90</v>
      </c>
      <c r="F1202" t="s">
        <v>82</v>
      </c>
      <c r="G1202" t="s">
        <v>128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ユニフォーム尾長渉ICONIC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6</v>
      </c>
      <c r="C1203" t="s">
        <v>108</v>
      </c>
      <c r="D1203" t="s">
        <v>126</v>
      </c>
      <c r="E1203" t="s">
        <v>90</v>
      </c>
      <c r="F1203" t="s">
        <v>82</v>
      </c>
      <c r="G1203" t="s">
        <v>128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ユニフォーム尾長渉ICONIC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7</v>
      </c>
      <c r="C1204" t="s">
        <v>108</v>
      </c>
      <c r="D1204" t="s">
        <v>126</v>
      </c>
      <c r="E1204" t="s">
        <v>90</v>
      </c>
      <c r="F1204" t="s">
        <v>82</v>
      </c>
      <c r="G1204" t="s">
        <v>128</v>
      </c>
      <c r="H1204" t="s">
        <v>71</v>
      </c>
      <c r="I1204">
        <v>1</v>
      </c>
      <c r="J1204" t="s">
        <v>247</v>
      </c>
      <c r="K1204" s="1" t="s">
        <v>183</v>
      </c>
      <c r="L1204" s="1" t="s">
        <v>224</v>
      </c>
      <c r="M1204">
        <v>43</v>
      </c>
      <c r="N1204">
        <v>0</v>
      </c>
      <c r="O1204">
        <v>53</v>
      </c>
      <c r="P1204">
        <v>0</v>
      </c>
      <c r="U1204" t="str">
        <f>Block[[#This Row],[服装]]&amp;Block[[#This Row],[名前]]&amp;Block[[#This Row],[レアリティ]]</f>
        <v>ユニフォーム尾長渉ICONIC</v>
      </c>
    </row>
    <row r="1205" spans="1:21" x14ac:dyDescent="0.3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t="s">
        <v>108</v>
      </c>
      <c r="D1205" t="s">
        <v>127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ユニフォーム鷲尾辰生ICONIC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t="s">
        <v>108</v>
      </c>
      <c r="D1206" t="s">
        <v>127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ユニフォーム鷲尾辰生ICONIC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t="s">
        <v>108</v>
      </c>
      <c r="D1207" t="s">
        <v>127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176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ユニフォーム鷲尾辰生ICONIC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t="s">
        <v>108</v>
      </c>
      <c r="D1208" t="s">
        <v>127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179</v>
      </c>
      <c r="L1208" s="1" t="s">
        <v>162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ユニフォーム鷲尾辰生ICONIC</v>
      </c>
    </row>
    <row r="1209" spans="1:21" x14ac:dyDescent="0.35">
      <c r="A1209">
        <f>VLOOKUP(Block[[#This Row],[No用]],SetNo[[No.用]:[vlookup 用]],2,FALSE)</f>
        <v>315</v>
      </c>
      <c r="B1209">
        <f>IF(ROW()=2,1,IF(A1208&lt;&gt;Block[[#This Row],[No]],1,B1208+1))</f>
        <v>5</v>
      </c>
      <c r="C1209" t="s">
        <v>108</v>
      </c>
      <c r="D1209" t="s">
        <v>127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192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ユニフォーム鷲尾辰生ICONIC</v>
      </c>
    </row>
    <row r="1210" spans="1:21" x14ac:dyDescent="0.35">
      <c r="A1210">
        <f>VLOOKUP(Block[[#This Row],[No用]],SetNo[[No.用]:[vlookup 用]],2,FALSE)</f>
        <v>315</v>
      </c>
      <c r="B1210">
        <f>IF(ROW()=2,1,IF(A1209&lt;&gt;Block[[#This Row],[No]],1,B1209+1))</f>
        <v>6</v>
      </c>
      <c r="C1210" t="s">
        <v>108</v>
      </c>
      <c r="D1210" t="s">
        <v>127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35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ユニフォーム鷲尾辰生ICONIC</v>
      </c>
    </row>
    <row r="1211" spans="1:21" x14ac:dyDescent="0.35">
      <c r="A1211">
        <f>VLOOKUP(Block[[#This Row],[No用]],SetNo[[No.用]:[vlookup 用]],2,FALSE)</f>
        <v>315</v>
      </c>
      <c r="B1211">
        <f>IF(ROW()=2,1,IF(A1210&lt;&gt;Block[[#This Row],[No]],1,B1210+1))</f>
        <v>7</v>
      </c>
      <c r="C1211" t="s">
        <v>108</v>
      </c>
      <c r="D1211" t="s">
        <v>127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33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ユニフォーム鷲尾辰生ICONIC</v>
      </c>
    </row>
    <row r="1212" spans="1:21" x14ac:dyDescent="0.35">
      <c r="A1212">
        <f>VLOOKUP(Block[[#This Row],[No用]],SetNo[[No.用]:[vlookup 用]],2,FALSE)</f>
        <v>315</v>
      </c>
      <c r="B1212">
        <f>IF(ROW()=2,1,IF(A1211&lt;&gt;Block[[#This Row],[No]],1,B1211+1))</f>
        <v>8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108</v>
      </c>
      <c r="D1213" t="s">
        <v>129</v>
      </c>
      <c r="E1213" t="s">
        <v>73</v>
      </c>
      <c r="F1213" t="s">
        <v>74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ユニフォーム赤葦京治ICONIC</v>
      </c>
    </row>
    <row r="1214" spans="1:21" x14ac:dyDescent="0.3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129</v>
      </c>
      <c r="E1214" t="s">
        <v>73</v>
      </c>
      <c r="F1214" t="s">
        <v>74</v>
      </c>
      <c r="G1214" t="s">
        <v>128</v>
      </c>
      <c r="H1214" t="s">
        <v>71</v>
      </c>
      <c r="I1214">
        <v>1</v>
      </c>
      <c r="J1214" t="s">
        <v>15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ユニフォーム赤葦京治ICONIC</v>
      </c>
    </row>
    <row r="1215" spans="1:21" x14ac:dyDescent="0.3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129</v>
      </c>
      <c r="E1215" t="s">
        <v>73</v>
      </c>
      <c r="F1215" t="s">
        <v>74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ユニフォーム赤葦京治ICONIC</v>
      </c>
    </row>
    <row r="1216" spans="1:21" x14ac:dyDescent="0.3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t="s">
        <v>150</v>
      </c>
      <c r="D1216" t="s">
        <v>129</v>
      </c>
      <c r="E1216" t="s">
        <v>90</v>
      </c>
      <c r="F1216" t="s">
        <v>74</v>
      </c>
      <c r="G1216" t="s">
        <v>128</v>
      </c>
      <c r="H1216" t="s">
        <v>71</v>
      </c>
      <c r="I1216">
        <v>1</v>
      </c>
      <c r="J1216" t="s">
        <v>15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夏祭り赤葦京治ICONIC</v>
      </c>
    </row>
    <row r="1217" spans="1:21" x14ac:dyDescent="0.3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t="s">
        <v>150</v>
      </c>
      <c r="D1217" t="s">
        <v>129</v>
      </c>
      <c r="E1217" t="s">
        <v>90</v>
      </c>
      <c r="F1217" t="s">
        <v>74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夏祭り赤葦京治ICONIC</v>
      </c>
    </row>
    <row r="1218" spans="1:21" x14ac:dyDescent="0.3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t="s">
        <v>150</v>
      </c>
      <c r="D1218" t="s">
        <v>129</v>
      </c>
      <c r="E1218" t="s">
        <v>90</v>
      </c>
      <c r="F1218" t="s">
        <v>74</v>
      </c>
      <c r="G1218" t="s">
        <v>128</v>
      </c>
      <c r="H1218" t="s">
        <v>71</v>
      </c>
      <c r="I1218">
        <v>1</v>
      </c>
      <c r="J1218" t="s">
        <v>15</v>
      </c>
      <c r="K1218" s="1" t="s">
        <v>248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夏祭り赤葦京治ICONIC</v>
      </c>
    </row>
    <row r="1219" spans="1:21" x14ac:dyDescent="0.3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149</v>
      </c>
      <c r="D1219" s="1" t="s">
        <v>129</v>
      </c>
      <c r="E1219" s="1" t="s">
        <v>77</v>
      </c>
      <c r="F1219" s="1" t="s">
        <v>74</v>
      </c>
      <c r="G1219" s="1" t="s">
        <v>128</v>
      </c>
      <c r="H1219" s="1" t="s">
        <v>71</v>
      </c>
      <c r="I1219">
        <v>1</v>
      </c>
      <c r="J1219" t="s">
        <v>15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制服赤葦京治ICONIC</v>
      </c>
    </row>
    <row r="1220" spans="1:21" x14ac:dyDescent="0.3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149</v>
      </c>
      <c r="D1220" s="1" t="s">
        <v>129</v>
      </c>
      <c r="E1220" s="1" t="s">
        <v>77</v>
      </c>
      <c r="F1220" s="1" t="s">
        <v>74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制服赤葦京治ICONIC</v>
      </c>
    </row>
    <row r="1221" spans="1:21" x14ac:dyDescent="0.3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149</v>
      </c>
      <c r="D1221" s="1" t="s">
        <v>129</v>
      </c>
      <c r="E1221" s="1" t="s">
        <v>77</v>
      </c>
      <c r="F1221" s="1" t="s">
        <v>74</v>
      </c>
      <c r="G1221" s="1" t="s">
        <v>128</v>
      </c>
      <c r="H1221" s="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制服赤葦京治ICONIC</v>
      </c>
    </row>
    <row r="1222" spans="1:21" x14ac:dyDescent="0.3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673</v>
      </c>
      <c r="D1222" s="1" t="s">
        <v>129</v>
      </c>
      <c r="E1222" s="1" t="s">
        <v>73</v>
      </c>
      <c r="F1222" s="1" t="s">
        <v>74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174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バーガー赤葦京治ICONIC</v>
      </c>
    </row>
    <row r="1223" spans="1:21" x14ac:dyDescent="0.3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673</v>
      </c>
      <c r="D1223" s="1" t="s">
        <v>129</v>
      </c>
      <c r="E1223" s="1" t="s">
        <v>73</v>
      </c>
      <c r="F1223" s="1" t="s">
        <v>74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バーガー赤葦京治ICONIC</v>
      </c>
    </row>
    <row r="1224" spans="1:21" x14ac:dyDescent="0.3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673</v>
      </c>
      <c r="D1224" s="1" t="s">
        <v>129</v>
      </c>
      <c r="E1224" s="1" t="s">
        <v>73</v>
      </c>
      <c r="F1224" s="1" t="s">
        <v>74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248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バーガー赤葦京治ICONIC</v>
      </c>
    </row>
    <row r="1225" spans="1:21" x14ac:dyDescent="0.3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673</v>
      </c>
      <c r="D1225" s="1" t="s">
        <v>129</v>
      </c>
      <c r="E1225" s="1" t="s">
        <v>73</v>
      </c>
      <c r="F1225" s="1" t="s">
        <v>74</v>
      </c>
      <c r="G1225" s="1" t="s">
        <v>128</v>
      </c>
      <c r="H1225" s="1" t="s">
        <v>71</v>
      </c>
      <c r="I1225">
        <v>1</v>
      </c>
      <c r="J1225" t="s">
        <v>15</v>
      </c>
      <c r="K1225" s="1" t="s">
        <v>183</v>
      </c>
      <c r="L1225" s="1" t="s">
        <v>224</v>
      </c>
      <c r="M1225">
        <v>50</v>
      </c>
      <c r="N1225">
        <v>0</v>
      </c>
      <c r="O1225">
        <v>60</v>
      </c>
      <c r="P1225">
        <v>0</v>
      </c>
      <c r="U1225" t="str">
        <f>Block[[#This Row],[服装]]&amp;Block[[#This Row],[名前]]&amp;Block[[#This Row],[レアリティ]]</f>
        <v>バーガー赤葦京治ICONIC</v>
      </c>
    </row>
    <row r="1226" spans="1:21" x14ac:dyDescent="0.3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743</v>
      </c>
      <c r="D1226" s="1" t="s">
        <v>129</v>
      </c>
      <c r="E1226" s="1" t="s">
        <v>90</v>
      </c>
      <c r="F1226" s="1" t="s">
        <v>74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仮装赤葦京治ICONIC</v>
      </c>
    </row>
    <row r="1227" spans="1:21" x14ac:dyDescent="0.3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743</v>
      </c>
      <c r="D1227" s="1" t="s">
        <v>129</v>
      </c>
      <c r="E1227" s="1" t="s">
        <v>90</v>
      </c>
      <c r="F1227" s="1" t="s">
        <v>74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仮装赤葦京治ICONIC</v>
      </c>
    </row>
    <row r="1228" spans="1:21" x14ac:dyDescent="0.3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743</v>
      </c>
      <c r="D1228" s="1" t="s">
        <v>129</v>
      </c>
      <c r="E1228" s="1" t="s">
        <v>90</v>
      </c>
      <c r="F1228" s="1" t="s">
        <v>74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248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仮装赤葦京治ICONIC</v>
      </c>
    </row>
    <row r="1229" spans="1:21" x14ac:dyDescent="0.3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929</v>
      </c>
      <c r="D1229" s="1" t="s">
        <v>129</v>
      </c>
      <c r="E1229" s="1" t="s">
        <v>77</v>
      </c>
      <c r="F1229" s="1" t="s">
        <v>74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妖赤葦京治ICONIC</v>
      </c>
    </row>
    <row r="1230" spans="1:21" x14ac:dyDescent="0.3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929</v>
      </c>
      <c r="D1230" s="1" t="s">
        <v>129</v>
      </c>
      <c r="E1230" s="1" t="s">
        <v>77</v>
      </c>
      <c r="F1230" s="1" t="s">
        <v>74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175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妖赤葦京治ICONIC</v>
      </c>
    </row>
    <row r="1231" spans="1:21" x14ac:dyDescent="0.3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929</v>
      </c>
      <c r="D1231" s="1" t="s">
        <v>129</v>
      </c>
      <c r="E1231" s="1" t="s">
        <v>77</v>
      </c>
      <c r="F1231" s="1" t="s">
        <v>74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248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妖赤葦京治ICONIC</v>
      </c>
    </row>
    <row r="1232" spans="1:21" x14ac:dyDescent="0.3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s="1" t="s">
        <v>1061</v>
      </c>
      <c r="D1232" s="1" t="s">
        <v>129</v>
      </c>
      <c r="E1232" s="1" t="s">
        <v>73</v>
      </c>
      <c r="F1232" s="1" t="s">
        <v>74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焼き芋赤葦京治ICONIC</v>
      </c>
    </row>
    <row r="1233" spans="1:21" x14ac:dyDescent="0.3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s="1" t="s">
        <v>1061</v>
      </c>
      <c r="D1233" s="1" t="s">
        <v>129</v>
      </c>
      <c r="E1233" s="1" t="s">
        <v>73</v>
      </c>
      <c r="F1233" s="1" t="s">
        <v>74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焼き芋赤葦京治ICONIC</v>
      </c>
    </row>
    <row r="1234" spans="1:21" x14ac:dyDescent="0.3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s="1" t="s">
        <v>1061</v>
      </c>
      <c r="D1234" s="1" t="s">
        <v>129</v>
      </c>
      <c r="E1234" s="1" t="s">
        <v>73</v>
      </c>
      <c r="F1234" s="1" t="s">
        <v>74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焼き芋赤葦京治ICONIC</v>
      </c>
    </row>
    <row r="1235" spans="1:21" x14ac:dyDescent="0.35">
      <c r="A1235">
        <f>VLOOKUP(Block[[#This Row],[No用]],SetNo[[No.用]:[vlookup 用]],2,FALSE)</f>
        <v>323</v>
      </c>
      <c r="B1235">
        <f>IF(ROW()=2,1,IF(A1234&lt;&gt;Block[[#This Row],[No]],1,B1234+1))</f>
        <v>1</v>
      </c>
      <c r="C1235" s="1" t="s">
        <v>108</v>
      </c>
      <c r="D1235" s="1" t="s">
        <v>646</v>
      </c>
      <c r="E1235" s="1" t="s">
        <v>90</v>
      </c>
      <c r="F1235" s="1" t="s">
        <v>78</v>
      </c>
      <c r="G1235" s="1" t="s">
        <v>637</v>
      </c>
      <c r="H1235" s="1" t="s">
        <v>544</v>
      </c>
      <c r="I1235">
        <v>1</v>
      </c>
      <c r="J1235" t="s">
        <v>15</v>
      </c>
      <c r="K1235" s="1" t="s">
        <v>174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ユニフォーム姫川葵ICONIC</v>
      </c>
    </row>
    <row r="1236" spans="1:21" x14ac:dyDescent="0.35">
      <c r="A1236">
        <f>VLOOKUP(Block[[#This Row],[No用]],SetNo[[No.用]:[vlookup 用]],2,FALSE)</f>
        <v>323</v>
      </c>
      <c r="B1236">
        <f>IF(ROW()=2,1,IF(A1235&lt;&gt;Block[[#This Row],[No]],1,B1235+1))</f>
        <v>2</v>
      </c>
      <c r="C1236" s="1" t="s">
        <v>108</v>
      </c>
      <c r="D1236" s="1" t="s">
        <v>646</v>
      </c>
      <c r="E1236" s="1" t="s">
        <v>90</v>
      </c>
      <c r="F1236" s="1" t="s">
        <v>78</v>
      </c>
      <c r="G1236" s="1" t="s">
        <v>637</v>
      </c>
      <c r="H1236" s="1" t="s">
        <v>544</v>
      </c>
      <c r="I1236">
        <v>1</v>
      </c>
      <c r="J1236" t="s">
        <v>247</v>
      </c>
      <c r="K1236" s="1" t="s">
        <v>175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ユニフォーム姫川葵ICONIC</v>
      </c>
    </row>
    <row r="1237" spans="1:21" x14ac:dyDescent="0.35">
      <c r="A1237">
        <f>VLOOKUP(Block[[#This Row],[No用]],SetNo[[No.用]:[vlookup 用]],2,FALSE)</f>
        <v>323</v>
      </c>
      <c r="B1237">
        <f>IF(ROW()=2,1,IF(A1236&lt;&gt;Block[[#This Row],[No]],1,B1236+1))</f>
        <v>3</v>
      </c>
      <c r="C1237" s="1" t="s">
        <v>108</v>
      </c>
      <c r="D1237" s="1" t="s">
        <v>646</v>
      </c>
      <c r="E1237" s="1" t="s">
        <v>90</v>
      </c>
      <c r="F1237" s="1" t="s">
        <v>78</v>
      </c>
      <c r="G1237" s="1" t="s">
        <v>637</v>
      </c>
      <c r="H1237" s="1" t="s">
        <v>544</v>
      </c>
      <c r="I1237">
        <v>1</v>
      </c>
      <c r="J1237" t="s">
        <v>15</v>
      </c>
      <c r="K1237" s="1" t="s">
        <v>177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ユニフォーム姫川葵ICONIC</v>
      </c>
    </row>
    <row r="1238" spans="1:21" x14ac:dyDescent="0.35">
      <c r="A1238">
        <f>VLOOKUP(Block[[#This Row],[No用]],SetNo[[No.用]:[vlookup 用]],2,FALSE)</f>
        <v>323</v>
      </c>
      <c r="B1238">
        <f>IF(ROW()=2,1,IF(A1237&lt;&gt;Block[[#This Row],[No]],1,B1237+1))</f>
        <v>4</v>
      </c>
      <c r="C1238" s="1" t="s">
        <v>108</v>
      </c>
      <c r="D1238" s="1" t="s">
        <v>646</v>
      </c>
      <c r="E1238" s="1" t="s">
        <v>90</v>
      </c>
      <c r="F1238" s="1" t="s">
        <v>78</v>
      </c>
      <c r="G1238" s="1" t="s">
        <v>637</v>
      </c>
      <c r="H1238" s="1" t="s">
        <v>544</v>
      </c>
      <c r="I1238">
        <v>1</v>
      </c>
      <c r="J1238" t="s">
        <v>15</v>
      </c>
      <c r="K1238" s="1" t="s">
        <v>248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ユニフォーム姫川葵ICONIC</v>
      </c>
    </row>
    <row r="1239" spans="1:21" x14ac:dyDescent="0.3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708</v>
      </c>
      <c r="D1239" s="1" t="s">
        <v>646</v>
      </c>
      <c r="E1239" s="10" t="s">
        <v>77</v>
      </c>
      <c r="F1239" s="1" t="s">
        <v>78</v>
      </c>
      <c r="G1239" s="1" t="s">
        <v>637</v>
      </c>
      <c r="H1239" s="1" t="s">
        <v>544</v>
      </c>
      <c r="I1239">
        <v>1</v>
      </c>
      <c r="J1239" t="s">
        <v>15</v>
      </c>
      <c r="K1239" s="1" t="s">
        <v>174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花火姫川葵ICONIC</v>
      </c>
    </row>
    <row r="1240" spans="1:21" x14ac:dyDescent="0.35">
      <c r="A1240">
        <f>VLOOKUP(Block[[#This Row],[No用]],SetNo[[No.用]:[vlookup 用]],2,FALSE)</f>
        <v>324</v>
      </c>
      <c r="B1240">
        <f>IF(ROW()=2,1,IF(A1239&lt;&gt;Block[[#This Row],[No]],1,B1239+1))</f>
        <v>2</v>
      </c>
      <c r="C1240" s="1" t="s">
        <v>708</v>
      </c>
      <c r="D1240" s="1" t="s">
        <v>646</v>
      </c>
      <c r="E1240" s="10" t="s">
        <v>77</v>
      </c>
      <c r="F1240" s="1" t="s">
        <v>78</v>
      </c>
      <c r="G1240" s="1" t="s">
        <v>637</v>
      </c>
      <c r="H1240" s="1" t="s">
        <v>544</v>
      </c>
      <c r="I1240">
        <v>1</v>
      </c>
      <c r="J1240" t="s">
        <v>247</v>
      </c>
      <c r="K1240" s="1" t="s">
        <v>175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花火姫川葵ICONIC</v>
      </c>
    </row>
    <row r="1241" spans="1:21" x14ac:dyDescent="0.35">
      <c r="A1241">
        <f>VLOOKUP(Block[[#This Row],[No用]],SetNo[[No.用]:[vlookup 用]],2,FALSE)</f>
        <v>324</v>
      </c>
      <c r="B1241">
        <f>IF(ROW()=2,1,IF(A1240&lt;&gt;Block[[#This Row],[No]],1,B1240+1))</f>
        <v>3</v>
      </c>
      <c r="C1241" s="1" t="s">
        <v>708</v>
      </c>
      <c r="D1241" s="1" t="s">
        <v>646</v>
      </c>
      <c r="E1241" s="10" t="s">
        <v>77</v>
      </c>
      <c r="F1241" s="1" t="s">
        <v>78</v>
      </c>
      <c r="G1241" s="1" t="s">
        <v>637</v>
      </c>
      <c r="H1241" s="1" t="s">
        <v>544</v>
      </c>
      <c r="I1241">
        <v>1</v>
      </c>
      <c r="J1241" t="s">
        <v>15</v>
      </c>
      <c r="K1241" s="1" t="s">
        <v>177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花火姫川葵ICONIC</v>
      </c>
    </row>
    <row r="1242" spans="1:21" x14ac:dyDescent="0.35">
      <c r="A1242">
        <f>VLOOKUP(Block[[#This Row],[No用]],SetNo[[No.用]:[vlookup 用]],2,FALSE)</f>
        <v>324</v>
      </c>
      <c r="B1242">
        <f>IF(ROW()=2,1,IF(A1241&lt;&gt;Block[[#This Row],[No]],1,B1241+1))</f>
        <v>4</v>
      </c>
      <c r="C1242" s="1" t="s">
        <v>708</v>
      </c>
      <c r="D1242" s="1" t="s">
        <v>646</v>
      </c>
      <c r="E1242" s="10" t="s">
        <v>77</v>
      </c>
      <c r="F1242" s="1" t="s">
        <v>78</v>
      </c>
      <c r="G1242" s="1" t="s">
        <v>637</v>
      </c>
      <c r="H1242" s="1" t="s">
        <v>544</v>
      </c>
      <c r="I1242">
        <v>1</v>
      </c>
      <c r="J1242" t="s">
        <v>15</v>
      </c>
      <c r="K1242" s="1" t="s">
        <v>248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花火姫川葵ICONIC</v>
      </c>
    </row>
    <row r="1243" spans="1:21" x14ac:dyDescent="0.35">
      <c r="A1243">
        <f>VLOOKUP(Block[[#This Row],[No用]],SetNo[[No.用]:[vlookup 用]],2,FALSE)</f>
        <v>325</v>
      </c>
      <c r="B1243">
        <f>IF(ROW()=2,1,IF(A1242&lt;&gt;Block[[#This Row],[No]],1,B1242+1))</f>
        <v>1</v>
      </c>
      <c r="C1243" s="1" t="s">
        <v>108</v>
      </c>
      <c r="D1243" s="1" t="s">
        <v>652</v>
      </c>
      <c r="E1243" s="1" t="s">
        <v>90</v>
      </c>
      <c r="F1243" s="1" t="s">
        <v>82</v>
      </c>
      <c r="G1243" s="1" t="s">
        <v>637</v>
      </c>
      <c r="H1243" s="1" t="s">
        <v>71</v>
      </c>
      <c r="I1243">
        <v>1</v>
      </c>
      <c r="J1243" t="s">
        <v>247</v>
      </c>
      <c r="K1243" s="1" t="s">
        <v>174</v>
      </c>
      <c r="L1243" s="1" t="s">
        <v>178</v>
      </c>
      <c r="M1243">
        <v>30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ユニフォーム当間義友ICONIC</v>
      </c>
    </row>
    <row r="1244" spans="1:21" x14ac:dyDescent="0.35">
      <c r="A1244">
        <f>VLOOKUP(Block[[#This Row],[No用]],SetNo[[No.用]:[vlookup 用]],2,FALSE)</f>
        <v>325</v>
      </c>
      <c r="B1244">
        <f>IF(ROW()=2,1,IF(A1243&lt;&gt;Block[[#This Row],[No]],1,B1243+1))</f>
        <v>2</v>
      </c>
      <c r="C1244" s="1" t="s">
        <v>108</v>
      </c>
      <c r="D1244" s="1" t="s">
        <v>652</v>
      </c>
      <c r="E1244" s="1" t="s">
        <v>90</v>
      </c>
      <c r="F1244" s="1" t="s">
        <v>82</v>
      </c>
      <c r="G1244" s="1" t="s">
        <v>637</v>
      </c>
      <c r="H1244" s="1" t="s">
        <v>71</v>
      </c>
      <c r="I1244">
        <v>1</v>
      </c>
      <c r="J1244" t="s">
        <v>15</v>
      </c>
      <c r="K1244" s="1" t="s">
        <v>175</v>
      </c>
      <c r="L1244" s="1" t="s">
        <v>173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ユニフォーム当間義友ICONIC</v>
      </c>
    </row>
    <row r="1245" spans="1:21" x14ac:dyDescent="0.35">
      <c r="A1245">
        <f>VLOOKUP(Block[[#This Row],[No用]],SetNo[[No.用]:[vlookup 用]],2,FALSE)</f>
        <v>325</v>
      </c>
      <c r="B1245">
        <f>IF(ROW()=2,1,IF(A1244&lt;&gt;Block[[#This Row],[No]],1,B1244+1))</f>
        <v>3</v>
      </c>
      <c r="C1245" s="1" t="s">
        <v>108</v>
      </c>
      <c r="D1245" s="1" t="s">
        <v>652</v>
      </c>
      <c r="E1245" s="1" t="s">
        <v>90</v>
      </c>
      <c r="F1245" s="1" t="s">
        <v>82</v>
      </c>
      <c r="G1245" s="1" t="s">
        <v>637</v>
      </c>
      <c r="H1245" s="1" t="s">
        <v>71</v>
      </c>
      <c r="I1245">
        <v>1</v>
      </c>
      <c r="J1245" t="s">
        <v>15</v>
      </c>
      <c r="K1245" s="1" t="s">
        <v>176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ユニフォーム当間義友ICONIC</v>
      </c>
    </row>
    <row r="1246" spans="1:21" x14ac:dyDescent="0.35">
      <c r="A1246">
        <f>VLOOKUP(Block[[#This Row],[No用]],SetNo[[No.用]:[vlookup 用]],2,FALSE)</f>
        <v>325</v>
      </c>
      <c r="B1246">
        <f>IF(ROW()=2,1,IF(A1245&lt;&gt;Block[[#This Row],[No]],1,B1245+1))</f>
        <v>4</v>
      </c>
      <c r="C1246" s="1" t="s">
        <v>108</v>
      </c>
      <c r="D1246" s="1" t="s">
        <v>652</v>
      </c>
      <c r="E1246" s="1" t="s">
        <v>90</v>
      </c>
      <c r="F1246" s="1" t="s">
        <v>82</v>
      </c>
      <c r="G1246" s="1" t="s">
        <v>637</v>
      </c>
      <c r="H1246" s="1" t="s">
        <v>71</v>
      </c>
      <c r="I1246">
        <v>1</v>
      </c>
      <c r="J1246" t="s">
        <v>247</v>
      </c>
      <c r="K1246" s="1" t="s">
        <v>233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ユニフォーム当間義友ICONIC</v>
      </c>
    </row>
    <row r="1247" spans="1:21" x14ac:dyDescent="0.35">
      <c r="A1247">
        <f>VLOOKUP(Block[[#This Row],[No用]],SetNo[[No.用]:[vlookup 用]],2,FALSE)</f>
        <v>325</v>
      </c>
      <c r="B1247">
        <f>IF(ROW()=2,1,IF(A1246&lt;&gt;Block[[#This Row],[No]],1,B1246+1))</f>
        <v>5</v>
      </c>
      <c r="C1247" s="1" t="s">
        <v>108</v>
      </c>
      <c r="D1247" s="1" t="s">
        <v>652</v>
      </c>
      <c r="E1247" s="1" t="s">
        <v>90</v>
      </c>
      <c r="F1247" s="1" t="s">
        <v>82</v>
      </c>
      <c r="G1247" s="1" t="s">
        <v>637</v>
      </c>
      <c r="H1247" s="1" t="s">
        <v>71</v>
      </c>
      <c r="I1247">
        <v>1</v>
      </c>
      <c r="J1247" t="s">
        <v>15</v>
      </c>
      <c r="K1247" s="1" t="s">
        <v>177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ユニフォーム当間義友ICONIC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6</v>
      </c>
      <c r="C1248" s="1" t="s">
        <v>108</v>
      </c>
      <c r="D1248" s="1" t="s">
        <v>652</v>
      </c>
      <c r="E1248" s="1" t="s">
        <v>90</v>
      </c>
      <c r="F1248" s="1" t="s">
        <v>82</v>
      </c>
      <c r="G1248" s="1" t="s">
        <v>637</v>
      </c>
      <c r="H1248" s="1" t="s">
        <v>71</v>
      </c>
      <c r="I1248">
        <v>1</v>
      </c>
      <c r="J1248" t="s">
        <v>15</v>
      </c>
      <c r="K1248" s="1" t="s">
        <v>248</v>
      </c>
      <c r="L1248" s="1" t="s">
        <v>178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ユニフォーム当間義友ICONIC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7</v>
      </c>
      <c r="C1249" s="1" t="s">
        <v>108</v>
      </c>
      <c r="D1249" s="1" t="s">
        <v>652</v>
      </c>
      <c r="E1249" s="1" t="s">
        <v>90</v>
      </c>
      <c r="F1249" s="1" t="s">
        <v>82</v>
      </c>
      <c r="G1249" s="1" t="s">
        <v>637</v>
      </c>
      <c r="H1249" s="1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44</v>
      </c>
      <c r="N1249">
        <v>0</v>
      </c>
      <c r="O1249">
        <v>54</v>
      </c>
      <c r="P1249">
        <v>0</v>
      </c>
      <c r="U1249" t="str">
        <f>Block[[#This Row],[服装]]&amp;Block[[#This Row],[名前]]&amp;Block[[#This Row],[レアリティ]]</f>
        <v>ユニフォーム当間義友ICONIC</v>
      </c>
    </row>
    <row r="1250" spans="1:21" x14ac:dyDescent="0.35">
      <c r="A1250">
        <f>VLOOKUP(Block[[#This Row],[No用]],SetNo[[No.用]:[vlookup 用]],2,FALSE)</f>
        <v>326</v>
      </c>
      <c r="B1250">
        <f>IF(ROW()=2,1,IF(A1249&lt;&gt;Block[[#This Row],[No]],1,B1249+1))</f>
        <v>1</v>
      </c>
      <c r="C1250" s="1" t="s">
        <v>108</v>
      </c>
      <c r="D1250" s="1" t="s">
        <v>635</v>
      </c>
      <c r="E1250" s="1" t="s">
        <v>90</v>
      </c>
      <c r="F1250" s="1" t="s">
        <v>74</v>
      </c>
      <c r="G1250" s="1" t="s">
        <v>637</v>
      </c>
      <c r="H1250" s="1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ユニフォーム越後栄ICONIC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2</v>
      </c>
      <c r="C1251" s="1" t="s">
        <v>108</v>
      </c>
      <c r="D1251" s="1" t="s">
        <v>635</v>
      </c>
      <c r="E1251" s="1" t="s">
        <v>90</v>
      </c>
      <c r="F1251" s="1" t="s">
        <v>74</v>
      </c>
      <c r="G1251" s="1" t="s">
        <v>637</v>
      </c>
      <c r="H1251" s="1" t="s">
        <v>71</v>
      </c>
      <c r="I1251">
        <v>1</v>
      </c>
      <c r="J1251" t="s">
        <v>15</v>
      </c>
      <c r="K1251" s="1" t="s">
        <v>175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ユニフォーム越後栄ICONIC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3</v>
      </c>
      <c r="C1252" s="1" t="s">
        <v>108</v>
      </c>
      <c r="D1252" s="1" t="s">
        <v>635</v>
      </c>
      <c r="E1252" s="1" t="s">
        <v>90</v>
      </c>
      <c r="F1252" s="1" t="s">
        <v>74</v>
      </c>
      <c r="G1252" s="1" t="s">
        <v>637</v>
      </c>
      <c r="H1252" s="1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ユニフォーム越後栄ICONIC</v>
      </c>
    </row>
    <row r="1253" spans="1:21" x14ac:dyDescent="0.35">
      <c r="A1253">
        <f>VLOOKUP(Block[[#This Row],[No用]],SetNo[[No.用]:[vlookup 用]],2,FALSE)</f>
        <v>327</v>
      </c>
      <c r="B1253">
        <f>IF(ROW()=2,1,IF(A1252&lt;&gt;Block[[#This Row],[No]],1,B1252+1))</f>
        <v>1</v>
      </c>
      <c r="C1253" s="1" t="s">
        <v>108</v>
      </c>
      <c r="D1253" s="1" t="s">
        <v>656</v>
      </c>
      <c r="E1253" s="1" t="s">
        <v>90</v>
      </c>
      <c r="F1253" s="1" t="s">
        <v>80</v>
      </c>
      <c r="G1253" s="1" t="s">
        <v>637</v>
      </c>
      <c r="H1253" s="1" t="s">
        <v>71</v>
      </c>
      <c r="I1253">
        <v>1</v>
      </c>
      <c r="J1253" t="s">
        <v>15</v>
      </c>
      <c r="K1253" s="1"/>
      <c r="L1253" s="1"/>
      <c r="M1253">
        <v>0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ユニフォーム貝掛亮文ICONIC</v>
      </c>
    </row>
    <row r="1254" spans="1:21" x14ac:dyDescent="0.35">
      <c r="A1254">
        <f>VLOOKUP(Block[[#This Row],[No用]],SetNo[[No.用]:[vlookup 用]],2,FALSE)</f>
        <v>328</v>
      </c>
      <c r="B1254">
        <f>IF(ROW()=2,1,IF(A1253&lt;&gt;Block[[#This Row],[No]],1,B1253+1))</f>
        <v>1</v>
      </c>
      <c r="C1254" s="1" t="s">
        <v>108</v>
      </c>
      <c r="D1254" s="1" t="s">
        <v>661</v>
      </c>
      <c r="E1254" s="1" t="s">
        <v>73</v>
      </c>
      <c r="F1254" s="1" t="s">
        <v>78</v>
      </c>
      <c r="G1254" s="1" t="s">
        <v>637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ユニフォーム丸山一喜ICONIC</v>
      </c>
    </row>
    <row r="1255" spans="1:21" x14ac:dyDescent="0.35">
      <c r="A1255">
        <f>VLOOKUP(Block[[#This Row],[No用]],SetNo[[No.用]:[vlookup 用]],2,FALSE)</f>
        <v>328</v>
      </c>
      <c r="B1255">
        <f>IF(ROW()=2,1,IF(A1254&lt;&gt;Block[[#This Row],[No]],1,B1254+1))</f>
        <v>2</v>
      </c>
      <c r="C1255" s="1" t="s">
        <v>108</v>
      </c>
      <c r="D1255" s="1" t="s">
        <v>661</v>
      </c>
      <c r="E1255" s="1" t="s">
        <v>73</v>
      </c>
      <c r="F1255" s="1" t="s">
        <v>78</v>
      </c>
      <c r="G1255" s="1" t="s">
        <v>637</v>
      </c>
      <c r="H1255" s="1" t="s">
        <v>71</v>
      </c>
      <c r="I1255">
        <v>1</v>
      </c>
      <c r="J1255" t="s">
        <v>15</v>
      </c>
      <c r="K1255" s="1" t="s">
        <v>175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ユニフォーム丸山一喜ICONIC</v>
      </c>
    </row>
    <row r="1256" spans="1:21" x14ac:dyDescent="0.35">
      <c r="A1256">
        <f>VLOOKUP(Block[[#This Row],[No用]],SetNo[[No.用]:[vlookup 用]],2,FALSE)</f>
        <v>328</v>
      </c>
      <c r="B1256">
        <f>IF(ROW()=2,1,IF(A1255&lt;&gt;Block[[#This Row],[No]],1,B1255+1))</f>
        <v>3</v>
      </c>
      <c r="C1256" s="1" t="s">
        <v>108</v>
      </c>
      <c r="D1256" s="1" t="s">
        <v>661</v>
      </c>
      <c r="E1256" s="1" t="s">
        <v>73</v>
      </c>
      <c r="F1256" s="1" t="s">
        <v>78</v>
      </c>
      <c r="G1256" s="1" t="s">
        <v>637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ユニフォーム丸山一喜ICONIC</v>
      </c>
    </row>
    <row r="1257" spans="1:21" x14ac:dyDescent="0.35">
      <c r="A1257">
        <f>VLOOKUP(Block[[#This Row],[No用]],SetNo[[No.用]:[vlookup 用]],2,FALSE)</f>
        <v>329</v>
      </c>
      <c r="B1257">
        <f>IF(ROW()=2,1,IF(A1256&lt;&gt;Block[[#This Row],[No]],1,B1256+1))</f>
        <v>1</v>
      </c>
      <c r="C1257" s="1" t="s">
        <v>108</v>
      </c>
      <c r="D1257" s="1" t="s">
        <v>664</v>
      </c>
      <c r="E1257" s="1" t="s">
        <v>90</v>
      </c>
      <c r="F1257" s="1" t="s">
        <v>78</v>
      </c>
      <c r="G1257" s="1" t="s">
        <v>637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24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ユニフォーム舞子侑志ICONIC</v>
      </c>
    </row>
    <row r="1258" spans="1:21" x14ac:dyDescent="0.35">
      <c r="A1258">
        <f>VLOOKUP(Block[[#This Row],[No用]],SetNo[[No.用]:[vlookup 用]],2,FALSE)</f>
        <v>329</v>
      </c>
      <c r="B1258">
        <f>IF(ROW()=2,1,IF(A1257&lt;&gt;Block[[#This Row],[No]],1,B1257+1))</f>
        <v>2</v>
      </c>
      <c r="C1258" s="1" t="s">
        <v>108</v>
      </c>
      <c r="D1258" s="1" t="s">
        <v>664</v>
      </c>
      <c r="E1258" s="1" t="s">
        <v>90</v>
      </c>
      <c r="F1258" s="1" t="s">
        <v>78</v>
      </c>
      <c r="G1258" s="1" t="s">
        <v>637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ユニフォーム舞子侑志ICONIC</v>
      </c>
    </row>
    <row r="1259" spans="1:21" x14ac:dyDescent="0.35">
      <c r="A1259">
        <f>VLOOKUP(Block[[#This Row],[No用]],SetNo[[No.用]:[vlookup 用]],2,FALSE)</f>
        <v>329</v>
      </c>
      <c r="B1259">
        <f>IF(ROW()=2,1,IF(A1258&lt;&gt;Block[[#This Row],[No]],1,B1258+1))</f>
        <v>3</v>
      </c>
      <c r="C1259" s="1" t="s">
        <v>108</v>
      </c>
      <c r="D1259" s="1" t="s">
        <v>664</v>
      </c>
      <c r="E1259" s="1" t="s">
        <v>90</v>
      </c>
      <c r="F1259" s="1" t="s">
        <v>78</v>
      </c>
      <c r="G1259" s="1" t="s">
        <v>637</v>
      </c>
      <c r="H1259" s="1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ユニフォーム舞子侑志ICONIC</v>
      </c>
    </row>
    <row r="1260" spans="1:21" x14ac:dyDescent="0.35">
      <c r="A1260">
        <f>VLOOKUP(Block[[#This Row],[No用]],SetNo[[No.用]:[vlookup 用]],2,FALSE)</f>
        <v>329</v>
      </c>
      <c r="B1260">
        <f>IF(ROW()=2,1,IF(A1259&lt;&gt;Block[[#This Row],[No]],1,B1259+1))</f>
        <v>4</v>
      </c>
      <c r="C1260" s="1" t="s">
        <v>108</v>
      </c>
      <c r="D1260" s="1" t="s">
        <v>664</v>
      </c>
      <c r="E1260" s="1" t="s">
        <v>90</v>
      </c>
      <c r="F1260" s="1" t="s">
        <v>78</v>
      </c>
      <c r="G1260" s="1" t="s">
        <v>637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24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ユニフォーム舞子侑志ICONIC</v>
      </c>
    </row>
    <row r="1261" spans="1:21" x14ac:dyDescent="0.35">
      <c r="A1261">
        <f>VLOOKUP(Block[[#This Row],[No用]],SetNo[[No.用]:[vlookup 用]],2,FALSE)</f>
        <v>330</v>
      </c>
      <c r="B1261">
        <f>IF(ROW()=2,1,IF(A1260&lt;&gt;Block[[#This Row],[No]],1,B1260+1))</f>
        <v>1</v>
      </c>
      <c r="C1261" s="1" t="s">
        <v>108</v>
      </c>
      <c r="D1261" s="1" t="s">
        <v>642</v>
      </c>
      <c r="E1261" s="1" t="s">
        <v>90</v>
      </c>
      <c r="F1261" s="1" t="s">
        <v>78</v>
      </c>
      <c r="G1261" s="1" t="s">
        <v>637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ユニフォーム寺泊基希ICONIC</v>
      </c>
    </row>
    <row r="1262" spans="1:21" x14ac:dyDescent="0.35">
      <c r="A1262">
        <f>VLOOKUP(Block[[#This Row],[No用]],SetNo[[No.用]:[vlookup 用]],2,FALSE)</f>
        <v>330</v>
      </c>
      <c r="B1262">
        <f>IF(ROW()=2,1,IF(A1261&lt;&gt;Block[[#This Row],[No]],1,B1261+1))</f>
        <v>2</v>
      </c>
      <c r="C1262" s="1" t="s">
        <v>108</v>
      </c>
      <c r="D1262" s="1" t="s">
        <v>642</v>
      </c>
      <c r="E1262" s="1" t="s">
        <v>90</v>
      </c>
      <c r="F1262" s="1" t="s">
        <v>78</v>
      </c>
      <c r="G1262" s="1" t="s">
        <v>637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ユニフォーム寺泊基希ICONIC</v>
      </c>
    </row>
    <row r="1263" spans="1:21" x14ac:dyDescent="0.35">
      <c r="A1263">
        <f>VLOOKUP(Block[[#This Row],[No用]],SetNo[[No.用]:[vlookup 用]],2,FALSE)</f>
        <v>330</v>
      </c>
      <c r="B1263">
        <f>IF(ROW()=2,1,IF(A1262&lt;&gt;Block[[#This Row],[No]],1,B1262+1))</f>
        <v>3</v>
      </c>
      <c r="C1263" s="1" t="s">
        <v>108</v>
      </c>
      <c r="D1263" s="1" t="s">
        <v>642</v>
      </c>
      <c r="E1263" s="1" t="s">
        <v>90</v>
      </c>
      <c r="F1263" s="1" t="s">
        <v>78</v>
      </c>
      <c r="G1263" s="1" t="s">
        <v>637</v>
      </c>
      <c r="H1263" s="1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ユニフォーム寺泊基希ICONIC</v>
      </c>
    </row>
    <row r="1264" spans="1:21" x14ac:dyDescent="0.35">
      <c r="A1264">
        <f>VLOOKUP(Block[[#This Row],[No用]],SetNo[[No.用]:[vlookup 用]],2,FALSE)</f>
        <v>330</v>
      </c>
      <c r="B1264">
        <f>IF(ROW()=2,1,IF(A1263&lt;&gt;Block[[#This Row],[No]],1,B1263+1))</f>
        <v>4</v>
      </c>
      <c r="C1264" s="1" t="s">
        <v>108</v>
      </c>
      <c r="D1264" s="1" t="s">
        <v>642</v>
      </c>
      <c r="E1264" s="1" t="s">
        <v>90</v>
      </c>
      <c r="F1264" s="1" t="s">
        <v>78</v>
      </c>
      <c r="G1264" s="1" t="s">
        <v>637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ユニフォーム寺泊基希ICONIC</v>
      </c>
    </row>
    <row r="1265" spans="1:21" x14ac:dyDescent="0.35">
      <c r="A1265">
        <f>VLOOKUP(Block[[#This Row],[No用]],SetNo[[No.用]:[vlookup 用]],2,FALSE)</f>
        <v>331</v>
      </c>
      <c r="B1265">
        <f>IF(ROW()=2,1,IF(A1264&lt;&gt;Block[[#This Row],[No]],1,B1264+1))</f>
        <v>1</v>
      </c>
      <c r="C1265" t="s">
        <v>205</v>
      </c>
      <c r="D1265" t="s">
        <v>513</v>
      </c>
      <c r="E1265" t="s">
        <v>28</v>
      </c>
      <c r="F1265" t="s">
        <v>25</v>
      </c>
      <c r="G1265" t="s">
        <v>155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ユニフォーム星海光来ICONIC</v>
      </c>
    </row>
    <row r="1266" spans="1:21" x14ac:dyDescent="0.35">
      <c r="A1266">
        <f>VLOOKUP(Block[[#This Row],[No用]],SetNo[[No.用]:[vlookup 用]],2,FALSE)</f>
        <v>331</v>
      </c>
      <c r="B1266">
        <f>IF(ROW()=2,1,IF(A1265&lt;&gt;Block[[#This Row],[No]],1,B1265+1))</f>
        <v>2</v>
      </c>
      <c r="C1266" t="s">
        <v>205</v>
      </c>
      <c r="D1266" t="s">
        <v>513</v>
      </c>
      <c r="E1266" t="s">
        <v>28</v>
      </c>
      <c r="F1266" t="s">
        <v>25</v>
      </c>
      <c r="G1266" t="s">
        <v>155</v>
      </c>
      <c r="H1266" t="s">
        <v>71</v>
      </c>
      <c r="I1266">
        <v>1</v>
      </c>
      <c r="J1266" t="s">
        <v>15</v>
      </c>
      <c r="K1266" s="1" t="s">
        <v>175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ユニフォーム星海光来ICONIC</v>
      </c>
    </row>
    <row r="1267" spans="1:21" x14ac:dyDescent="0.35">
      <c r="A1267">
        <f>VLOOKUP(Block[[#This Row],[No用]],SetNo[[No.用]:[vlookup 用]],2,FALSE)</f>
        <v>331</v>
      </c>
      <c r="B1267">
        <f>IF(ROW()=2,1,IF(A1266&lt;&gt;Block[[#This Row],[No]],1,B1266+1))</f>
        <v>3</v>
      </c>
      <c r="C1267" t="s">
        <v>205</v>
      </c>
      <c r="D1267" t="s">
        <v>513</v>
      </c>
      <c r="E1267" t="s">
        <v>28</v>
      </c>
      <c r="F1267" t="s">
        <v>25</v>
      </c>
      <c r="G1267" t="s">
        <v>155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ユニフォーム星海光来ICONIC</v>
      </c>
    </row>
    <row r="1268" spans="1:21" x14ac:dyDescent="0.35">
      <c r="A1268">
        <f>VLOOKUP(Block[[#This Row],[No用]],SetNo[[No.用]:[vlookup 用]],2,FALSE)</f>
        <v>332</v>
      </c>
      <c r="B1268">
        <f>IF(ROW()=2,1,IF(A1267&lt;&gt;Block[[#This Row],[No]],1,B1267+1))</f>
        <v>1</v>
      </c>
      <c r="C1268" s="1" t="s">
        <v>581</v>
      </c>
      <c r="D1268" t="s">
        <v>264</v>
      </c>
      <c r="E1268" s="1" t="s">
        <v>73</v>
      </c>
      <c r="F1268" t="s">
        <v>78</v>
      </c>
      <c r="G1268" t="s">
        <v>134</v>
      </c>
      <c r="H1268" t="s">
        <v>71</v>
      </c>
      <c r="I1268">
        <v>1</v>
      </c>
      <c r="J1268" t="s">
        <v>15</v>
      </c>
      <c r="K1268" s="1" t="s">
        <v>174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文化祭星海光来ICONIC</v>
      </c>
    </row>
    <row r="1269" spans="1:21" x14ac:dyDescent="0.35">
      <c r="A1269">
        <f>VLOOKUP(Block[[#This Row],[No用]],SetNo[[No.用]:[vlookup 用]],2,FALSE)</f>
        <v>332</v>
      </c>
      <c r="B1269">
        <f>IF(ROW()=2,1,IF(A1268&lt;&gt;Block[[#This Row],[No]],1,B1268+1))</f>
        <v>2</v>
      </c>
      <c r="C1269" s="1" t="s">
        <v>581</v>
      </c>
      <c r="D1269" t="s">
        <v>264</v>
      </c>
      <c r="E1269" s="1" t="s">
        <v>73</v>
      </c>
      <c r="F1269" t="s">
        <v>78</v>
      </c>
      <c r="G1269" t="s">
        <v>134</v>
      </c>
      <c r="H1269" t="s">
        <v>71</v>
      </c>
      <c r="I1269">
        <v>1</v>
      </c>
      <c r="J1269" t="s">
        <v>247</v>
      </c>
      <c r="K1269" s="1" t="s">
        <v>175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文化祭星海光来ICONIC</v>
      </c>
    </row>
    <row r="1270" spans="1:21" x14ac:dyDescent="0.35">
      <c r="A1270">
        <f>VLOOKUP(Block[[#This Row],[No用]],SetNo[[No.用]:[vlookup 用]],2,FALSE)</f>
        <v>332</v>
      </c>
      <c r="B1270">
        <f>IF(ROW()=2,1,IF(A1269&lt;&gt;Block[[#This Row],[No]],1,B1269+1))</f>
        <v>3</v>
      </c>
      <c r="C1270" s="1" t="s">
        <v>581</v>
      </c>
      <c r="D1270" t="s">
        <v>264</v>
      </c>
      <c r="E1270" s="1" t="s">
        <v>73</v>
      </c>
      <c r="F1270" t="s">
        <v>78</v>
      </c>
      <c r="G1270" t="s">
        <v>134</v>
      </c>
      <c r="H1270" t="s">
        <v>71</v>
      </c>
      <c r="I1270">
        <v>1</v>
      </c>
      <c r="J1270" t="s">
        <v>15</v>
      </c>
      <c r="K1270" s="1" t="s">
        <v>248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文化祭星海光来ICONIC</v>
      </c>
    </row>
    <row r="1271" spans="1:21" x14ac:dyDescent="0.35">
      <c r="A1271">
        <f>VLOOKUP(Block[[#This Row],[No用]],SetNo[[No.用]:[vlookup 用]],2,FALSE)</f>
        <v>333</v>
      </c>
      <c r="B1271">
        <f>IF(ROW()=2,1,IF(A1270&lt;&gt;Block[[#This Row],[No]],1,B1270+1))</f>
        <v>1</v>
      </c>
      <c r="C1271" s="1" t="s">
        <v>631</v>
      </c>
      <c r="D1271" s="1" t="s">
        <v>264</v>
      </c>
      <c r="E1271" s="1" t="s">
        <v>90</v>
      </c>
      <c r="F1271" s="1" t="s">
        <v>78</v>
      </c>
      <c r="G1271" s="1" t="s">
        <v>134</v>
      </c>
      <c r="H1271" t="s">
        <v>71</v>
      </c>
      <c r="I1271">
        <v>1</v>
      </c>
      <c r="J1271" t="s">
        <v>15</v>
      </c>
      <c r="K1271" s="1" t="s">
        <v>174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サバゲ星海光来ICONIC</v>
      </c>
    </row>
    <row r="1272" spans="1:21" x14ac:dyDescent="0.35">
      <c r="A1272">
        <f>VLOOKUP(Block[[#This Row],[No用]],SetNo[[No.用]:[vlookup 用]],2,FALSE)</f>
        <v>333</v>
      </c>
      <c r="B1272">
        <f>IF(ROW()=2,1,IF(A1271&lt;&gt;Block[[#This Row],[No]],1,B1271+1))</f>
        <v>2</v>
      </c>
      <c r="C1272" s="1" t="s">
        <v>631</v>
      </c>
      <c r="D1272" s="1" t="s">
        <v>264</v>
      </c>
      <c r="E1272" s="1" t="s">
        <v>90</v>
      </c>
      <c r="F1272" s="1" t="s">
        <v>78</v>
      </c>
      <c r="G1272" s="1" t="s">
        <v>134</v>
      </c>
      <c r="H1272" t="s">
        <v>71</v>
      </c>
      <c r="I1272">
        <v>1</v>
      </c>
      <c r="J1272" t="s">
        <v>247</v>
      </c>
      <c r="K1272" s="1" t="s">
        <v>175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サバゲ星海光来ICONIC</v>
      </c>
    </row>
    <row r="1273" spans="1:21" x14ac:dyDescent="0.35">
      <c r="A1273">
        <f>VLOOKUP(Block[[#This Row],[No用]],SetNo[[No.用]:[vlookup 用]],2,FALSE)</f>
        <v>333</v>
      </c>
      <c r="B1273">
        <f>IF(ROW()=2,1,IF(A1272&lt;&gt;Block[[#This Row],[No]],1,B1272+1))</f>
        <v>3</v>
      </c>
      <c r="C1273" s="1" t="s">
        <v>631</v>
      </c>
      <c r="D1273" s="1" t="s">
        <v>264</v>
      </c>
      <c r="E1273" s="1" t="s">
        <v>90</v>
      </c>
      <c r="F1273" s="1" t="s">
        <v>78</v>
      </c>
      <c r="G1273" s="1" t="s">
        <v>134</v>
      </c>
      <c r="H1273" t="s">
        <v>71</v>
      </c>
      <c r="I1273">
        <v>1</v>
      </c>
      <c r="J1273" t="s">
        <v>15</v>
      </c>
      <c r="K1273" s="1" t="s">
        <v>248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サバゲ星海光来ICONIC</v>
      </c>
    </row>
    <row r="1274" spans="1:21" x14ac:dyDescent="0.35">
      <c r="A1274">
        <f>VLOOKUP(Block[[#This Row],[No用]],SetNo[[No.用]:[vlookup 用]],2,FALSE)</f>
        <v>334</v>
      </c>
      <c r="B1274">
        <f>IF(ROW()=2,1,IF(A1273&lt;&gt;Block[[#This Row],[No]],1,B1273+1))</f>
        <v>1</v>
      </c>
      <c r="C1274" s="1" t="s">
        <v>708</v>
      </c>
      <c r="D1274" s="1" t="s">
        <v>264</v>
      </c>
      <c r="E1274" s="1" t="s">
        <v>77</v>
      </c>
      <c r="F1274" s="1" t="s">
        <v>78</v>
      </c>
      <c r="G1274" s="1" t="s">
        <v>134</v>
      </c>
      <c r="H1274" s="1" t="s">
        <v>71</v>
      </c>
      <c r="I1274">
        <v>1</v>
      </c>
      <c r="J1274" t="s">
        <v>15</v>
      </c>
      <c r="K1274" s="1" t="s">
        <v>174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花火星海光来ICONIC</v>
      </c>
    </row>
    <row r="1275" spans="1:21" x14ac:dyDescent="0.35">
      <c r="A1275">
        <f>VLOOKUP(Block[[#This Row],[No用]],SetNo[[No.用]:[vlookup 用]],2,FALSE)</f>
        <v>334</v>
      </c>
      <c r="B1275">
        <f>IF(ROW()=2,1,IF(A1274&lt;&gt;Block[[#This Row],[No]],1,B1274+1))</f>
        <v>2</v>
      </c>
      <c r="C1275" s="1" t="s">
        <v>708</v>
      </c>
      <c r="D1275" s="1" t="s">
        <v>264</v>
      </c>
      <c r="E1275" s="1" t="s">
        <v>77</v>
      </c>
      <c r="F1275" s="1" t="s">
        <v>78</v>
      </c>
      <c r="G1275" s="1" t="s">
        <v>134</v>
      </c>
      <c r="H1275" s="1" t="s">
        <v>71</v>
      </c>
      <c r="I1275">
        <v>1</v>
      </c>
      <c r="J1275" t="s">
        <v>15</v>
      </c>
      <c r="K1275" s="1" t="s">
        <v>175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花火星海光来ICONIC</v>
      </c>
    </row>
    <row r="1276" spans="1:21" x14ac:dyDescent="0.35">
      <c r="A1276">
        <f>VLOOKUP(Block[[#This Row],[No用]],SetNo[[No.用]:[vlookup 用]],2,FALSE)</f>
        <v>334</v>
      </c>
      <c r="B1276">
        <f>IF(ROW()=2,1,IF(A1275&lt;&gt;Block[[#This Row],[No]],1,B1275+1))</f>
        <v>3</v>
      </c>
      <c r="C1276" s="1" t="s">
        <v>708</v>
      </c>
      <c r="D1276" s="1" t="s">
        <v>264</v>
      </c>
      <c r="E1276" s="1" t="s">
        <v>77</v>
      </c>
      <c r="F1276" s="1" t="s">
        <v>78</v>
      </c>
      <c r="G1276" s="1" t="s">
        <v>134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178</v>
      </c>
      <c r="M1276">
        <v>30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花火星海光来ICONIC</v>
      </c>
    </row>
    <row r="1277" spans="1:21" x14ac:dyDescent="0.35">
      <c r="A1277">
        <f>VLOOKUP(Block[[#This Row],[No用]],SetNo[[No.用]:[vlookup 用]],2,FALSE)</f>
        <v>334</v>
      </c>
      <c r="B1277">
        <f>IF(ROW()=2,1,IF(A1276&lt;&gt;Block[[#This Row],[No]],1,B1276+1))</f>
        <v>4</v>
      </c>
      <c r="C1277" s="1" t="s">
        <v>708</v>
      </c>
      <c r="D1277" s="1" t="s">
        <v>264</v>
      </c>
      <c r="E1277" s="1" t="s">
        <v>77</v>
      </c>
      <c r="F1277" s="1" t="s">
        <v>78</v>
      </c>
      <c r="G1277" s="1" t="s">
        <v>134</v>
      </c>
      <c r="H1277" s="1" t="s">
        <v>71</v>
      </c>
      <c r="I1277">
        <v>1</v>
      </c>
      <c r="J1277" t="s">
        <v>15</v>
      </c>
      <c r="K1277" s="1" t="s">
        <v>183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U1277" t="str">
        <f>Block[[#This Row],[服装]]&amp;Block[[#This Row],[名前]]&amp;Block[[#This Row],[レアリティ]]</f>
        <v>花火星海光来ICONIC</v>
      </c>
    </row>
    <row r="1278" spans="1:21" x14ac:dyDescent="0.35">
      <c r="A1278">
        <f>VLOOKUP(Block[[#This Row],[No用]],SetNo[[No.用]:[vlookup 用]],2,FALSE)</f>
        <v>335</v>
      </c>
      <c r="B1278">
        <f>IF(ROW()=2,1,IF(A1277&lt;&gt;Block[[#This Row],[No]],1,B1277+1))</f>
        <v>1</v>
      </c>
      <c r="C1278" s="1" t="s">
        <v>826</v>
      </c>
      <c r="D1278" s="1" t="s">
        <v>264</v>
      </c>
      <c r="E1278" s="1" t="s">
        <v>73</v>
      </c>
      <c r="F1278" s="1" t="s">
        <v>78</v>
      </c>
      <c r="G1278" s="1" t="s">
        <v>134</v>
      </c>
      <c r="H1278" s="1" t="s">
        <v>71</v>
      </c>
      <c r="I1278">
        <v>1</v>
      </c>
      <c r="J1278" t="s">
        <v>15</v>
      </c>
      <c r="K1278" s="1" t="s">
        <v>174</v>
      </c>
      <c r="L1278" s="1" t="s">
        <v>178</v>
      </c>
      <c r="M1278">
        <v>30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新年2星海光来ICONIC</v>
      </c>
    </row>
    <row r="1279" spans="1:21" x14ac:dyDescent="0.35">
      <c r="A1279">
        <f>VLOOKUP(Block[[#This Row],[No用]],SetNo[[No.用]:[vlookup 用]],2,FALSE)</f>
        <v>335</v>
      </c>
      <c r="B1279">
        <f>IF(ROW()=2,1,IF(A1278&lt;&gt;Block[[#This Row],[No]],1,B1278+1))</f>
        <v>2</v>
      </c>
      <c r="C1279" s="1" t="s">
        <v>826</v>
      </c>
      <c r="D1279" s="1" t="s">
        <v>264</v>
      </c>
      <c r="E1279" s="1" t="s">
        <v>73</v>
      </c>
      <c r="F1279" s="1" t="s">
        <v>78</v>
      </c>
      <c r="G1279" s="1" t="s">
        <v>134</v>
      </c>
      <c r="H1279" s="1" t="s">
        <v>71</v>
      </c>
      <c r="I1279">
        <v>1</v>
      </c>
      <c r="J1279" t="s">
        <v>247</v>
      </c>
      <c r="K1279" s="1" t="s">
        <v>175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新年2星海光来ICONIC</v>
      </c>
    </row>
    <row r="1280" spans="1:21" x14ac:dyDescent="0.35">
      <c r="A1280">
        <f>VLOOKUP(Block[[#This Row],[No用]],SetNo[[No.用]:[vlookup 用]],2,FALSE)</f>
        <v>335</v>
      </c>
      <c r="B1280">
        <f>IF(ROW()=2,1,IF(A1279&lt;&gt;Block[[#This Row],[No]],1,B1279+1))</f>
        <v>3</v>
      </c>
      <c r="C1280" s="1" t="s">
        <v>826</v>
      </c>
      <c r="D1280" s="1" t="s">
        <v>264</v>
      </c>
      <c r="E1280" s="1" t="s">
        <v>73</v>
      </c>
      <c r="F1280" s="1" t="s">
        <v>78</v>
      </c>
      <c r="G1280" s="1" t="s">
        <v>134</v>
      </c>
      <c r="H1280" s="1" t="s">
        <v>71</v>
      </c>
      <c r="I1280">
        <v>1</v>
      </c>
      <c r="J1280" t="s">
        <v>15</v>
      </c>
      <c r="K1280" s="1" t="s">
        <v>248</v>
      </c>
      <c r="L1280" s="1" t="s">
        <v>178</v>
      </c>
      <c r="M1280">
        <v>30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新年2星海光来ICONIC</v>
      </c>
    </row>
    <row r="1281" spans="1:21" x14ac:dyDescent="0.35">
      <c r="A1281">
        <f>VLOOKUP(Block[[#This Row],[No用]],SetNo[[No.用]:[vlookup 用]],2,FALSE)</f>
        <v>336</v>
      </c>
      <c r="B1281">
        <f>IF(ROW()=2,1,IF(A1280&lt;&gt;Block[[#This Row],[No]],1,B1280+1))</f>
        <v>1</v>
      </c>
      <c r="C1281" t="s">
        <v>205</v>
      </c>
      <c r="D1281" t="s">
        <v>519</v>
      </c>
      <c r="E1281" t="s">
        <v>28</v>
      </c>
      <c r="F1281" t="s">
        <v>26</v>
      </c>
      <c r="G1281" t="s">
        <v>155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173</v>
      </c>
      <c r="M1281">
        <v>40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ユニフォーム昼神幸郎ICONIC</v>
      </c>
    </row>
    <row r="1282" spans="1:21" x14ac:dyDescent="0.35">
      <c r="A1282">
        <f>VLOOKUP(Block[[#This Row],[No用]],SetNo[[No.用]:[vlookup 用]],2,FALSE)</f>
        <v>336</v>
      </c>
      <c r="B1282">
        <f>IF(ROW()=2,1,IF(A1281&lt;&gt;Block[[#This Row],[No]],1,B1281+1))</f>
        <v>2</v>
      </c>
      <c r="C1282" t="s">
        <v>205</v>
      </c>
      <c r="D1282" t="s">
        <v>519</v>
      </c>
      <c r="E1282" t="s">
        <v>28</v>
      </c>
      <c r="F1282" t="s">
        <v>26</v>
      </c>
      <c r="G1282" t="s">
        <v>155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173</v>
      </c>
      <c r="M1282">
        <v>44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ユニフォーム昼神幸郎ICONIC</v>
      </c>
    </row>
    <row r="1283" spans="1:21" x14ac:dyDescent="0.35">
      <c r="A1283">
        <f>VLOOKUP(Block[[#This Row],[No用]],SetNo[[No.用]:[vlookup 用]],2,FALSE)</f>
        <v>336</v>
      </c>
      <c r="B1283">
        <f>IF(ROW()=2,1,IF(A1282&lt;&gt;Block[[#This Row],[No]],1,B1282+1))</f>
        <v>3</v>
      </c>
      <c r="C1283" t="s">
        <v>205</v>
      </c>
      <c r="D1283" t="s">
        <v>519</v>
      </c>
      <c r="E1283" t="s">
        <v>28</v>
      </c>
      <c r="F1283" t="s">
        <v>26</v>
      </c>
      <c r="G1283" t="s">
        <v>155</v>
      </c>
      <c r="H1283" t="s">
        <v>71</v>
      </c>
      <c r="I1283">
        <v>1</v>
      </c>
      <c r="J1283" t="s">
        <v>15</v>
      </c>
      <c r="K1283" s="1" t="s">
        <v>179</v>
      </c>
      <c r="L1283" s="1" t="s">
        <v>173</v>
      </c>
      <c r="M1283">
        <v>43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ユニフォーム昼神幸郎ICONIC</v>
      </c>
    </row>
    <row r="1284" spans="1:21" x14ac:dyDescent="0.35">
      <c r="A1284">
        <f>VLOOKUP(Block[[#This Row],[No用]],SetNo[[No.用]:[vlookup 用]],2,FALSE)</f>
        <v>336</v>
      </c>
      <c r="B1284">
        <f>IF(ROW()=2,1,IF(A1283&lt;&gt;Block[[#This Row],[No]],1,B1283+1))</f>
        <v>4</v>
      </c>
      <c r="C1284" t="s">
        <v>205</v>
      </c>
      <c r="D1284" t="s">
        <v>519</v>
      </c>
      <c r="E1284" t="s">
        <v>28</v>
      </c>
      <c r="F1284" t="s">
        <v>26</v>
      </c>
      <c r="G1284" t="s">
        <v>155</v>
      </c>
      <c r="H1284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ユニフォーム昼神幸郎ICONIC</v>
      </c>
    </row>
    <row r="1285" spans="1:21" x14ac:dyDescent="0.35">
      <c r="A1285">
        <f>VLOOKUP(Block[[#This Row],[No用]],SetNo[[No.用]:[vlookup 用]],2,FALSE)</f>
        <v>336</v>
      </c>
      <c r="B1285">
        <f>IF(ROW()=2,1,IF(A1284&lt;&gt;Block[[#This Row],[No]],1,B1284+1))</f>
        <v>5</v>
      </c>
      <c r="C1285" t="s">
        <v>205</v>
      </c>
      <c r="D1285" t="s">
        <v>519</v>
      </c>
      <c r="E1285" t="s">
        <v>28</v>
      </c>
      <c r="F1285" t="s">
        <v>26</v>
      </c>
      <c r="G1285" t="s">
        <v>155</v>
      </c>
      <c r="H1285" t="s">
        <v>71</v>
      </c>
      <c r="I1285">
        <v>1</v>
      </c>
      <c r="J1285" t="s">
        <v>15</v>
      </c>
      <c r="K1285" s="1" t="s">
        <v>248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ユニフォーム昼神幸郎ICONIC</v>
      </c>
    </row>
    <row r="1286" spans="1:21" x14ac:dyDescent="0.35">
      <c r="A1286">
        <f>VLOOKUP(Block[[#This Row],[No用]],SetNo[[No.用]:[vlookup 用]],2,FALSE)</f>
        <v>336</v>
      </c>
      <c r="B1286">
        <f>IF(ROW()=2,1,IF(A1285&lt;&gt;Block[[#This Row],[No]],1,B1285+1))</f>
        <v>6</v>
      </c>
      <c r="C1286" t="s">
        <v>205</v>
      </c>
      <c r="D1286" t="s">
        <v>519</v>
      </c>
      <c r="E1286" t="s">
        <v>28</v>
      </c>
      <c r="F1286" t="s">
        <v>26</v>
      </c>
      <c r="G1286" t="s">
        <v>155</v>
      </c>
      <c r="H1286" t="s">
        <v>71</v>
      </c>
      <c r="I1286">
        <v>1</v>
      </c>
      <c r="J1286" t="s">
        <v>247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U1286" t="str">
        <f>Block[[#This Row],[服装]]&amp;Block[[#This Row],[名前]]&amp;Block[[#This Row],[レアリティ]]</f>
        <v>ユニフォーム昼神幸郎ICONIC</v>
      </c>
    </row>
    <row r="1287" spans="1:21" x14ac:dyDescent="0.35">
      <c r="A1287">
        <f>VLOOKUP(Block[[#This Row],[No用]],SetNo[[No.用]:[vlookup 用]],2,FALSE)</f>
        <v>337</v>
      </c>
      <c r="B1287">
        <f>IF(ROW()=2,1,IF(A1286&lt;&gt;Block[[#This Row],[No]],1,B1286+1))</f>
        <v>1</v>
      </c>
      <c r="C1287" s="1" t="s">
        <v>587</v>
      </c>
      <c r="D1287" t="s">
        <v>133</v>
      </c>
      <c r="E1287" s="1" t="s">
        <v>73</v>
      </c>
      <c r="F1287" t="s">
        <v>82</v>
      </c>
      <c r="G1287" t="s">
        <v>134</v>
      </c>
      <c r="H1287" t="s">
        <v>71</v>
      </c>
      <c r="I1287">
        <v>1</v>
      </c>
      <c r="J1287" t="s">
        <v>15</v>
      </c>
      <c r="K1287" s="1" t="s">
        <v>174</v>
      </c>
      <c r="L1287" s="1" t="s">
        <v>173</v>
      </c>
      <c r="M1287">
        <v>40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Xmas昼神幸郎ICONIC</v>
      </c>
    </row>
    <row r="1288" spans="1:21" x14ac:dyDescent="0.35">
      <c r="A1288">
        <f>VLOOKUP(Block[[#This Row],[No用]],SetNo[[No.用]:[vlookup 用]],2,FALSE)</f>
        <v>337</v>
      </c>
      <c r="B1288">
        <f>IF(ROW()=2,1,IF(A1287&lt;&gt;Block[[#This Row],[No]],1,B1287+1))</f>
        <v>2</v>
      </c>
      <c r="C1288" s="1" t="s">
        <v>587</v>
      </c>
      <c r="D1288" t="s">
        <v>133</v>
      </c>
      <c r="E1288" s="1" t="s">
        <v>73</v>
      </c>
      <c r="F1288" t="s">
        <v>82</v>
      </c>
      <c r="G1288" t="s">
        <v>134</v>
      </c>
      <c r="H1288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44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Xmas昼神幸郎ICONIC</v>
      </c>
    </row>
    <row r="1289" spans="1:21" x14ac:dyDescent="0.35">
      <c r="A1289">
        <f>VLOOKUP(Block[[#This Row],[No用]],SetNo[[No.用]:[vlookup 用]],2,FALSE)</f>
        <v>337</v>
      </c>
      <c r="B1289">
        <f>IF(ROW()=2,1,IF(A1288&lt;&gt;Block[[#This Row],[No]],1,B1288+1))</f>
        <v>3</v>
      </c>
      <c r="C1289" s="1" t="s">
        <v>587</v>
      </c>
      <c r="D1289" t="s">
        <v>133</v>
      </c>
      <c r="E1289" s="1" t="s">
        <v>73</v>
      </c>
      <c r="F1289" t="s">
        <v>82</v>
      </c>
      <c r="G1289" t="s">
        <v>134</v>
      </c>
      <c r="H1289" t="s">
        <v>71</v>
      </c>
      <c r="I1289">
        <v>1</v>
      </c>
      <c r="J1289" t="s">
        <v>15</v>
      </c>
      <c r="K1289" s="1" t="s">
        <v>179</v>
      </c>
      <c r="L1289" s="1" t="s">
        <v>173</v>
      </c>
      <c r="M1289">
        <v>43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Xmas昼神幸郎ICONIC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4</v>
      </c>
      <c r="C1290" s="1" t="s">
        <v>587</v>
      </c>
      <c r="D1290" t="s">
        <v>133</v>
      </c>
      <c r="E1290" s="1" t="s">
        <v>73</v>
      </c>
      <c r="F1290" t="s">
        <v>82</v>
      </c>
      <c r="G1290" t="s">
        <v>134</v>
      </c>
      <c r="H1290" t="s">
        <v>71</v>
      </c>
      <c r="I1290">
        <v>1</v>
      </c>
      <c r="J1290" t="s">
        <v>247</v>
      </c>
      <c r="K1290" s="1" t="s">
        <v>177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Xmas昼神幸郎ICONIC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5</v>
      </c>
      <c r="C1291" s="1" t="s">
        <v>587</v>
      </c>
      <c r="D1291" t="s">
        <v>133</v>
      </c>
      <c r="E1291" s="1" t="s">
        <v>73</v>
      </c>
      <c r="F1291" t="s">
        <v>82</v>
      </c>
      <c r="G1291" t="s">
        <v>134</v>
      </c>
      <c r="H1291" t="s">
        <v>71</v>
      </c>
      <c r="I1291">
        <v>1</v>
      </c>
      <c r="J1291" t="s">
        <v>15</v>
      </c>
      <c r="K1291" s="1" t="s">
        <v>248</v>
      </c>
      <c r="L1291" s="1" t="s">
        <v>178</v>
      </c>
      <c r="M1291">
        <v>36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Xmas昼神幸郎ICONIC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6</v>
      </c>
      <c r="C1292" s="1" t="s">
        <v>587</v>
      </c>
      <c r="D1292" t="s">
        <v>133</v>
      </c>
      <c r="E1292" s="1" t="s">
        <v>73</v>
      </c>
      <c r="F1292" t="s">
        <v>82</v>
      </c>
      <c r="G1292" t="s">
        <v>134</v>
      </c>
      <c r="H1292" t="s">
        <v>71</v>
      </c>
      <c r="I1292">
        <v>1</v>
      </c>
      <c r="J1292" t="s">
        <v>247</v>
      </c>
      <c r="K1292" s="1" t="s">
        <v>183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U1292" t="str">
        <f>Block[[#This Row],[服装]]&amp;Block[[#This Row],[名前]]&amp;Block[[#This Row],[レアリティ]]</f>
        <v>Xmas昼神幸郎ICONIC</v>
      </c>
    </row>
    <row r="1293" spans="1:21" x14ac:dyDescent="0.35">
      <c r="A1293">
        <f>VLOOKUP(Block[[#This Row],[No用]],SetNo[[No.用]:[vlookup 用]],2,FALSE)</f>
        <v>338</v>
      </c>
      <c r="B1293">
        <f>IF(ROW()=2,1,IF(A1292&lt;&gt;Block[[#This Row],[No]],1,B1292+1))</f>
        <v>1</v>
      </c>
      <c r="C1293" s="1" t="s">
        <v>963</v>
      </c>
      <c r="D1293" s="1" t="s">
        <v>133</v>
      </c>
      <c r="E1293" s="1" t="s">
        <v>90</v>
      </c>
      <c r="F1293" s="1" t="s">
        <v>82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174</v>
      </c>
      <c r="L1293" s="1" t="s">
        <v>173</v>
      </c>
      <c r="M1293">
        <v>40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職業体験2昼神幸郎ICONIC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2</v>
      </c>
      <c r="C1294" s="1" t="s">
        <v>963</v>
      </c>
      <c r="D1294" s="1" t="s">
        <v>133</v>
      </c>
      <c r="E1294" s="1" t="s">
        <v>90</v>
      </c>
      <c r="F1294" s="1" t="s">
        <v>82</v>
      </c>
      <c r="G1294" s="1" t="s">
        <v>134</v>
      </c>
      <c r="H1294" s="1" t="s">
        <v>71</v>
      </c>
      <c r="I1294">
        <v>1</v>
      </c>
      <c r="J1294" t="s">
        <v>247</v>
      </c>
      <c r="K1294" s="1" t="s">
        <v>175</v>
      </c>
      <c r="L1294" s="1" t="s">
        <v>173</v>
      </c>
      <c r="M1294">
        <v>44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職業体験2昼神幸郎ICONIC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3</v>
      </c>
      <c r="C1295" s="1" t="s">
        <v>963</v>
      </c>
      <c r="D1295" s="1" t="s">
        <v>133</v>
      </c>
      <c r="E1295" s="1" t="s">
        <v>90</v>
      </c>
      <c r="F1295" s="1" t="s">
        <v>82</v>
      </c>
      <c r="G1295" s="1" t="s">
        <v>134</v>
      </c>
      <c r="H1295" s="1" t="s">
        <v>71</v>
      </c>
      <c r="I1295">
        <v>1</v>
      </c>
      <c r="J1295" t="s">
        <v>15</v>
      </c>
      <c r="K1295" s="1" t="s">
        <v>179</v>
      </c>
      <c r="L1295" s="1" t="s">
        <v>173</v>
      </c>
      <c r="M1295">
        <v>43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職業体験2昼神幸郎ICONIC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4</v>
      </c>
      <c r="C1296" s="1" t="s">
        <v>963</v>
      </c>
      <c r="D1296" s="1" t="s">
        <v>133</v>
      </c>
      <c r="E1296" s="1" t="s">
        <v>90</v>
      </c>
      <c r="F1296" s="1" t="s">
        <v>82</v>
      </c>
      <c r="G1296" s="1" t="s">
        <v>134</v>
      </c>
      <c r="H1296" s="1" t="s">
        <v>71</v>
      </c>
      <c r="I1296">
        <v>1</v>
      </c>
      <c r="J1296" t="s">
        <v>247</v>
      </c>
      <c r="K1296" s="1" t="s">
        <v>177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職業体験2昼神幸郎ICONIC</v>
      </c>
    </row>
    <row r="1297" spans="1:21" x14ac:dyDescent="0.35">
      <c r="A1297">
        <f>VLOOKUP(Block[[#This Row],[No用]],SetNo[[No.用]:[vlookup 用]],2,FALSE)</f>
        <v>338</v>
      </c>
      <c r="B1297">
        <f>IF(ROW()=2,1,IF(A1296&lt;&gt;Block[[#This Row],[No]],1,B1296+1))</f>
        <v>5</v>
      </c>
      <c r="C1297" s="1" t="s">
        <v>963</v>
      </c>
      <c r="D1297" s="1" t="s">
        <v>133</v>
      </c>
      <c r="E1297" s="1" t="s">
        <v>90</v>
      </c>
      <c r="F1297" s="1" t="s">
        <v>82</v>
      </c>
      <c r="G1297" s="1" t="s">
        <v>134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職業体験2昼神幸郎ICONIC</v>
      </c>
    </row>
    <row r="1298" spans="1:21" x14ac:dyDescent="0.35">
      <c r="A1298">
        <f>VLOOKUP(Block[[#This Row],[No用]],SetNo[[No.用]:[vlookup 用]],2,FALSE)</f>
        <v>338</v>
      </c>
      <c r="B1298">
        <f>IF(ROW()=2,1,IF(A1297&lt;&gt;Block[[#This Row],[No]],1,B1297+1))</f>
        <v>6</v>
      </c>
      <c r="C1298" s="1" t="s">
        <v>963</v>
      </c>
      <c r="D1298" s="1" t="s">
        <v>133</v>
      </c>
      <c r="E1298" s="1" t="s">
        <v>90</v>
      </c>
      <c r="F1298" s="1" t="s">
        <v>82</v>
      </c>
      <c r="G1298" s="1" t="s">
        <v>134</v>
      </c>
      <c r="H1298" s="1" t="s">
        <v>71</v>
      </c>
      <c r="I1298">
        <v>1</v>
      </c>
      <c r="J1298" t="s">
        <v>247</v>
      </c>
      <c r="K1298" s="1" t="s">
        <v>183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U1298" t="str">
        <f>Block[[#This Row],[服装]]&amp;Block[[#This Row],[名前]]&amp;Block[[#This Row],[レアリティ]]</f>
        <v>職業体験2昼神幸郎ICONIC</v>
      </c>
    </row>
    <row r="1299" spans="1:21" x14ac:dyDescent="0.35">
      <c r="A1299">
        <f>VLOOKUP(Block[[#This Row],[No用]],SetNo[[No.用]:[vlookup 用]],2,FALSE)</f>
        <v>338</v>
      </c>
      <c r="B1299">
        <f>IF(ROW()=2,1,IF(A1298&lt;&gt;Block[[#This Row],[No]],1,B1298+1))</f>
        <v>7</v>
      </c>
      <c r="C1299" s="1" t="s">
        <v>963</v>
      </c>
      <c r="D1299" s="1" t="s">
        <v>133</v>
      </c>
      <c r="E1299" s="1" t="s">
        <v>90</v>
      </c>
      <c r="F1299" s="1" t="s">
        <v>82</v>
      </c>
      <c r="G1299" s="1" t="s">
        <v>134</v>
      </c>
      <c r="H1299" s="1" t="s">
        <v>71</v>
      </c>
      <c r="I1299">
        <v>1</v>
      </c>
      <c r="J1299" t="s">
        <v>15</v>
      </c>
      <c r="K1299" s="1" t="s">
        <v>803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R1299" s="1" t="s">
        <v>964</v>
      </c>
      <c r="S1299" s="1" t="s">
        <v>901</v>
      </c>
      <c r="T1299" s="1"/>
      <c r="U1299" t="str">
        <f>Block[[#This Row],[服装]]&amp;Block[[#This Row],[名前]]&amp;Block[[#This Row],[レアリティ]]</f>
        <v>職業体験2昼神幸郎ICONIC</v>
      </c>
    </row>
    <row r="1300" spans="1:21" x14ac:dyDescent="0.3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t="s">
        <v>205</v>
      </c>
      <c r="D1300" t="s">
        <v>515</v>
      </c>
      <c r="E1300" t="s">
        <v>28</v>
      </c>
      <c r="F1300" t="s">
        <v>25</v>
      </c>
      <c r="G1300" t="s">
        <v>158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ユニフォーム佐久早聖臣ICONIC</v>
      </c>
    </row>
    <row r="1301" spans="1:21" x14ac:dyDescent="0.35">
      <c r="A1301">
        <f>VLOOKUP(Block[[#This Row],[No用]],SetNo[[No.用]:[vlookup 用]],2,FALSE)</f>
        <v>339</v>
      </c>
      <c r="B1301">
        <f>IF(ROW()=2,1,IF(A1300&lt;&gt;Block[[#This Row],[No]],1,B1300+1))</f>
        <v>2</v>
      </c>
      <c r="C1301" t="s">
        <v>205</v>
      </c>
      <c r="D1301" t="s">
        <v>515</v>
      </c>
      <c r="E1301" t="s">
        <v>28</v>
      </c>
      <c r="F1301" t="s">
        <v>25</v>
      </c>
      <c r="G1301" t="s">
        <v>158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ユニフォーム佐久早聖臣ICONIC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3</v>
      </c>
      <c r="C1302" t="s">
        <v>205</v>
      </c>
      <c r="D1302" t="s">
        <v>515</v>
      </c>
      <c r="E1302" t="s">
        <v>28</v>
      </c>
      <c r="F1302" t="s">
        <v>25</v>
      </c>
      <c r="G1302" t="s">
        <v>158</v>
      </c>
      <c r="H1302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ユニフォーム佐久早聖臣ICONIC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s="1" t="s">
        <v>631</v>
      </c>
      <c r="D1303" s="1" t="s">
        <v>131</v>
      </c>
      <c r="E1303" s="1" t="s">
        <v>73</v>
      </c>
      <c r="F1303" s="1" t="s">
        <v>78</v>
      </c>
      <c r="G1303" s="1" t="s">
        <v>135</v>
      </c>
      <c r="H1303" s="1" t="s">
        <v>71</v>
      </c>
      <c r="I1303">
        <v>1</v>
      </c>
      <c r="J1303" t="s">
        <v>15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サバゲ佐久早聖臣ICONIC</v>
      </c>
    </row>
    <row r="1304" spans="1:21" x14ac:dyDescent="0.3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s="1" t="s">
        <v>631</v>
      </c>
      <c r="D1304" s="1" t="s">
        <v>131</v>
      </c>
      <c r="E1304" s="1" t="s">
        <v>73</v>
      </c>
      <c r="F1304" s="1" t="s">
        <v>78</v>
      </c>
      <c r="G1304" s="1" t="s">
        <v>135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サバゲ佐久早聖臣ICONIC</v>
      </c>
    </row>
    <row r="1305" spans="1:21" x14ac:dyDescent="0.3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s="1" t="s">
        <v>631</v>
      </c>
      <c r="D1305" s="1" t="s">
        <v>131</v>
      </c>
      <c r="E1305" s="1" t="s">
        <v>73</v>
      </c>
      <c r="F1305" s="1" t="s">
        <v>78</v>
      </c>
      <c r="G1305" s="1" t="s">
        <v>135</v>
      </c>
      <c r="H1305" s="1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サバゲ佐久早聖臣ICONIC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826</v>
      </c>
      <c r="D1306" s="1" t="s">
        <v>131</v>
      </c>
      <c r="E1306" s="1" t="s">
        <v>90</v>
      </c>
      <c r="F1306" s="1" t="s">
        <v>78</v>
      </c>
      <c r="G1306" s="1" t="s">
        <v>135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178</v>
      </c>
      <c r="M1306">
        <v>31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新年2佐久早聖臣ICONIC</v>
      </c>
    </row>
    <row r="1307" spans="1:21" x14ac:dyDescent="0.3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826</v>
      </c>
      <c r="D1307" s="1" t="s">
        <v>131</v>
      </c>
      <c r="E1307" s="1" t="s">
        <v>90</v>
      </c>
      <c r="F1307" s="1" t="s">
        <v>78</v>
      </c>
      <c r="G1307" s="1" t="s">
        <v>135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178</v>
      </c>
      <c r="M1307">
        <v>31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新年2佐久早聖臣ICONIC</v>
      </c>
    </row>
    <row r="1308" spans="1:21" x14ac:dyDescent="0.3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826</v>
      </c>
      <c r="D1308" s="1" t="s">
        <v>131</v>
      </c>
      <c r="E1308" s="1" t="s">
        <v>90</v>
      </c>
      <c r="F1308" s="1" t="s">
        <v>78</v>
      </c>
      <c r="G1308" s="1" t="s">
        <v>135</v>
      </c>
      <c r="H1308" s="1" t="s">
        <v>71</v>
      </c>
      <c r="I1308">
        <v>1</v>
      </c>
      <c r="J1308" t="s">
        <v>15</v>
      </c>
      <c r="K1308" s="1" t="s">
        <v>248</v>
      </c>
      <c r="L1308" s="1" t="s">
        <v>178</v>
      </c>
      <c r="M1308">
        <v>31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新年2佐久早聖臣ICONIC</v>
      </c>
    </row>
    <row r="1309" spans="1:21" x14ac:dyDescent="0.3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t="s">
        <v>205</v>
      </c>
      <c r="D1309" t="s">
        <v>517</v>
      </c>
      <c r="E1309" t="s">
        <v>28</v>
      </c>
      <c r="F1309" t="s">
        <v>21</v>
      </c>
      <c r="G1309" t="s">
        <v>158</v>
      </c>
      <c r="H1309" t="s">
        <v>71</v>
      </c>
      <c r="I1309">
        <v>1</v>
      </c>
      <c r="J1309" t="s">
        <v>15</v>
      </c>
      <c r="M1309">
        <v>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ユニフォーム小森元也ICONIC</v>
      </c>
    </row>
    <row r="1310" spans="1:21" x14ac:dyDescent="0.35">
      <c r="A1310">
        <f>VLOOKUP(Block[[#This Row],[No用]],SetNo[[No.用]:[vlookup 用]],2,FALSE)</f>
        <v>343</v>
      </c>
      <c r="B1310">
        <f>IF(ROW()=2,1,IF(A1309&lt;&gt;Block[[#This Row],[No]],1,B1309+1))</f>
        <v>1</v>
      </c>
      <c r="C1310" s="1" t="s">
        <v>684</v>
      </c>
      <c r="D1310" s="1" t="s">
        <v>132</v>
      </c>
      <c r="E1310" s="1" t="s">
        <v>73</v>
      </c>
      <c r="F1310" s="1" t="s">
        <v>80</v>
      </c>
      <c r="G1310" s="1" t="s">
        <v>135</v>
      </c>
      <c r="H1310" s="1" t="s">
        <v>71</v>
      </c>
      <c r="I1310">
        <v>1</v>
      </c>
      <c r="J1310" t="s">
        <v>15</v>
      </c>
      <c r="M1310">
        <v>0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キャンプ小森元也ICONIC</v>
      </c>
    </row>
    <row r="1311" spans="1:21" x14ac:dyDescent="0.35">
      <c r="A1311">
        <f>VLOOKUP(Block[[#This Row],[No用]],SetNo[[No.用]:[vlookup 用]],2,FALSE)</f>
        <v>344</v>
      </c>
      <c r="B1311">
        <f>IF(ROW()=2,1,IF(A1310&lt;&gt;Block[[#This Row],[No]],1,B1310+1))</f>
        <v>1</v>
      </c>
      <c r="C1311" t="s">
        <v>108</v>
      </c>
      <c r="D1311" s="1" t="s">
        <v>541</v>
      </c>
      <c r="E1311" s="1" t="s">
        <v>90</v>
      </c>
      <c r="F1311" s="1" t="s">
        <v>78</v>
      </c>
      <c r="G1311" s="1" t="s">
        <v>543</v>
      </c>
      <c r="H131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ユニフォーム大将優ICONIC</v>
      </c>
    </row>
    <row r="1312" spans="1:21" x14ac:dyDescent="0.35">
      <c r="A1312">
        <f>VLOOKUP(Block[[#This Row],[No用]],SetNo[[No.用]:[vlookup 用]],2,FALSE)</f>
        <v>344</v>
      </c>
      <c r="B1312">
        <f>IF(ROW()=2,1,IF(A1311&lt;&gt;Block[[#This Row],[No]],1,B1311+1))</f>
        <v>2</v>
      </c>
      <c r="C1312" t="s">
        <v>108</v>
      </c>
      <c r="D1312" s="1" t="s">
        <v>541</v>
      </c>
      <c r="E1312" s="1" t="s">
        <v>90</v>
      </c>
      <c r="F1312" s="1" t="s">
        <v>78</v>
      </c>
      <c r="G1312" s="1" t="s">
        <v>543</v>
      </c>
      <c r="H1312" t="s">
        <v>71</v>
      </c>
      <c r="I1312">
        <v>1</v>
      </c>
      <c r="J1312" t="s">
        <v>15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ユニフォーム大将優ICONIC</v>
      </c>
    </row>
    <row r="1313" spans="1:21" x14ac:dyDescent="0.35">
      <c r="A1313">
        <f>VLOOKUP(Block[[#This Row],[No用]],SetNo[[No.用]:[vlookup 用]],2,FALSE)</f>
        <v>344</v>
      </c>
      <c r="B1313">
        <f>IF(ROW()=2,1,IF(A1312&lt;&gt;Block[[#This Row],[No]],1,B1312+1))</f>
        <v>3</v>
      </c>
      <c r="C1313" t="s">
        <v>108</v>
      </c>
      <c r="D1313" s="1" t="s">
        <v>541</v>
      </c>
      <c r="E1313" s="1" t="s">
        <v>90</v>
      </c>
      <c r="F1313" s="1" t="s">
        <v>78</v>
      </c>
      <c r="G1313" s="1" t="s">
        <v>543</v>
      </c>
      <c r="H1313" t="s">
        <v>71</v>
      </c>
      <c r="I1313">
        <v>1</v>
      </c>
      <c r="J1313" t="s">
        <v>15</v>
      </c>
      <c r="K1313" s="1" t="s">
        <v>248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ユニフォーム大将優ICONIC</v>
      </c>
    </row>
    <row r="1314" spans="1:21" x14ac:dyDescent="0.35">
      <c r="A1314">
        <f>VLOOKUP(Block[[#This Row],[No用]],SetNo[[No.用]:[vlookup 用]],2,FALSE)</f>
        <v>345</v>
      </c>
      <c r="B1314">
        <f>IF(ROW()=2,1,IF(A1313&lt;&gt;Block[[#This Row],[No]],1,B1313+1))</f>
        <v>1</v>
      </c>
      <c r="C1314" s="1" t="s">
        <v>591</v>
      </c>
      <c r="D1314" s="1" t="s">
        <v>541</v>
      </c>
      <c r="E1314" s="1" t="s">
        <v>77</v>
      </c>
      <c r="F1314" s="1" t="s">
        <v>78</v>
      </c>
      <c r="G1314" s="1" t="s">
        <v>543</v>
      </c>
      <c r="H1314" s="1" t="s">
        <v>544</v>
      </c>
      <c r="I1314">
        <v>1</v>
      </c>
      <c r="J1314" t="s">
        <v>15</v>
      </c>
      <c r="K1314" s="1" t="s">
        <v>174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新年大将優ICONIC</v>
      </c>
    </row>
    <row r="1315" spans="1:21" x14ac:dyDescent="0.35">
      <c r="A1315">
        <f>VLOOKUP(Block[[#This Row],[No用]],SetNo[[No.用]:[vlookup 用]],2,FALSE)</f>
        <v>345</v>
      </c>
      <c r="B1315">
        <f>IF(ROW()=2,1,IF(A1314&lt;&gt;Block[[#This Row],[No]],1,B1314+1))</f>
        <v>2</v>
      </c>
      <c r="C1315" s="1" t="s">
        <v>591</v>
      </c>
      <c r="D1315" s="1" t="s">
        <v>541</v>
      </c>
      <c r="E1315" s="1" t="s">
        <v>77</v>
      </c>
      <c r="F1315" s="1" t="s">
        <v>78</v>
      </c>
      <c r="G1315" s="1" t="s">
        <v>543</v>
      </c>
      <c r="H1315" s="1" t="s">
        <v>544</v>
      </c>
      <c r="I1315">
        <v>1</v>
      </c>
      <c r="J1315" t="s">
        <v>15</v>
      </c>
      <c r="K1315" s="1" t="s">
        <v>175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新年大将優ICONIC</v>
      </c>
    </row>
    <row r="1316" spans="1:21" x14ac:dyDescent="0.35">
      <c r="A1316">
        <f>VLOOKUP(Block[[#This Row],[No用]],SetNo[[No.用]:[vlookup 用]],2,FALSE)</f>
        <v>345</v>
      </c>
      <c r="B1316">
        <f>IF(ROW()=2,1,IF(A1315&lt;&gt;Block[[#This Row],[No]],1,B1315+1))</f>
        <v>3</v>
      </c>
      <c r="C1316" s="1" t="s">
        <v>591</v>
      </c>
      <c r="D1316" s="1" t="s">
        <v>541</v>
      </c>
      <c r="E1316" s="1" t="s">
        <v>77</v>
      </c>
      <c r="F1316" s="1" t="s">
        <v>78</v>
      </c>
      <c r="G1316" s="1" t="s">
        <v>543</v>
      </c>
      <c r="H1316" s="1" t="s">
        <v>544</v>
      </c>
      <c r="I1316">
        <v>1</v>
      </c>
      <c r="J1316" t="s">
        <v>15</v>
      </c>
      <c r="K1316" s="1" t="s">
        <v>248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新年大将優ICONIC</v>
      </c>
    </row>
    <row r="1317" spans="1:21" x14ac:dyDescent="0.35">
      <c r="A1317">
        <f>VLOOKUP(Block[[#This Row],[No用]],SetNo[[No.用]:[vlookup 用]],2,FALSE)</f>
        <v>346</v>
      </c>
      <c r="B1317">
        <f>IF(ROW()=2,1,IF(A1316&lt;&gt;Block[[#This Row],[No]],1,B1316+1))</f>
        <v>1</v>
      </c>
      <c r="C1317" s="1" t="s">
        <v>737</v>
      </c>
      <c r="D1317" s="1" t="s">
        <v>541</v>
      </c>
      <c r="E1317" s="1" t="s">
        <v>73</v>
      </c>
      <c r="F1317" s="1" t="s">
        <v>78</v>
      </c>
      <c r="G1317" s="1" t="s">
        <v>543</v>
      </c>
      <c r="H1317" s="1" t="s">
        <v>544</v>
      </c>
      <c r="I1317">
        <v>1</v>
      </c>
      <c r="J1317" t="s">
        <v>15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カンフー大将優ICONIC</v>
      </c>
    </row>
    <row r="1318" spans="1:21" x14ac:dyDescent="0.35">
      <c r="A1318">
        <f>VLOOKUP(Block[[#This Row],[No用]],SetNo[[No.用]:[vlookup 用]],2,FALSE)</f>
        <v>346</v>
      </c>
      <c r="B1318">
        <f>IF(ROW()=2,1,IF(A1317&lt;&gt;Block[[#This Row],[No]],1,B1317+1))</f>
        <v>2</v>
      </c>
      <c r="C1318" s="1" t="s">
        <v>737</v>
      </c>
      <c r="D1318" s="1" t="s">
        <v>541</v>
      </c>
      <c r="E1318" s="1" t="s">
        <v>73</v>
      </c>
      <c r="F1318" s="1" t="s">
        <v>78</v>
      </c>
      <c r="G1318" s="1" t="s">
        <v>543</v>
      </c>
      <c r="H1318" s="1" t="s">
        <v>544</v>
      </c>
      <c r="I1318">
        <v>1</v>
      </c>
      <c r="J1318" t="s">
        <v>15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カンフー大将優ICONIC</v>
      </c>
    </row>
    <row r="1319" spans="1:21" x14ac:dyDescent="0.35">
      <c r="A1319">
        <f>VLOOKUP(Block[[#This Row],[No用]],SetNo[[No.用]:[vlookup 用]],2,FALSE)</f>
        <v>346</v>
      </c>
      <c r="B1319">
        <f>IF(ROW()=2,1,IF(A1318&lt;&gt;Block[[#This Row],[No]],1,B1318+1))</f>
        <v>3</v>
      </c>
      <c r="C1319" s="1" t="s">
        <v>737</v>
      </c>
      <c r="D1319" s="1" t="s">
        <v>541</v>
      </c>
      <c r="E1319" s="1" t="s">
        <v>73</v>
      </c>
      <c r="F1319" s="1" t="s">
        <v>78</v>
      </c>
      <c r="G1319" s="1" t="s">
        <v>543</v>
      </c>
      <c r="H1319" s="1" t="s">
        <v>544</v>
      </c>
      <c r="I1319">
        <v>1</v>
      </c>
      <c r="J1319" t="s">
        <v>15</v>
      </c>
      <c r="K1319" s="1" t="s">
        <v>248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カンフー大将優ICONIC</v>
      </c>
    </row>
    <row r="1320" spans="1:21" x14ac:dyDescent="0.35">
      <c r="A1320">
        <f>VLOOKUP(Block[[#This Row],[No用]],SetNo[[No.用]:[vlookup 用]],2,FALSE)</f>
        <v>347</v>
      </c>
      <c r="B1320">
        <f>IF(ROW()=2,1,IF(A1319&lt;&gt;Block[[#This Row],[No]],1,B1319+1))</f>
        <v>1</v>
      </c>
      <c r="C1320" s="1" t="s">
        <v>929</v>
      </c>
      <c r="D1320" s="1" t="s">
        <v>541</v>
      </c>
      <c r="E1320" s="1" t="s">
        <v>90</v>
      </c>
      <c r="F1320" s="1" t="s">
        <v>78</v>
      </c>
      <c r="G1320" s="1" t="s">
        <v>543</v>
      </c>
      <c r="H1320" s="1" t="s">
        <v>544</v>
      </c>
      <c r="I1320">
        <v>1</v>
      </c>
      <c r="J1320" t="s">
        <v>15</v>
      </c>
      <c r="K1320" s="1" t="s">
        <v>174</v>
      </c>
      <c r="L1320" s="1" t="s">
        <v>178</v>
      </c>
      <c r="M1320">
        <v>30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妖大将優ICONIC</v>
      </c>
    </row>
    <row r="1321" spans="1:21" x14ac:dyDescent="0.35">
      <c r="A1321">
        <f>VLOOKUP(Block[[#This Row],[No用]],SetNo[[No.用]:[vlookup 用]],2,FALSE)</f>
        <v>347</v>
      </c>
      <c r="B1321">
        <f>IF(ROW()=2,1,IF(A1320&lt;&gt;Block[[#This Row],[No]],1,B1320+1))</f>
        <v>2</v>
      </c>
      <c r="C1321" s="1" t="s">
        <v>929</v>
      </c>
      <c r="D1321" s="1" t="s">
        <v>541</v>
      </c>
      <c r="E1321" s="1" t="s">
        <v>90</v>
      </c>
      <c r="F1321" s="1" t="s">
        <v>78</v>
      </c>
      <c r="G1321" s="1" t="s">
        <v>543</v>
      </c>
      <c r="H1321" s="1" t="s">
        <v>544</v>
      </c>
      <c r="I1321">
        <v>1</v>
      </c>
      <c r="J1321" t="s">
        <v>15</v>
      </c>
      <c r="K1321" s="1" t="s">
        <v>175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妖大将優ICONIC</v>
      </c>
    </row>
    <row r="1322" spans="1:21" x14ac:dyDescent="0.35">
      <c r="A1322">
        <f>VLOOKUP(Block[[#This Row],[No用]],SetNo[[No.用]:[vlookup 用]],2,FALSE)</f>
        <v>347</v>
      </c>
      <c r="B1322">
        <f>IF(ROW()=2,1,IF(A1321&lt;&gt;Block[[#This Row],[No]],1,B1321+1))</f>
        <v>3</v>
      </c>
      <c r="C1322" s="1" t="s">
        <v>929</v>
      </c>
      <c r="D1322" s="1" t="s">
        <v>541</v>
      </c>
      <c r="E1322" s="1" t="s">
        <v>90</v>
      </c>
      <c r="F1322" s="1" t="s">
        <v>78</v>
      </c>
      <c r="G1322" s="1" t="s">
        <v>543</v>
      </c>
      <c r="H1322" s="1" t="s">
        <v>544</v>
      </c>
      <c r="I1322">
        <v>1</v>
      </c>
      <c r="J1322" t="s">
        <v>15</v>
      </c>
      <c r="K1322" s="1" t="s">
        <v>248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妖大将優ICONIC</v>
      </c>
    </row>
    <row r="1323" spans="1:21" x14ac:dyDescent="0.35">
      <c r="A1323">
        <f>VLOOKUP(Block[[#This Row],[No用]],SetNo[[No.用]:[vlookup 用]],2,FALSE)</f>
        <v>347</v>
      </c>
      <c r="B1323">
        <f>IF(ROW()=2,1,IF(A1322&lt;&gt;Block[[#This Row],[No]],1,B1322+1))</f>
        <v>4</v>
      </c>
      <c r="C1323" s="1" t="s">
        <v>929</v>
      </c>
      <c r="D1323" s="1" t="s">
        <v>541</v>
      </c>
      <c r="E1323" s="1" t="s">
        <v>90</v>
      </c>
      <c r="F1323" s="1" t="s">
        <v>78</v>
      </c>
      <c r="G1323" s="1" t="s">
        <v>543</v>
      </c>
      <c r="H1323" s="1" t="s">
        <v>544</v>
      </c>
      <c r="I1323">
        <v>1</v>
      </c>
      <c r="J1323" t="s">
        <v>15</v>
      </c>
      <c r="K1323" s="1" t="s">
        <v>183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U1323" t="str">
        <f>Block[[#This Row],[服装]]&amp;Block[[#This Row],[名前]]&amp;Block[[#This Row],[レアリティ]]</f>
        <v>妖大将優ICONIC</v>
      </c>
    </row>
    <row r="1324" spans="1:21" x14ac:dyDescent="0.35">
      <c r="A1324">
        <f>VLOOKUP(Block[[#This Row],[No用]],SetNo[[No.用]:[vlookup 用]],2,FALSE)</f>
        <v>348</v>
      </c>
      <c r="B1324">
        <f>IF(ROW()=2,1,IF(A1323&lt;&gt;Block[[#This Row],[No]],1,B1323+1))</f>
        <v>1</v>
      </c>
      <c r="C1324" t="s">
        <v>108</v>
      </c>
      <c r="D1324" s="1" t="s">
        <v>546</v>
      </c>
      <c r="E1324" s="1" t="s">
        <v>90</v>
      </c>
      <c r="F1324" s="1" t="s">
        <v>78</v>
      </c>
      <c r="G1324" s="1" t="s">
        <v>543</v>
      </c>
      <c r="H1324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ユニフォーム沼井和馬ICONIC</v>
      </c>
    </row>
    <row r="1325" spans="1:21" x14ac:dyDescent="0.35">
      <c r="A1325">
        <f>VLOOKUP(Block[[#This Row],[No用]],SetNo[[No.用]:[vlookup 用]],2,FALSE)</f>
        <v>348</v>
      </c>
      <c r="B1325">
        <f>IF(ROW()=2,1,IF(A1324&lt;&gt;Block[[#This Row],[No]],1,B1324+1))</f>
        <v>2</v>
      </c>
      <c r="C1325" t="s">
        <v>108</v>
      </c>
      <c r="D1325" s="1" t="s">
        <v>546</v>
      </c>
      <c r="E1325" s="1" t="s">
        <v>90</v>
      </c>
      <c r="F1325" s="1" t="s">
        <v>78</v>
      </c>
      <c r="G1325" s="1" t="s">
        <v>543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ユニフォーム沼井和馬ICONIC</v>
      </c>
    </row>
    <row r="1326" spans="1:21" x14ac:dyDescent="0.35">
      <c r="A1326">
        <f>VLOOKUP(Block[[#This Row],[No用]],SetNo[[No.用]:[vlookup 用]],2,FALSE)</f>
        <v>348</v>
      </c>
      <c r="B1326">
        <f>IF(ROW()=2,1,IF(A1325&lt;&gt;Block[[#This Row],[No]],1,B1325+1))</f>
        <v>3</v>
      </c>
      <c r="C1326" t="s">
        <v>108</v>
      </c>
      <c r="D1326" s="1" t="s">
        <v>546</v>
      </c>
      <c r="E1326" s="1" t="s">
        <v>90</v>
      </c>
      <c r="F1326" s="1" t="s">
        <v>78</v>
      </c>
      <c r="G1326" s="1" t="s">
        <v>543</v>
      </c>
      <c r="H1326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ユニフォーム沼井和馬ICONIC</v>
      </c>
    </row>
    <row r="1327" spans="1:21" x14ac:dyDescent="0.35">
      <c r="A1327">
        <f>VLOOKUP(Block[[#This Row],[No用]],SetNo[[No.用]:[vlookup 用]],2,FALSE)</f>
        <v>348</v>
      </c>
      <c r="B1327">
        <f>IF(ROW()=2,1,IF(A1326&lt;&gt;Block[[#This Row],[No]],1,B1326+1))</f>
        <v>4</v>
      </c>
      <c r="C1327" t="s">
        <v>108</v>
      </c>
      <c r="D1327" s="1" t="s">
        <v>546</v>
      </c>
      <c r="E1327" s="1" t="s">
        <v>90</v>
      </c>
      <c r="F1327" s="1" t="s">
        <v>78</v>
      </c>
      <c r="G1327" s="1" t="s">
        <v>543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ユニフォーム沼井和馬ICONIC</v>
      </c>
    </row>
    <row r="1328" spans="1:21" x14ac:dyDescent="0.35">
      <c r="A1328">
        <f>VLOOKUP(Block[[#This Row],[No用]],SetNo[[No.用]:[vlookup 用]],2,FALSE)</f>
        <v>349</v>
      </c>
      <c r="B1328">
        <f>IF(ROW()=2,1,IF(A1327&lt;&gt;Block[[#This Row],[No]],1,B1327+1))</f>
        <v>1</v>
      </c>
      <c r="C1328" t="s">
        <v>108</v>
      </c>
      <c r="D1328" s="1" t="s">
        <v>557</v>
      </c>
      <c r="E1328" s="1" t="s">
        <v>90</v>
      </c>
      <c r="F1328" s="1" t="s">
        <v>78</v>
      </c>
      <c r="G1328" s="1" t="s">
        <v>543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29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ユニフォーム潜尚保ICONIC</v>
      </c>
    </row>
    <row r="1329" spans="1:21" x14ac:dyDescent="0.35">
      <c r="A1329">
        <f>VLOOKUP(Block[[#This Row],[No用]],SetNo[[No.用]:[vlookup 用]],2,FALSE)</f>
        <v>349</v>
      </c>
      <c r="B1329">
        <f>IF(ROW()=2,1,IF(A1328&lt;&gt;Block[[#This Row],[No]],1,B1328+1))</f>
        <v>2</v>
      </c>
      <c r="C1329" t="s">
        <v>108</v>
      </c>
      <c r="D1329" s="1" t="s">
        <v>557</v>
      </c>
      <c r="E1329" s="1" t="s">
        <v>90</v>
      </c>
      <c r="F1329" s="1" t="s">
        <v>78</v>
      </c>
      <c r="G1329" s="1" t="s">
        <v>543</v>
      </c>
      <c r="H1329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ユニフォーム潜尚保ICONIC</v>
      </c>
    </row>
    <row r="1330" spans="1:21" x14ac:dyDescent="0.35">
      <c r="A1330">
        <f>VLOOKUP(Block[[#This Row],[No用]],SetNo[[No.用]:[vlookup 用]],2,FALSE)</f>
        <v>350</v>
      </c>
      <c r="B1330">
        <f>IF(ROW()=2,1,IF(A1329&lt;&gt;Block[[#This Row],[No]],1,B1329+1))</f>
        <v>1</v>
      </c>
      <c r="C1330" s="1" t="s">
        <v>673</v>
      </c>
      <c r="D1330" s="1" t="s">
        <v>557</v>
      </c>
      <c r="E1330" s="1" t="s">
        <v>77</v>
      </c>
      <c r="F1330" s="1" t="s">
        <v>78</v>
      </c>
      <c r="G1330" s="1" t="s">
        <v>543</v>
      </c>
      <c r="H1330" s="1" t="s">
        <v>544</v>
      </c>
      <c r="I1330">
        <v>1</v>
      </c>
      <c r="J1330" t="s">
        <v>15</v>
      </c>
      <c r="K1330" s="1" t="s">
        <v>174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バーガー潜尚保ICONIC</v>
      </c>
    </row>
    <row r="1331" spans="1:21" x14ac:dyDescent="0.35">
      <c r="A1331">
        <f>VLOOKUP(Block[[#This Row],[No用]],SetNo[[No.用]:[vlookup 用]],2,FALSE)</f>
        <v>350</v>
      </c>
      <c r="B1331">
        <f>IF(ROW()=2,1,IF(A1330&lt;&gt;Block[[#This Row],[No]],1,B1330+1))</f>
        <v>2</v>
      </c>
      <c r="C1331" s="1" t="s">
        <v>673</v>
      </c>
      <c r="D1331" s="1" t="s">
        <v>557</v>
      </c>
      <c r="E1331" s="1" t="s">
        <v>77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175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バーガー潜尚保ICONIC</v>
      </c>
    </row>
    <row r="1332" spans="1:21" x14ac:dyDescent="0.35">
      <c r="A1332">
        <f>VLOOKUP(Block[[#This Row],[No用]],SetNo[[No.用]:[vlookup 用]],2,FALSE)</f>
        <v>351</v>
      </c>
      <c r="B1332">
        <f>IF(ROW()=2,1,IF(A1331&lt;&gt;Block[[#This Row],[No]],1,B1331+1))</f>
        <v>1</v>
      </c>
      <c r="C1332" t="s">
        <v>108</v>
      </c>
      <c r="D1332" s="1" t="s">
        <v>559</v>
      </c>
      <c r="E1332" s="1" t="s">
        <v>90</v>
      </c>
      <c r="F1332" s="1" t="s">
        <v>78</v>
      </c>
      <c r="G1332" s="1" t="s">
        <v>543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173</v>
      </c>
      <c r="M1332">
        <v>33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ユニフォーム高千穂恵也ICONIC</v>
      </c>
    </row>
    <row r="1333" spans="1:21" x14ac:dyDescent="0.35">
      <c r="A1333">
        <f>VLOOKUP(Block[[#This Row],[No用]],SetNo[[No.用]:[vlookup 用]],2,FALSE)</f>
        <v>351</v>
      </c>
      <c r="B1333">
        <f>IF(ROW()=2,1,IF(A1332&lt;&gt;Block[[#This Row],[No]],1,B1332+1))</f>
        <v>2</v>
      </c>
      <c r="C1333" t="s">
        <v>108</v>
      </c>
      <c r="D1333" s="1" t="s">
        <v>559</v>
      </c>
      <c r="E1333" s="1" t="s">
        <v>90</v>
      </c>
      <c r="F1333" s="1" t="s">
        <v>78</v>
      </c>
      <c r="G1333" s="1" t="s">
        <v>543</v>
      </c>
      <c r="H1333" t="s">
        <v>71</v>
      </c>
      <c r="I1333">
        <v>1</v>
      </c>
      <c r="J1333" t="s">
        <v>15</v>
      </c>
      <c r="K1333" s="1" t="s">
        <v>175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ユニフォーム高千穂恵也ICONIC</v>
      </c>
    </row>
    <row r="1334" spans="1:21" x14ac:dyDescent="0.35">
      <c r="A1334">
        <f>VLOOKUP(Block[[#This Row],[No用]],SetNo[[No.用]:[vlookup 用]],2,FALSE)</f>
        <v>351</v>
      </c>
      <c r="B1334">
        <f>IF(ROW()=2,1,IF(A1333&lt;&gt;Block[[#This Row],[No]],1,B1333+1))</f>
        <v>3</v>
      </c>
      <c r="C1334" t="s">
        <v>108</v>
      </c>
      <c r="D1334" s="1" t="s">
        <v>559</v>
      </c>
      <c r="E1334" s="1" t="s">
        <v>90</v>
      </c>
      <c r="F1334" s="1" t="s">
        <v>78</v>
      </c>
      <c r="G1334" s="1" t="s">
        <v>543</v>
      </c>
      <c r="H1334" t="s">
        <v>71</v>
      </c>
      <c r="I1334">
        <v>1</v>
      </c>
      <c r="J1334" t="s">
        <v>15</v>
      </c>
      <c r="K1334" s="1" t="s">
        <v>177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ユニフォーム高千穂恵也ICONIC</v>
      </c>
    </row>
    <row r="1335" spans="1:21" x14ac:dyDescent="0.35">
      <c r="A1335">
        <f>VLOOKUP(Block[[#This Row],[No用]],SetNo[[No.用]:[vlookup 用]],2,FALSE)</f>
        <v>351</v>
      </c>
      <c r="B1335">
        <f>IF(ROW()=2,1,IF(A1334&lt;&gt;Block[[#This Row],[No]],1,B1334+1))</f>
        <v>4</v>
      </c>
      <c r="C1335" t="s">
        <v>108</v>
      </c>
      <c r="D1335" s="1" t="s">
        <v>559</v>
      </c>
      <c r="E1335" s="1" t="s">
        <v>90</v>
      </c>
      <c r="F1335" s="1" t="s">
        <v>78</v>
      </c>
      <c r="G1335" s="1" t="s">
        <v>543</v>
      </c>
      <c r="H1335" t="s">
        <v>71</v>
      </c>
      <c r="I1335">
        <v>1</v>
      </c>
      <c r="J1335" t="s">
        <v>15</v>
      </c>
      <c r="K1335" s="1" t="s">
        <v>248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ユニフォーム高千穂恵也ICONIC</v>
      </c>
    </row>
    <row r="1336" spans="1:21" x14ac:dyDescent="0.35">
      <c r="A1336">
        <f>VLOOKUP(Block[[#This Row],[No用]],SetNo[[No.用]:[vlookup 用]],2,FALSE)</f>
        <v>352</v>
      </c>
      <c r="B1336">
        <f>IF(ROW()=2,1,IF(A1335&lt;&gt;Block[[#This Row],[No]],1,B1335+1))</f>
        <v>1</v>
      </c>
      <c r="C1336" t="s">
        <v>108</v>
      </c>
      <c r="D1336" s="1" t="s">
        <v>561</v>
      </c>
      <c r="E1336" s="1" t="s">
        <v>90</v>
      </c>
      <c r="F1336" s="1" t="s">
        <v>82</v>
      </c>
      <c r="G1336" s="1" t="s">
        <v>543</v>
      </c>
      <c r="H1336" t="s">
        <v>71</v>
      </c>
      <c r="I1336">
        <v>1</v>
      </c>
      <c r="J1336" t="s">
        <v>15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ユニフォーム広尾倖児ICONIC</v>
      </c>
    </row>
    <row r="1337" spans="1:21" x14ac:dyDescent="0.35">
      <c r="A1337">
        <f>VLOOKUP(Block[[#This Row],[No用]],SetNo[[No.用]:[vlookup 用]],2,FALSE)</f>
        <v>352</v>
      </c>
      <c r="B1337">
        <f>IF(ROW()=2,1,IF(A1336&lt;&gt;Block[[#This Row],[No]],1,B1336+1))</f>
        <v>2</v>
      </c>
      <c r="C1337" t="s">
        <v>108</v>
      </c>
      <c r="D1337" s="1" t="s">
        <v>561</v>
      </c>
      <c r="E1337" s="1" t="s">
        <v>90</v>
      </c>
      <c r="F1337" s="1" t="s">
        <v>82</v>
      </c>
      <c r="G1337" s="1" t="s">
        <v>543</v>
      </c>
      <c r="H1337" t="s">
        <v>71</v>
      </c>
      <c r="I1337">
        <v>1</v>
      </c>
      <c r="J1337" t="s">
        <v>15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ユニフォーム広尾倖児ICONIC</v>
      </c>
    </row>
    <row r="1338" spans="1:21" x14ac:dyDescent="0.35">
      <c r="A1338">
        <f>VLOOKUP(Block[[#This Row],[No用]],SetNo[[No.用]:[vlookup 用]],2,FALSE)</f>
        <v>352</v>
      </c>
      <c r="B1338">
        <f>IF(ROW()=2,1,IF(A1337&lt;&gt;Block[[#This Row],[No]],1,B1337+1))</f>
        <v>3</v>
      </c>
      <c r="C1338" t="s">
        <v>108</v>
      </c>
      <c r="D1338" s="1" t="s">
        <v>561</v>
      </c>
      <c r="E1338" s="1" t="s">
        <v>90</v>
      </c>
      <c r="F1338" s="1" t="s">
        <v>82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177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ユニフォーム広尾倖児ICONIC</v>
      </c>
    </row>
    <row r="1339" spans="1:21" x14ac:dyDescent="0.35">
      <c r="A1339">
        <f>VLOOKUP(Block[[#This Row],[No用]],SetNo[[No.用]:[vlookup 用]],2,FALSE)</f>
        <v>352</v>
      </c>
      <c r="B1339">
        <f>IF(ROW()=2,1,IF(A1338&lt;&gt;Block[[#This Row],[No]],1,B1338+1))</f>
        <v>4</v>
      </c>
      <c r="C1339" t="s">
        <v>108</v>
      </c>
      <c r="D1339" s="1" t="s">
        <v>561</v>
      </c>
      <c r="E1339" s="1" t="s">
        <v>90</v>
      </c>
      <c r="F1339" s="1" t="s">
        <v>82</v>
      </c>
      <c r="G1339" s="1" t="s">
        <v>543</v>
      </c>
      <c r="H1339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ユニフォーム広尾倖児ICONIC</v>
      </c>
    </row>
    <row r="1340" spans="1:21" x14ac:dyDescent="0.35">
      <c r="A1340">
        <f>VLOOKUP(Block[[#This Row],[No用]],SetNo[[No.用]:[vlookup 用]],2,FALSE)</f>
        <v>353</v>
      </c>
      <c r="B1340">
        <f>IF(ROW()=2,1,IF(A1339&lt;&gt;Block[[#This Row],[No]],1,B1339+1))</f>
        <v>1</v>
      </c>
      <c r="C1340" s="1" t="s">
        <v>737</v>
      </c>
      <c r="D1340" s="1" t="s">
        <v>561</v>
      </c>
      <c r="E1340" s="1" t="s">
        <v>77</v>
      </c>
      <c r="F1340" s="1" t="s">
        <v>82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カンフー広尾倖児ICONIC</v>
      </c>
    </row>
    <row r="1341" spans="1:21" x14ac:dyDescent="0.35">
      <c r="A1341">
        <f>VLOOKUP(Block[[#This Row],[No用]],SetNo[[No.用]:[vlookup 用]],2,FALSE)</f>
        <v>353</v>
      </c>
      <c r="B1341">
        <f>IF(ROW()=2,1,IF(A1340&lt;&gt;Block[[#This Row],[No]],1,B1340+1))</f>
        <v>2</v>
      </c>
      <c r="C1341" s="1" t="s">
        <v>737</v>
      </c>
      <c r="D1341" s="1" t="s">
        <v>561</v>
      </c>
      <c r="E1341" s="1" t="s">
        <v>77</v>
      </c>
      <c r="F1341" s="1" t="s">
        <v>82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175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カンフー広尾倖児ICONIC</v>
      </c>
    </row>
    <row r="1342" spans="1:21" x14ac:dyDescent="0.35">
      <c r="A1342">
        <f>VLOOKUP(Block[[#This Row],[No用]],SetNo[[No.用]:[vlookup 用]],2,FALSE)</f>
        <v>353</v>
      </c>
      <c r="B1342">
        <f>IF(ROW()=2,1,IF(A1341&lt;&gt;Block[[#This Row],[No]],1,B1341+1))</f>
        <v>3</v>
      </c>
      <c r="C1342" s="1" t="s">
        <v>737</v>
      </c>
      <c r="D1342" s="1" t="s">
        <v>561</v>
      </c>
      <c r="E1342" s="1" t="s">
        <v>77</v>
      </c>
      <c r="F1342" s="1" t="s">
        <v>82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177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カンフー広尾倖児ICONIC</v>
      </c>
    </row>
    <row r="1343" spans="1:21" x14ac:dyDescent="0.35">
      <c r="A1343">
        <f>VLOOKUP(Block[[#This Row],[No用]],SetNo[[No.用]:[vlookup 用]],2,FALSE)</f>
        <v>353</v>
      </c>
      <c r="B1343">
        <f>IF(ROW()=2,1,IF(A1342&lt;&gt;Block[[#This Row],[No]],1,B1342+1))</f>
        <v>4</v>
      </c>
      <c r="C1343" s="1" t="s">
        <v>737</v>
      </c>
      <c r="D1343" s="1" t="s">
        <v>561</v>
      </c>
      <c r="E1343" s="1" t="s">
        <v>77</v>
      </c>
      <c r="F1343" s="1" t="s">
        <v>82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カンフー広尾倖児ICONIC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5</v>
      </c>
      <c r="C1344" s="1" t="s">
        <v>737</v>
      </c>
      <c r="D1344" s="1" t="s">
        <v>561</v>
      </c>
      <c r="E1344" s="1" t="s">
        <v>77</v>
      </c>
      <c r="F1344" s="1" t="s">
        <v>82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183</v>
      </c>
      <c r="L1344" s="1" t="s">
        <v>224</v>
      </c>
      <c r="M1344">
        <v>45</v>
      </c>
      <c r="N1344">
        <v>0</v>
      </c>
      <c r="O1344">
        <v>55</v>
      </c>
      <c r="P1344">
        <v>0</v>
      </c>
      <c r="R1344" s="1" t="s">
        <v>738</v>
      </c>
      <c r="S1344" s="1" t="s">
        <v>961</v>
      </c>
      <c r="T1344" s="1"/>
      <c r="U1344" t="str">
        <f>Block[[#This Row],[服装]]&amp;Block[[#This Row],[名前]]&amp;Block[[#This Row],[レアリティ]]</f>
        <v>カンフー広尾倖児ICONIC</v>
      </c>
    </row>
    <row r="1345" spans="1:21" x14ac:dyDescent="0.35">
      <c r="A1345">
        <f>VLOOKUP(Block[[#This Row],[No用]],SetNo[[No.用]:[vlookup 用]],2,FALSE)</f>
        <v>354</v>
      </c>
      <c r="B1345">
        <f>IF(ROW()=2,1,IF(A1344&lt;&gt;Block[[#This Row],[No]],1,B1344+1))</f>
        <v>1</v>
      </c>
      <c r="C1345" t="s">
        <v>108</v>
      </c>
      <c r="D1345" s="1" t="s">
        <v>563</v>
      </c>
      <c r="E1345" s="1" t="s">
        <v>90</v>
      </c>
      <c r="F1345" s="1" t="s">
        <v>74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ユニフォーム先島伊澄ICONIC</v>
      </c>
    </row>
    <row r="1346" spans="1:21" x14ac:dyDescent="0.35">
      <c r="A1346">
        <f>VLOOKUP(Block[[#This Row],[No用]],SetNo[[No.用]:[vlookup 用]],2,FALSE)</f>
        <v>354</v>
      </c>
      <c r="B1346">
        <f>IF(ROW()=2,1,IF(A1345&lt;&gt;Block[[#This Row],[No]],1,B1345+1))</f>
        <v>2</v>
      </c>
      <c r="C1346" t="s">
        <v>108</v>
      </c>
      <c r="D1346" s="1" t="s">
        <v>563</v>
      </c>
      <c r="E1346" s="1" t="s">
        <v>90</v>
      </c>
      <c r="F1346" s="1" t="s">
        <v>74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ユニフォーム先島伊澄ICONIC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3</v>
      </c>
      <c r="C1347" t="s">
        <v>108</v>
      </c>
      <c r="D1347" s="1" t="s">
        <v>563</v>
      </c>
      <c r="E1347" s="1" t="s">
        <v>90</v>
      </c>
      <c r="F1347" s="1" t="s">
        <v>74</v>
      </c>
      <c r="G1347" s="1" t="s">
        <v>543</v>
      </c>
      <c r="H1347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ユニフォーム先島伊澄ICONIC</v>
      </c>
    </row>
    <row r="1348" spans="1:21" x14ac:dyDescent="0.35">
      <c r="A1348">
        <f>VLOOKUP(Block[[#This Row],[No用]],SetNo[[No.用]:[vlookup 用]],2,FALSE)</f>
        <v>355</v>
      </c>
      <c r="B1348">
        <f>IF(ROW()=2,1,IF(A1347&lt;&gt;Block[[#This Row],[No]],1,B1347+1))</f>
        <v>1</v>
      </c>
      <c r="C1348" t="s">
        <v>108</v>
      </c>
      <c r="D1348" s="1" t="s">
        <v>565</v>
      </c>
      <c r="E1348" s="1" t="s">
        <v>90</v>
      </c>
      <c r="F1348" s="1" t="s">
        <v>82</v>
      </c>
      <c r="G1348" s="1" t="s">
        <v>543</v>
      </c>
      <c r="H1348" t="s">
        <v>71</v>
      </c>
      <c r="I1348">
        <v>1</v>
      </c>
      <c r="J1348" t="s">
        <v>15</v>
      </c>
      <c r="K1348" s="1" t="s">
        <v>174</v>
      </c>
      <c r="L1348" s="1" t="s">
        <v>178</v>
      </c>
      <c r="M1348">
        <v>34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ユニフォーム背黒晃彦ICONIC</v>
      </c>
    </row>
    <row r="1349" spans="1:21" x14ac:dyDescent="0.35">
      <c r="A1349">
        <f>VLOOKUP(Block[[#This Row],[No用]],SetNo[[No.用]:[vlookup 用]],2,FALSE)</f>
        <v>355</v>
      </c>
      <c r="B1349">
        <f>IF(ROW()=2,1,IF(A1348&lt;&gt;Block[[#This Row],[No]],1,B1348+1))</f>
        <v>2</v>
      </c>
      <c r="C1349" t="s">
        <v>108</v>
      </c>
      <c r="D1349" s="1" t="s">
        <v>565</v>
      </c>
      <c r="E1349" s="1" t="s">
        <v>90</v>
      </c>
      <c r="F1349" s="1" t="s">
        <v>82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175</v>
      </c>
      <c r="L1349" s="1" t="s">
        <v>173</v>
      </c>
      <c r="M1349">
        <v>34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ユニフォーム背黒晃彦ICONIC</v>
      </c>
    </row>
    <row r="1350" spans="1:21" x14ac:dyDescent="0.35">
      <c r="A1350">
        <f>VLOOKUP(Block[[#This Row],[No用]],SetNo[[No.用]:[vlookup 用]],2,FALSE)</f>
        <v>355</v>
      </c>
      <c r="B1350">
        <f>IF(ROW()=2,1,IF(A1349&lt;&gt;Block[[#This Row],[No]],1,B1349+1))</f>
        <v>3</v>
      </c>
      <c r="C1350" t="s">
        <v>108</v>
      </c>
      <c r="D1350" s="1" t="s">
        <v>565</v>
      </c>
      <c r="E1350" s="1" t="s">
        <v>90</v>
      </c>
      <c r="F1350" s="1" t="s">
        <v>82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179</v>
      </c>
      <c r="L1350" s="1" t="s">
        <v>173</v>
      </c>
      <c r="M1350">
        <v>37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ユニフォーム背黒晃彦ICONIC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4</v>
      </c>
      <c r="C1351" t="s">
        <v>108</v>
      </c>
      <c r="D1351" s="1" t="s">
        <v>565</v>
      </c>
      <c r="E1351" s="1" t="s">
        <v>90</v>
      </c>
      <c r="F1351" s="1" t="s">
        <v>82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177</v>
      </c>
      <c r="L1351" s="1" t="s">
        <v>162</v>
      </c>
      <c r="M1351">
        <v>31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ユニフォーム背黒晃彦ICONIC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5</v>
      </c>
      <c r="C1352" t="s">
        <v>108</v>
      </c>
      <c r="D1352" s="1" t="s">
        <v>565</v>
      </c>
      <c r="E1352" s="1" t="s">
        <v>90</v>
      </c>
      <c r="F1352" s="1" t="s">
        <v>82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31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ユニフォーム背黒晃彦ICONIC</v>
      </c>
    </row>
    <row r="1353" spans="1:21" x14ac:dyDescent="0.35">
      <c r="A1353">
        <f>VLOOKUP(Block[[#This Row],[No用]],SetNo[[No.用]:[vlookup 用]],2,FALSE)</f>
        <v>355</v>
      </c>
      <c r="B1353">
        <f>IF(ROW()=2,1,IF(A1352&lt;&gt;Block[[#This Row],[No]],1,B1352+1))</f>
        <v>6</v>
      </c>
      <c r="C1353" t="s">
        <v>108</v>
      </c>
      <c r="D1353" s="1" t="s">
        <v>565</v>
      </c>
      <c r="E1353" s="1" t="s">
        <v>90</v>
      </c>
      <c r="F1353" s="1" t="s">
        <v>82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183</v>
      </c>
      <c r="L1353" s="1" t="s">
        <v>224</v>
      </c>
      <c r="M1353">
        <v>44</v>
      </c>
      <c r="N1353">
        <v>0</v>
      </c>
      <c r="O1353">
        <v>54</v>
      </c>
      <c r="P1353">
        <v>0</v>
      </c>
      <c r="U1353" t="str">
        <f>Block[[#This Row],[服装]]&amp;Block[[#This Row],[名前]]&amp;Block[[#This Row],[レアリティ]]</f>
        <v>ユニフォーム背黒晃彦ICONIC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1</v>
      </c>
      <c r="C1354" t="s">
        <v>108</v>
      </c>
      <c r="D1354" s="1" t="s">
        <v>567</v>
      </c>
      <c r="E1354" s="1" t="s">
        <v>90</v>
      </c>
      <c r="F1354" s="1" t="s">
        <v>80</v>
      </c>
      <c r="G1354" s="1" t="s">
        <v>543</v>
      </c>
      <c r="H1354" t="s">
        <v>71</v>
      </c>
      <c r="I1354">
        <v>1</v>
      </c>
      <c r="J1354" t="s">
        <v>15</v>
      </c>
      <c r="M1354">
        <v>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ユニフォーム赤間颯ICONIC</v>
      </c>
    </row>
    <row r="1355" spans="1:21" x14ac:dyDescent="0.35">
      <c r="A1355">
        <f>VLOOKUP(Block[[#This Row],[No用]],SetNo[[No.用]:[vlookup 用]],2,FALSE)</f>
        <v>357</v>
      </c>
      <c r="B1355">
        <f>IF(ROW()=2,1,IF(A1354&lt;&gt;Block[[#This Row],[No]],1,B1354+1))</f>
        <v>1</v>
      </c>
      <c r="C1355" s="1" t="s">
        <v>108</v>
      </c>
      <c r="D1355" s="1" t="s">
        <v>1080</v>
      </c>
      <c r="E1355" s="1" t="s">
        <v>77</v>
      </c>
      <c r="F1355" s="1" t="s">
        <v>74</v>
      </c>
      <c r="G1355" s="1" t="s">
        <v>1081</v>
      </c>
      <c r="H1355" s="1" t="s">
        <v>544</v>
      </c>
      <c r="I1355">
        <v>1</v>
      </c>
      <c r="J1355" t="s">
        <v>15</v>
      </c>
      <c r="K1355" s="1" t="s">
        <v>174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ユニフォーム白峰周ICONIC</v>
      </c>
    </row>
    <row r="1356" spans="1:21" x14ac:dyDescent="0.35">
      <c r="A1356">
        <f>VLOOKUP(Block[[#This Row],[No用]],SetNo[[No.用]:[vlookup 用]],2,FALSE)</f>
        <v>357</v>
      </c>
      <c r="B1356">
        <f>IF(ROW()=2,1,IF(A1355&lt;&gt;Block[[#This Row],[No]],1,B1355+1))</f>
        <v>2</v>
      </c>
      <c r="C1356" s="1" t="s">
        <v>108</v>
      </c>
      <c r="D1356" s="1" t="s">
        <v>1080</v>
      </c>
      <c r="E1356" s="1" t="s">
        <v>77</v>
      </c>
      <c r="F1356" s="1" t="s">
        <v>74</v>
      </c>
      <c r="G1356" s="1" t="s">
        <v>1081</v>
      </c>
      <c r="H1356" s="1" t="s">
        <v>544</v>
      </c>
      <c r="I1356">
        <v>1</v>
      </c>
      <c r="J1356" t="s">
        <v>15</v>
      </c>
      <c r="K1356" s="1" t="s">
        <v>175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ユニフォーム白峰周ICONIC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3</v>
      </c>
      <c r="C1357" s="1" t="s">
        <v>108</v>
      </c>
      <c r="D1357" s="1" t="s">
        <v>1080</v>
      </c>
      <c r="E1357" s="1" t="s">
        <v>77</v>
      </c>
      <c r="F1357" s="1" t="s">
        <v>74</v>
      </c>
      <c r="G1357" s="1" t="s">
        <v>1081</v>
      </c>
      <c r="H1357" s="1" t="s">
        <v>544</v>
      </c>
      <c r="I1357">
        <v>1</v>
      </c>
      <c r="J1357" t="s">
        <v>15</v>
      </c>
      <c r="K1357" s="1" t="s">
        <v>248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ユニフォーム白峰周ICONIC</v>
      </c>
    </row>
    <row r="1358" spans="1:21" x14ac:dyDescent="0.35">
      <c r="A1358">
        <f>VLOOKUP(Block[[#This Row],[No用]],SetNo[[No.用]:[vlookup 用]],2,FALSE)</f>
        <v>358</v>
      </c>
      <c r="B1358">
        <f>IF(ROW()=2,1,IF(A1357&lt;&gt;Block[[#This Row],[No]],1,B1357+1))</f>
        <v>1</v>
      </c>
      <c r="C1358" s="1" t="s">
        <v>108</v>
      </c>
      <c r="D1358" s="1" t="s">
        <v>1090</v>
      </c>
      <c r="E1358" s="1" t="s">
        <v>77</v>
      </c>
      <c r="F1358" s="1" t="s">
        <v>82</v>
      </c>
      <c r="G1358" s="1" t="s">
        <v>1081</v>
      </c>
      <c r="H1358" s="1" t="s">
        <v>544</v>
      </c>
      <c r="I1358">
        <v>1</v>
      </c>
      <c r="J1358" t="s">
        <v>15</v>
      </c>
      <c r="K1358" s="1" t="s">
        <v>174</v>
      </c>
      <c r="L1358" s="1" t="s">
        <v>173</v>
      </c>
      <c r="M1358">
        <v>38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ユニフォーム和倉久彦ICONIC</v>
      </c>
    </row>
    <row r="1359" spans="1:21" x14ac:dyDescent="0.35">
      <c r="A1359">
        <f>VLOOKUP(Block[[#This Row],[No用]],SetNo[[No.用]:[vlookup 用]],2,FALSE)</f>
        <v>358</v>
      </c>
      <c r="B1359">
        <f>IF(ROW()=2,1,IF(A1358&lt;&gt;Block[[#This Row],[No]],1,B1358+1))</f>
        <v>2</v>
      </c>
      <c r="C1359" s="1" t="s">
        <v>108</v>
      </c>
      <c r="D1359" s="1" t="s">
        <v>1090</v>
      </c>
      <c r="E1359" s="1" t="s">
        <v>77</v>
      </c>
      <c r="F1359" s="1" t="s">
        <v>82</v>
      </c>
      <c r="G1359" s="1" t="s">
        <v>1081</v>
      </c>
      <c r="H1359" s="1" t="s">
        <v>544</v>
      </c>
      <c r="I1359">
        <v>1</v>
      </c>
      <c r="J1359" t="s">
        <v>15</v>
      </c>
      <c r="K1359" s="1" t="s">
        <v>175</v>
      </c>
      <c r="L1359" s="1" t="s">
        <v>173</v>
      </c>
      <c r="M1359">
        <v>38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ユニフォーム和倉久彦ICONIC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3</v>
      </c>
      <c r="C1360" s="1" t="s">
        <v>108</v>
      </c>
      <c r="D1360" s="1" t="s">
        <v>1090</v>
      </c>
      <c r="E1360" s="1" t="s">
        <v>77</v>
      </c>
      <c r="F1360" s="1" t="s">
        <v>82</v>
      </c>
      <c r="G1360" s="1" t="s">
        <v>1081</v>
      </c>
      <c r="H1360" s="1" t="s">
        <v>544</v>
      </c>
      <c r="I1360">
        <v>1</v>
      </c>
      <c r="J1360" t="s">
        <v>15</v>
      </c>
      <c r="K1360" s="1" t="s">
        <v>179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ユニフォーム和倉久彦ICONIC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4</v>
      </c>
      <c r="C1361" s="1" t="s">
        <v>108</v>
      </c>
      <c r="D1361" s="1" t="s">
        <v>1090</v>
      </c>
      <c r="E1361" s="1" t="s">
        <v>77</v>
      </c>
      <c r="F1361" s="1" t="s">
        <v>82</v>
      </c>
      <c r="G1361" s="1" t="s">
        <v>1081</v>
      </c>
      <c r="H1361" s="1" t="s">
        <v>544</v>
      </c>
      <c r="I1361">
        <v>1</v>
      </c>
      <c r="J1361" t="s">
        <v>15</v>
      </c>
      <c r="K1361" s="1" t="s">
        <v>177</v>
      </c>
      <c r="L1361" s="1" t="s">
        <v>162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ユニフォーム和倉久彦ICONIC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5</v>
      </c>
      <c r="C1362" s="1" t="s">
        <v>108</v>
      </c>
      <c r="D1362" s="1" t="s">
        <v>1090</v>
      </c>
      <c r="E1362" s="1" t="s">
        <v>77</v>
      </c>
      <c r="F1362" s="1" t="s">
        <v>82</v>
      </c>
      <c r="G1362" s="1" t="s">
        <v>1081</v>
      </c>
      <c r="H1362" s="1" t="s">
        <v>544</v>
      </c>
      <c r="I1362">
        <v>1</v>
      </c>
      <c r="J1362" t="s">
        <v>15</v>
      </c>
      <c r="K1362" s="1" t="s">
        <v>248</v>
      </c>
      <c r="L1362" s="1" t="s">
        <v>162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ユニフォーム和倉久彦ICONIC</v>
      </c>
    </row>
    <row r="1363" spans="1:21" x14ac:dyDescent="0.35">
      <c r="A1363">
        <f>VLOOKUP(Block[[#This Row],[No用]],SetNo[[No.用]:[vlookup 用]],2,FALSE)</f>
        <v>358</v>
      </c>
      <c r="B1363">
        <f>IF(ROW()=2,1,IF(A1362&lt;&gt;Block[[#This Row],[No]],1,B1362+1))</f>
        <v>6</v>
      </c>
      <c r="C1363" s="1" t="s">
        <v>108</v>
      </c>
      <c r="D1363" s="1" t="s">
        <v>1090</v>
      </c>
      <c r="E1363" s="1" t="s">
        <v>77</v>
      </c>
      <c r="F1363" s="1" t="s">
        <v>82</v>
      </c>
      <c r="G1363" s="1" t="s">
        <v>1081</v>
      </c>
      <c r="H1363" s="1" t="s">
        <v>544</v>
      </c>
      <c r="I1363">
        <v>1</v>
      </c>
      <c r="J1363" t="s">
        <v>15</v>
      </c>
      <c r="K1363" s="1" t="s">
        <v>183</v>
      </c>
      <c r="L1363" s="1" t="s">
        <v>224</v>
      </c>
      <c r="M1363">
        <v>45</v>
      </c>
      <c r="N1363">
        <v>0</v>
      </c>
      <c r="O1363">
        <v>55</v>
      </c>
      <c r="P1363">
        <v>0</v>
      </c>
      <c r="U1363" t="str">
        <f>Block[[#This Row],[服装]]&amp;Block[[#This Row],[名前]]&amp;Block[[#This Row],[レアリティ]]</f>
        <v>ユニフォーム和倉久彦ICONIC</v>
      </c>
    </row>
    <row r="1364" spans="1:21" x14ac:dyDescent="0.35">
      <c r="A1364">
        <f>VLOOKUP(Block[[#This Row],[No用]],SetNo[[No.用]:[vlookup 用]],2,FALSE)</f>
        <v>359</v>
      </c>
      <c r="B1364">
        <f>IF(ROW()=2,1,IF(A1363&lt;&gt;Block[[#This Row],[No]],1,B1363+1))</f>
        <v>1</v>
      </c>
      <c r="C1364" s="1" t="s">
        <v>108</v>
      </c>
      <c r="D1364" s="1" t="s">
        <v>1094</v>
      </c>
      <c r="E1364" s="1" t="s">
        <v>77</v>
      </c>
      <c r="F1364" s="1" t="s">
        <v>78</v>
      </c>
      <c r="G1364" s="1" t="s">
        <v>1081</v>
      </c>
      <c r="H1364" s="1" t="s">
        <v>544</v>
      </c>
      <c r="I1364">
        <v>1</v>
      </c>
      <c r="J1364" t="s">
        <v>15</v>
      </c>
      <c r="K1364" s="1" t="s">
        <v>174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ユニフォーム金沢伊織ICONIC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2</v>
      </c>
      <c r="C1365" s="1" t="s">
        <v>108</v>
      </c>
      <c r="D1365" s="1" t="s">
        <v>1094</v>
      </c>
      <c r="E1365" s="1" t="s">
        <v>77</v>
      </c>
      <c r="F1365" s="1" t="s">
        <v>78</v>
      </c>
      <c r="G1365" s="1" t="s">
        <v>1081</v>
      </c>
      <c r="H1365" s="1" t="s">
        <v>544</v>
      </c>
      <c r="I1365">
        <v>1</v>
      </c>
      <c r="J1365" t="s">
        <v>15</v>
      </c>
      <c r="K1365" s="1" t="s">
        <v>175</v>
      </c>
      <c r="L1365" s="1" t="s">
        <v>178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ユニフォーム金沢伊織ICONIC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3</v>
      </c>
      <c r="C1366" s="1" t="s">
        <v>108</v>
      </c>
      <c r="D1366" s="1" t="s">
        <v>1094</v>
      </c>
      <c r="E1366" s="1" t="s">
        <v>77</v>
      </c>
      <c r="F1366" s="1" t="s">
        <v>78</v>
      </c>
      <c r="G1366" s="1" t="s">
        <v>1081</v>
      </c>
      <c r="H1366" s="1" t="s">
        <v>544</v>
      </c>
      <c r="I1366">
        <v>1</v>
      </c>
      <c r="J1366" t="s">
        <v>15</v>
      </c>
      <c r="K1366" s="1" t="s">
        <v>177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ユニフォーム金沢伊織ICONIC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4</v>
      </c>
      <c r="C1367" s="1" t="s">
        <v>108</v>
      </c>
      <c r="D1367" s="1" t="s">
        <v>1094</v>
      </c>
      <c r="E1367" s="1" t="s">
        <v>77</v>
      </c>
      <c r="F1367" s="1" t="s">
        <v>78</v>
      </c>
      <c r="G1367" s="1" t="s">
        <v>1081</v>
      </c>
      <c r="H1367" s="1" t="s">
        <v>544</v>
      </c>
      <c r="I1367">
        <v>1</v>
      </c>
      <c r="J1367" t="s">
        <v>15</v>
      </c>
      <c r="K1367" s="1" t="s">
        <v>248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ユニフォーム金沢伊織ICONIC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s="1" t="s">
        <v>108</v>
      </c>
      <c r="D1368" s="1" t="s">
        <v>1098</v>
      </c>
      <c r="E1368" s="1" t="s">
        <v>77</v>
      </c>
      <c r="F1368" s="1" t="s">
        <v>82</v>
      </c>
      <c r="G1368" s="1" t="s">
        <v>1081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ユニフォーム志賀智也ICONIC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s="1" t="s">
        <v>108</v>
      </c>
      <c r="D1369" s="1" t="s">
        <v>1098</v>
      </c>
      <c r="E1369" s="1" t="s">
        <v>77</v>
      </c>
      <c r="F1369" s="1" t="s">
        <v>82</v>
      </c>
      <c r="G1369" s="1" t="s">
        <v>1081</v>
      </c>
      <c r="H1369" s="1" t="s">
        <v>544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ユニフォーム志賀智也ICONIC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s="1" t="s">
        <v>108</v>
      </c>
      <c r="D1370" s="1" t="s">
        <v>1098</v>
      </c>
      <c r="E1370" s="1" t="s">
        <v>77</v>
      </c>
      <c r="F1370" s="1" t="s">
        <v>82</v>
      </c>
      <c r="G1370" s="1" t="s">
        <v>1081</v>
      </c>
      <c r="H1370" s="1" t="s">
        <v>544</v>
      </c>
      <c r="I1370">
        <v>1</v>
      </c>
      <c r="J1370" t="s">
        <v>15</v>
      </c>
      <c r="K1370" s="1" t="s">
        <v>177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ユニフォーム志賀智也ICONIC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4</v>
      </c>
      <c r="C1371" s="1" t="s">
        <v>108</v>
      </c>
      <c r="D1371" s="1" t="s">
        <v>1098</v>
      </c>
      <c r="E1371" s="1" t="s">
        <v>77</v>
      </c>
      <c r="F1371" s="1" t="s">
        <v>82</v>
      </c>
      <c r="G1371" s="1" t="s">
        <v>1081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ユニフォーム志賀智也ICONIC</v>
      </c>
    </row>
    <row r="1372" spans="1:21" x14ac:dyDescent="0.35">
      <c r="A1372">
        <f>VLOOKUP(Block[[#This Row],[No用]],SetNo[[No.用]:[vlookup 用]],2,FALSE)</f>
        <v>360</v>
      </c>
      <c r="B1372">
        <f>IF(ROW()=2,1,IF(A1371&lt;&gt;Block[[#This Row],[No]],1,B1371+1))</f>
        <v>5</v>
      </c>
      <c r="C1372" s="1" t="s">
        <v>108</v>
      </c>
      <c r="D1372" s="1" t="s">
        <v>1098</v>
      </c>
      <c r="E1372" s="1" t="s">
        <v>77</v>
      </c>
      <c r="F1372" s="1" t="s">
        <v>82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183</v>
      </c>
      <c r="L1372" s="1" t="s">
        <v>224</v>
      </c>
      <c r="M1372">
        <v>44</v>
      </c>
      <c r="N1372">
        <v>0</v>
      </c>
      <c r="O1372">
        <v>54</v>
      </c>
      <c r="P1372">
        <v>0</v>
      </c>
      <c r="T1372" s="1" t="s">
        <v>1101</v>
      </c>
      <c r="U1372" t="str">
        <f>Block[[#This Row],[服装]]&amp;Block[[#This Row],[名前]]&amp;Block[[#This Row],[レアリティ]]</f>
        <v>ユニフォーム志賀智也ICONIC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1</v>
      </c>
      <c r="C1373" s="1" t="s">
        <v>108</v>
      </c>
      <c r="D1373" s="1" t="s">
        <v>1111</v>
      </c>
      <c r="E1373" s="1" t="s">
        <v>77</v>
      </c>
      <c r="F1373" s="1" t="s">
        <v>80</v>
      </c>
      <c r="G1373" s="1" t="s">
        <v>1081</v>
      </c>
      <c r="H1373" s="1" t="s">
        <v>544</v>
      </c>
      <c r="I1373">
        <v>1</v>
      </c>
      <c r="J1373" t="s">
        <v>15</v>
      </c>
      <c r="M1373">
        <v>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ユニフォーム輪島友和ICONIC</v>
      </c>
    </row>
    <row r="1374" spans="1:21" x14ac:dyDescent="0.35">
      <c r="A1374">
        <f>VLOOKUP(Block[[#This Row],[No用]],SetNo[[No.用]:[vlookup 用]],2,FALSE)</f>
        <v>362</v>
      </c>
      <c r="B1374" s="20">
        <f>IF(ROW()=2,1,IF(A1373&lt;&gt;Block[[#This Row],[No]],1,B1373+1))</f>
        <v>1</v>
      </c>
      <c r="C1374" s="1" t="s">
        <v>108</v>
      </c>
      <c r="D1374" s="1" t="s">
        <v>1128</v>
      </c>
      <c r="E1374" s="1" t="s">
        <v>77</v>
      </c>
      <c r="F1374" s="1" t="s">
        <v>78</v>
      </c>
      <c r="G1374" s="1" t="s">
        <v>1081</v>
      </c>
      <c r="H1374" s="1" t="s">
        <v>544</v>
      </c>
      <c r="I1374">
        <v>1</v>
      </c>
      <c r="J1374" t="s">
        <v>15</v>
      </c>
      <c r="K1374" s="1" t="s">
        <v>174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ユニフォーム深谷謙朗ICONIC</v>
      </c>
    </row>
    <row r="1375" spans="1:21" x14ac:dyDescent="0.35">
      <c r="A1375">
        <f>VLOOKUP(Block[[#This Row],[No用]],SetNo[[No.用]:[vlookup 用]],2,FALSE)</f>
        <v>362</v>
      </c>
      <c r="B1375" s="20">
        <f>IF(ROW()=2,1,IF(A1374&lt;&gt;Block[[#This Row],[No]],1,B1374+1))</f>
        <v>2</v>
      </c>
      <c r="C1375" s="1" t="s">
        <v>108</v>
      </c>
      <c r="D1375" s="1" t="s">
        <v>1128</v>
      </c>
      <c r="E1375" s="1" t="s">
        <v>77</v>
      </c>
      <c r="F1375" s="1" t="s">
        <v>78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175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46"/>
  <sheetViews>
    <sheetView topLeftCell="A734" workbookViewId="0">
      <selection activeCell="A746" sqref="A744:XFD746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IF(ROW()=2,1,IF(A8&lt;&gt;Special[[#This Row],[No]],1,IF(Special[[#This Row],[枝番用]]=0,B8,B8+1)))</f>
        <v>1</v>
      </c>
      <c r="C11">
        <f>IF(ROW()=2,1,IF(Special[[#This Row],[枝番用]]=1,1,C8+1))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207</v>
      </c>
      <c r="E71" t="s">
        <v>212</v>
      </c>
      <c r="F71" t="s">
        <v>23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224</v>
      </c>
      <c r="N71">
        <v>31</v>
      </c>
      <c r="O71">
        <v>0</v>
      </c>
      <c r="P71">
        <v>49</v>
      </c>
      <c r="Q71">
        <v>0</v>
      </c>
      <c r="AB71" t="str">
        <f>Special[[#This Row],[服装]]&amp;Special[[#This Row],[名前]]&amp;Special[[#This Row],[レアリティ]]</f>
        <v>制服西谷夕ICONIC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35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s="1" t="s">
        <v>587</v>
      </c>
      <c r="E72" t="s">
        <v>141</v>
      </c>
      <c r="F72" t="s">
        <v>73</v>
      </c>
      <c r="G72" t="s">
        <v>80</v>
      </c>
      <c r="H72" t="s">
        <v>136</v>
      </c>
      <c r="I72" t="s">
        <v>71</v>
      </c>
      <c r="J72">
        <v>1</v>
      </c>
      <c r="K72" t="s">
        <v>249</v>
      </c>
      <c r="L72" s="1" t="s">
        <v>363</v>
      </c>
      <c r="M72" s="1" t="s">
        <v>224</v>
      </c>
      <c r="N72">
        <v>39</v>
      </c>
      <c r="O72">
        <v>5</v>
      </c>
      <c r="P72">
        <v>49</v>
      </c>
      <c r="Q72">
        <v>7</v>
      </c>
      <c r="Y72" s="1" t="s">
        <v>1064</v>
      </c>
      <c r="Z72" s="1" t="s">
        <v>1065</v>
      </c>
      <c r="AA72" s="1"/>
      <c r="AB72" t="str">
        <f>Special[[#This Row],[服装]]&amp;Special[[#This Row],[名前]]&amp;Special[[#This Row],[レアリティ]]</f>
        <v>Xmas西谷夕ICONIC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35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s="1" t="s">
        <v>587</v>
      </c>
      <c r="E73" t="s">
        <v>141</v>
      </c>
      <c r="F73" t="s">
        <v>73</v>
      </c>
      <c r="G73" t="s">
        <v>80</v>
      </c>
      <c r="H73" t="s">
        <v>136</v>
      </c>
      <c r="I73" t="s">
        <v>71</v>
      </c>
      <c r="J73">
        <v>1</v>
      </c>
      <c r="K73" t="s">
        <v>249</v>
      </c>
      <c r="L73" s="1" t="s">
        <v>195</v>
      </c>
      <c r="M73" s="1" t="s">
        <v>224</v>
      </c>
      <c r="N73">
        <v>39</v>
      </c>
      <c r="O73">
        <v>0</v>
      </c>
      <c r="P73">
        <v>49</v>
      </c>
      <c r="Q73">
        <v>0</v>
      </c>
      <c r="AB73" t="str">
        <f>Special[[#This Row],[服装]]&amp;Special[[#This Row],[名前]]&amp;Special[[#This Row],[レアリティ]]</f>
        <v>Xmas西谷夕ICONIC</v>
      </c>
      <c r="AC73">
        <f>IF((A72&amp;L72&amp;M72)&lt;&gt;(Special[[#This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36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673</v>
      </c>
      <c r="E74" s="1" t="s">
        <v>141</v>
      </c>
      <c r="F74" s="1" t="s">
        <v>90</v>
      </c>
      <c r="G74" s="1" t="s">
        <v>80</v>
      </c>
      <c r="H74" s="1" t="s">
        <v>136</v>
      </c>
      <c r="I74" s="1" t="s">
        <v>71</v>
      </c>
      <c r="J74">
        <v>1</v>
      </c>
      <c r="K74" t="s">
        <v>249</v>
      </c>
      <c r="L74" s="1" t="s">
        <v>195</v>
      </c>
      <c r="M74" s="1" t="s">
        <v>224</v>
      </c>
      <c r="N74">
        <v>39</v>
      </c>
      <c r="O74">
        <v>0</v>
      </c>
      <c r="P74">
        <v>49</v>
      </c>
      <c r="Q74">
        <v>0</v>
      </c>
      <c r="AB74" t="str">
        <f>Special[[#This Row],[服装]]&amp;Special[[#This Row],[名前]]&amp;Special[[#This Row],[レアリティ]]</f>
        <v>バーガー西谷夕ICONIC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36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673</v>
      </c>
      <c r="E75" s="1" t="s">
        <v>141</v>
      </c>
      <c r="F75" s="1" t="s">
        <v>90</v>
      </c>
      <c r="G75" s="1" t="s">
        <v>80</v>
      </c>
      <c r="H75" s="1" t="s">
        <v>136</v>
      </c>
      <c r="I75" s="1" t="s">
        <v>71</v>
      </c>
      <c r="J75">
        <v>1</v>
      </c>
      <c r="K75" t="s">
        <v>249</v>
      </c>
      <c r="L75" s="1" t="s">
        <v>259</v>
      </c>
      <c r="M75" s="1" t="s">
        <v>224</v>
      </c>
      <c r="N75">
        <v>39</v>
      </c>
      <c r="O75">
        <v>0</v>
      </c>
      <c r="P75">
        <v>49</v>
      </c>
      <c r="Q75">
        <v>0</v>
      </c>
      <c r="S75">
        <v>20</v>
      </c>
      <c r="T75">
        <v>79.78</v>
      </c>
      <c r="U75">
        <v>22.5</v>
      </c>
      <c r="V75">
        <v>89.14</v>
      </c>
      <c r="W75" s="1" t="s">
        <v>870</v>
      </c>
      <c r="X75">
        <v>0</v>
      </c>
      <c r="Z75" s="1" t="s">
        <v>887</v>
      </c>
      <c r="AA75" s="1"/>
      <c r="AB75" t="str">
        <f>Special[[#This Row],[服装]]&amp;Special[[#This Row],[名前]]&amp;Special[[#This Row],[レアリティ]]</f>
        <v>バーガー西谷夕ICONIC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36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2</v>
      </c>
      <c r="D76" s="1" t="s">
        <v>673</v>
      </c>
      <c r="E76" s="1" t="s">
        <v>141</v>
      </c>
      <c r="F76" s="1" t="s">
        <v>90</v>
      </c>
      <c r="G76" s="1" t="s">
        <v>80</v>
      </c>
      <c r="H76" s="1" t="s">
        <v>136</v>
      </c>
      <c r="I76" s="1" t="s">
        <v>71</v>
      </c>
      <c r="J76">
        <v>1</v>
      </c>
      <c r="K76" t="s">
        <v>249</v>
      </c>
      <c r="L76" s="1" t="s">
        <v>259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4.2</v>
      </c>
      <c r="T76">
        <v>25.76</v>
      </c>
      <c r="U76">
        <v>5.8</v>
      </c>
      <c r="V76">
        <v>35.200000000000003</v>
      </c>
      <c r="W76" s="1" t="s">
        <v>870</v>
      </c>
      <c r="X76">
        <v>1</v>
      </c>
      <c r="Z76" s="1"/>
      <c r="AA76" s="1"/>
      <c r="AB76" t="str">
        <f>Special[[#This Row],[服装]]&amp;Special[[#This Row],[名前]]&amp;Special[[#This Row],[レアリティ]]</f>
        <v>バーガー西谷夕ICONIC</v>
      </c>
      <c r="AC76">
        <f>IF((A75&amp;L75&amp;M75)&lt;&gt;(Special[[#This Row],[No]]&amp;L76&amp;M76),1,IF(Special[[#This Row],[追加属性]]="",1,0))</f>
        <v>0</v>
      </c>
    </row>
    <row r="77" spans="1:29" x14ac:dyDescent="0.35">
      <c r="A77">
        <f>VLOOKUP(Special[[#This Row],[No用]],SetNo[[No.用]:[vlookup 用]],2,FALSE)</f>
        <v>37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770</v>
      </c>
      <c r="E77" s="1" t="s">
        <v>141</v>
      </c>
      <c r="F77" s="1" t="s">
        <v>77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778</v>
      </c>
      <c r="M77" s="1" t="s">
        <v>224</v>
      </c>
      <c r="N77">
        <v>39</v>
      </c>
      <c r="O77">
        <v>0</v>
      </c>
      <c r="P77">
        <v>49</v>
      </c>
      <c r="Q77">
        <v>0</v>
      </c>
      <c r="AB77" t="str">
        <f>Special[[#This Row],[服装]]&amp;Special[[#This Row],[名前]]&amp;Special[[#This Row],[レアリティ]]</f>
        <v>文化祭2西谷夕ICONIC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37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770</v>
      </c>
      <c r="E78" s="1" t="s">
        <v>141</v>
      </c>
      <c r="F78" s="1" t="s">
        <v>77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779</v>
      </c>
      <c r="M78" s="1" t="s">
        <v>224</v>
      </c>
      <c r="N78">
        <v>39</v>
      </c>
      <c r="O78">
        <v>0</v>
      </c>
      <c r="P78">
        <v>49</v>
      </c>
      <c r="Q78">
        <v>0</v>
      </c>
      <c r="S78">
        <v>3.35</v>
      </c>
      <c r="T78">
        <v>20.010000000000002</v>
      </c>
      <c r="U78">
        <v>5</v>
      </c>
      <c r="V78">
        <v>30.48</v>
      </c>
      <c r="W78" s="1" t="s">
        <v>950</v>
      </c>
      <c r="X78">
        <v>2</v>
      </c>
      <c r="Y78" s="1" t="s">
        <v>142</v>
      </c>
      <c r="Z78" s="1" t="s">
        <v>1029</v>
      </c>
      <c r="AA78" s="1"/>
      <c r="AB78" t="str">
        <f>Special[[#This Row],[服装]]&amp;Special[[#This Row],[名前]]&amp;Special[[#This Row],[レアリティ]]</f>
        <v>文化祭2西谷夕ICONIC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37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2</v>
      </c>
      <c r="D79" s="1" t="s">
        <v>770</v>
      </c>
      <c r="E79" s="1" t="s">
        <v>141</v>
      </c>
      <c r="F79" s="1" t="s">
        <v>77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588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 t="s">
        <v>180</v>
      </c>
      <c r="S79">
        <v>3.35</v>
      </c>
      <c r="T79">
        <v>20.010000000000002</v>
      </c>
      <c r="U79">
        <v>5</v>
      </c>
      <c r="V79">
        <v>30.48</v>
      </c>
      <c r="W79" s="1" t="s">
        <v>1037</v>
      </c>
      <c r="X79">
        <v>2</v>
      </c>
      <c r="Y79" s="1" t="s">
        <v>142</v>
      </c>
      <c r="Z79" s="1" t="s">
        <v>1029</v>
      </c>
      <c r="AA79" s="1"/>
      <c r="AB79" t="str">
        <f>Special[[#This Row],[服装]]&amp;Special[[#This Row],[名前]]&amp;Special[[#This Row],[レアリティ]]</f>
        <v>文化祭2西谷夕ICONIC</v>
      </c>
      <c r="AC79">
        <f>IF((A78&amp;L78&amp;M78)&lt;&gt;(Special[[#This Row],[No]]&amp;L79&amp;M79),1,IF(Special[[#This Row],[追加属性]]="",1,0))</f>
        <v>0</v>
      </c>
    </row>
    <row r="80" spans="1:29" x14ac:dyDescent="0.35">
      <c r="A80">
        <f>VLOOKUP(Special[[#This Row],[No用]],SetNo[[No.用]:[vlookup 用]],2,FALSE)</f>
        <v>38</v>
      </c>
      <c r="B80">
        <f>IF(ROW()=2,1,IF(A79&lt;&gt;Special[[#This Row],[No]],1,IF(Special[[#This Row],[枝番用]]=0,B79,B79+1)))</f>
        <v>1</v>
      </c>
      <c r="C80">
        <f>IF(ROW()=2,1,IF(Special[[#This Row],[枝番用]]=1,1,C79+1))</f>
        <v>1</v>
      </c>
      <c r="D80" s="1" t="s">
        <v>889</v>
      </c>
      <c r="E80" s="1" t="s">
        <v>141</v>
      </c>
      <c r="F80" s="1" t="s">
        <v>73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40</v>
      </c>
      <c r="O80">
        <v>0</v>
      </c>
      <c r="P80">
        <v>50</v>
      </c>
      <c r="Q80">
        <v>0</v>
      </c>
      <c r="S80">
        <v>20</v>
      </c>
      <c r="T80">
        <v>79.78</v>
      </c>
      <c r="U80">
        <v>22.5</v>
      </c>
      <c r="V80">
        <v>89.14</v>
      </c>
      <c r="W80" s="1" t="s">
        <v>870</v>
      </c>
      <c r="Y80" s="1"/>
      <c r="Z80" s="1" t="s">
        <v>887</v>
      </c>
      <c r="AA80" s="1"/>
      <c r="AB80" t="str">
        <f>Special[[#This Row],[服装]]&amp;Special[[#This Row],[名前]]&amp;Special[[#This Row],[レアリティ]]</f>
        <v>2周年西谷夕ICONIC</v>
      </c>
      <c r="AC80">
        <f>IF((A79&amp;L79&amp;M79)&lt;&gt;(Special[[#This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38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2</v>
      </c>
      <c r="D81" s="1" t="s">
        <v>889</v>
      </c>
      <c r="E81" s="1" t="s">
        <v>141</v>
      </c>
      <c r="F81" s="1" t="s">
        <v>73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259</v>
      </c>
      <c r="M81" s="1" t="s">
        <v>224</v>
      </c>
      <c r="N81">
        <v>40</v>
      </c>
      <c r="O81">
        <v>0</v>
      </c>
      <c r="P81">
        <v>50</v>
      </c>
      <c r="Q81">
        <v>0</v>
      </c>
      <c r="R81" s="1" t="s">
        <v>588</v>
      </c>
      <c r="S81">
        <v>4.2</v>
      </c>
      <c r="T81">
        <v>25.76</v>
      </c>
      <c r="U81">
        <v>5.8</v>
      </c>
      <c r="V81">
        <v>35.200000000000003</v>
      </c>
      <c r="W81" s="1" t="s">
        <v>870</v>
      </c>
      <c r="X81">
        <v>1</v>
      </c>
      <c r="Y81" s="1"/>
      <c r="Z81" s="1"/>
      <c r="AA81" s="1"/>
      <c r="AB81" t="str">
        <f>Special[[#This Row],[服装]]&amp;Special[[#This Row],[名前]]&amp;Special[[#This Row],[レアリティ]]</f>
        <v>2周年西谷夕ICONIC</v>
      </c>
      <c r="AC81">
        <f>IF((A80&amp;L80&amp;M80)&lt;&gt;(Special[[#This Row],[No]]&amp;L81&amp;M81),1,IF(Special[[#This Row],[追加属性]]="",1,0))</f>
        <v>0</v>
      </c>
    </row>
    <row r="82" spans="1:29" x14ac:dyDescent="0.35">
      <c r="A82">
        <f>VLOOKUP(Special[[#This Row],[No用]],SetNo[[No.用]:[vlookup 用]],2,FALSE)</f>
        <v>38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889</v>
      </c>
      <c r="E82" s="1" t="s">
        <v>141</v>
      </c>
      <c r="F82" s="1" t="s">
        <v>73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50</v>
      </c>
      <c r="O82">
        <v>0</v>
      </c>
      <c r="P82">
        <v>50</v>
      </c>
      <c r="Q82">
        <v>0</v>
      </c>
      <c r="S82">
        <v>30</v>
      </c>
      <c r="T82">
        <v>44.7</v>
      </c>
      <c r="U82">
        <v>40</v>
      </c>
      <c r="V82">
        <v>54.7</v>
      </c>
      <c r="W82" s="1" t="s">
        <v>900</v>
      </c>
      <c r="Y82" s="1"/>
      <c r="Z82" s="1" t="s">
        <v>887</v>
      </c>
      <c r="AA82" s="1"/>
      <c r="AB82" t="str">
        <f>Special[[#This Row],[服装]]&amp;Special[[#This Row],[名前]]&amp;Special[[#This Row],[レアリティ]]</f>
        <v>2周年西谷夕ICONIC</v>
      </c>
      <c r="AC82">
        <f>IF((A81&amp;L81&amp;M81)&lt;&gt;(Special[[#This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38</v>
      </c>
      <c r="B83">
        <f>IF(ROW()=2,1,IF(A82&lt;&gt;Special[[#This Row],[No]],1,IF(Special[[#This Row],[枝番用]]=0,B82,B82+1)))</f>
        <v>2</v>
      </c>
      <c r="C83">
        <f>IF(ROW()=2,1,IF(Special[[#This Row],[枝番用]]=1,1,C82+1))</f>
        <v>2</v>
      </c>
      <c r="D83" s="1" t="s">
        <v>889</v>
      </c>
      <c r="E83" s="1" t="s">
        <v>141</v>
      </c>
      <c r="F83" s="1" t="s">
        <v>73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50</v>
      </c>
      <c r="O83">
        <v>0</v>
      </c>
      <c r="P83">
        <v>50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870</v>
      </c>
      <c r="X83">
        <v>1</v>
      </c>
      <c r="Y83" s="1"/>
      <c r="AB83" t="str">
        <f>Special[[#This Row],[服装]]&amp;Special[[#This Row],[名前]]&amp;Special[[#This Row],[レアリティ]]</f>
        <v>2周年西谷夕ICONIC</v>
      </c>
      <c r="AC83">
        <f>IF((A82&amp;L82&amp;M82)&lt;&gt;(Special[[#This Row],[No]]&amp;L83&amp;M83),1,IF(Special[[#This Row],[追加属性]]="",1,0))</f>
        <v>0</v>
      </c>
    </row>
    <row r="84" spans="1:29" x14ac:dyDescent="0.35">
      <c r="A84">
        <f>VLOOKUP(Special[[#This Row],[No用]],SetNo[[No.用]:[vlookup 用]],2,FALSE)</f>
        <v>39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1079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173</v>
      </c>
      <c r="N84">
        <v>35</v>
      </c>
      <c r="O84">
        <v>0</v>
      </c>
      <c r="P84">
        <v>0</v>
      </c>
      <c r="Q84">
        <v>0</v>
      </c>
      <c r="R84" s="1"/>
      <c r="S84">
        <v>18.75</v>
      </c>
      <c r="T84">
        <v>74.61</v>
      </c>
      <c r="W84" s="1" t="s">
        <v>852</v>
      </c>
      <c r="X84">
        <v>1</v>
      </c>
      <c r="Y84" s="1"/>
      <c r="AB84" t="str">
        <f>Special[[#This Row],[服装]]&amp;Special[[#This Row],[名前]]&amp;Special[[#This Row],[レアリティ]]</f>
        <v>ハロウィン西谷夕ICONIC</v>
      </c>
      <c r="AC84">
        <f>IF((A83&amp;L83&amp;M83)&lt;&gt;(Special[[#This Row],[No]]&amp;L84&amp;M84),1,IF(Special[[#This Row],[追加属性]]="",1,0))</f>
        <v>1</v>
      </c>
    </row>
    <row r="85" spans="1:29" x14ac:dyDescent="0.35">
      <c r="A85">
        <f>VLOOKUP(Special[[#This Row],[No用]],SetNo[[No.用]:[vlookup 用]],2,FALSE)</f>
        <v>39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2</v>
      </c>
      <c r="D85" s="1" t="s">
        <v>1079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173</v>
      </c>
      <c r="N85">
        <v>35</v>
      </c>
      <c r="O85">
        <v>0</v>
      </c>
      <c r="P85">
        <v>0</v>
      </c>
      <c r="Q85">
        <v>0</v>
      </c>
      <c r="R85" s="1" t="s">
        <v>588</v>
      </c>
      <c r="S85">
        <v>16.8</v>
      </c>
      <c r="T85">
        <v>58.94</v>
      </c>
      <c r="W85" s="1" t="s">
        <v>950</v>
      </c>
      <c r="X85">
        <v>1</v>
      </c>
      <c r="Y85" s="1"/>
      <c r="AB85" t="str">
        <f>Special[[#This Row],[服装]]&amp;Special[[#This Row],[名前]]&amp;Special[[#This Row],[レアリティ]]</f>
        <v>ハロウィン西谷夕ICONIC</v>
      </c>
      <c r="AC85">
        <f>IF((A84&amp;L84&amp;M84)&lt;&gt;(Special[[#This Row],[No]]&amp;L85&amp;M85),1,IF(Special[[#This Row],[追加属性]]="",1,0))</f>
        <v>0</v>
      </c>
    </row>
    <row r="86" spans="1:29" x14ac:dyDescent="0.35">
      <c r="A86">
        <f>VLOOKUP(Special[[#This Row],[No用]],SetNo[[No.用]:[vlookup 用]],2,FALSE)</f>
        <v>39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1079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588</v>
      </c>
      <c r="M86" s="1" t="s">
        <v>178</v>
      </c>
      <c r="N86">
        <v>29</v>
      </c>
      <c r="O86">
        <v>0</v>
      </c>
      <c r="P86">
        <v>0</v>
      </c>
      <c r="Q86">
        <v>0</v>
      </c>
      <c r="R86" s="1"/>
      <c r="S86">
        <v>3.35</v>
      </c>
      <c r="T86">
        <v>33.729999999999997</v>
      </c>
      <c r="W86" s="1" t="s">
        <v>924</v>
      </c>
      <c r="X86">
        <v>1</v>
      </c>
      <c r="Y86" s="1"/>
      <c r="AB86" t="str">
        <f>Special[[#This Row],[服装]]&amp;Special[[#This Row],[名前]]&amp;Special[[#This Row],[レアリティ]]</f>
        <v>ハロウィン西谷夕ICONIC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39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1079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41</v>
      </c>
      <c r="O87">
        <v>0</v>
      </c>
      <c r="P87">
        <v>51</v>
      </c>
      <c r="Q87">
        <v>0</v>
      </c>
      <c r="R87" s="1"/>
      <c r="S87">
        <v>5</v>
      </c>
      <c r="T87">
        <v>30.48</v>
      </c>
      <c r="U87">
        <v>6.65</v>
      </c>
      <c r="V87">
        <v>40.950000000000003</v>
      </c>
      <c r="W87" s="1" t="s">
        <v>936</v>
      </c>
      <c r="X87">
        <v>2</v>
      </c>
      <c r="Y87" s="1" t="s">
        <v>685</v>
      </c>
      <c r="Z87" s="1" t="s">
        <v>935</v>
      </c>
      <c r="AA87" s="19" t="s">
        <v>1125</v>
      </c>
      <c r="AB87" t="str">
        <f>Special[[#This Row],[服装]]&amp;Special[[#This Row],[名前]]&amp;Special[[#This Row],[レアリティ]]</f>
        <v>ハロウィン西谷夕ICONIC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40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t="s">
        <v>205</v>
      </c>
      <c r="E88" t="s">
        <v>142</v>
      </c>
      <c r="F88" t="s">
        <v>24</v>
      </c>
      <c r="G88" t="s">
        <v>25</v>
      </c>
      <c r="H88" t="s">
        <v>136</v>
      </c>
      <c r="I88" t="s">
        <v>71</v>
      </c>
      <c r="J88">
        <v>1</v>
      </c>
      <c r="K88" t="s">
        <v>249</v>
      </c>
      <c r="L88" t="s">
        <v>191</v>
      </c>
      <c r="M88" t="s">
        <v>162</v>
      </c>
      <c r="N88">
        <v>29</v>
      </c>
      <c r="O88">
        <v>0</v>
      </c>
      <c r="P88">
        <v>0</v>
      </c>
      <c r="Q88">
        <v>0</v>
      </c>
      <c r="W88" s="1" t="s">
        <v>1056</v>
      </c>
      <c r="X88">
        <v>0</v>
      </c>
      <c r="AB88" t="str">
        <f>Special[[#This Row],[服装]]&amp;Special[[#This Row],[名前]]&amp;Special[[#This Row],[レアリティ]]</f>
        <v>ユニフォーム田中龍之介ICONIC</v>
      </c>
      <c r="AC88">
        <f>IF((A83&amp;L83&amp;M83)&lt;&gt;(Special[[#This Row],[No]]&amp;L88&amp;M88),1,IF(Special[[#This Row],[追加属性]]="",1,0))</f>
        <v>1</v>
      </c>
    </row>
    <row r="89" spans="1:29" x14ac:dyDescent="0.35">
      <c r="A89">
        <f>VLOOKUP(Special[[#This Row],[No用]],SetNo[[No.用]:[vlookup 用]],2,FALSE)</f>
        <v>41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149</v>
      </c>
      <c r="E89" t="s">
        <v>142</v>
      </c>
      <c r="F89" t="s">
        <v>28</v>
      </c>
      <c r="G89" t="s">
        <v>25</v>
      </c>
      <c r="H89" t="s">
        <v>136</v>
      </c>
      <c r="I89" t="s">
        <v>71</v>
      </c>
      <c r="J89">
        <v>1</v>
      </c>
      <c r="K89" t="s">
        <v>249</v>
      </c>
      <c r="L89" t="s">
        <v>191</v>
      </c>
      <c r="M89" t="s">
        <v>162</v>
      </c>
      <c r="N89">
        <v>29</v>
      </c>
      <c r="O89">
        <v>0</v>
      </c>
      <c r="P89">
        <v>0</v>
      </c>
      <c r="Q89">
        <v>0</v>
      </c>
      <c r="W89" s="1" t="s">
        <v>1056</v>
      </c>
      <c r="X89">
        <v>0</v>
      </c>
      <c r="AB89" t="str">
        <f>Special[[#This Row],[服装]]&amp;Special[[#This Row],[名前]]&amp;Special[[#This Row],[レアリティ]]</f>
        <v>制服田中龍之介ICONIC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41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t="s">
        <v>149</v>
      </c>
      <c r="E90" t="s">
        <v>142</v>
      </c>
      <c r="F90" t="s">
        <v>28</v>
      </c>
      <c r="G90" t="s">
        <v>25</v>
      </c>
      <c r="H90" t="s">
        <v>136</v>
      </c>
      <c r="I90" t="s">
        <v>71</v>
      </c>
      <c r="J90">
        <v>1</v>
      </c>
      <c r="K90" t="s">
        <v>249</v>
      </c>
      <c r="L90" s="1" t="s">
        <v>593</v>
      </c>
      <c r="M90" t="s">
        <v>224</v>
      </c>
      <c r="N90">
        <v>37</v>
      </c>
      <c r="O90">
        <v>0</v>
      </c>
      <c r="P90">
        <v>45</v>
      </c>
      <c r="Q90">
        <v>0</v>
      </c>
      <c r="S90">
        <v>3.35</v>
      </c>
      <c r="T90">
        <v>33.729999999999997</v>
      </c>
      <c r="U90">
        <v>5</v>
      </c>
      <c r="V90">
        <v>50.08</v>
      </c>
      <c r="W90" s="1" t="s">
        <v>882</v>
      </c>
      <c r="X90">
        <v>1</v>
      </c>
      <c r="AB90" t="str">
        <f>Special[[#This Row],[服装]]&amp;Special[[#This Row],[名前]]&amp;Special[[#This Row],[レアリティ]]</f>
        <v>制服田中龍之介ICONIC</v>
      </c>
      <c r="AC90">
        <f>IF((A89&amp;L89&amp;M89)&lt;&gt;(Special[[#This Row],[No]]&amp;L90&amp;M90),1,IF(Special[[#This Row],[追加属性]]="",1,0))</f>
        <v>1</v>
      </c>
    </row>
    <row r="91" spans="1:29" x14ac:dyDescent="0.35">
      <c r="A91">
        <f>VLOOKUP(Special[[#This Row],[No用]],SetNo[[No.用]:[vlookup 用]],2,FALSE)</f>
        <v>42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s="1" t="s">
        <v>591</v>
      </c>
      <c r="E91" s="1" t="s">
        <v>142</v>
      </c>
      <c r="F91" s="1" t="s">
        <v>73</v>
      </c>
      <c r="G91" t="s">
        <v>78</v>
      </c>
      <c r="H91" t="s">
        <v>136</v>
      </c>
      <c r="I91" t="s">
        <v>71</v>
      </c>
      <c r="J91">
        <v>1</v>
      </c>
      <c r="K91" t="s">
        <v>249</v>
      </c>
      <c r="L91" s="1" t="s">
        <v>191</v>
      </c>
      <c r="M91" s="1" t="s">
        <v>162</v>
      </c>
      <c r="N91">
        <v>29</v>
      </c>
      <c r="O91">
        <v>0</v>
      </c>
      <c r="P91">
        <v>0</v>
      </c>
      <c r="Q91">
        <v>0</v>
      </c>
      <c r="W91" s="1" t="s">
        <v>1056</v>
      </c>
      <c r="X91">
        <v>0</v>
      </c>
      <c r="AB91" t="str">
        <f>Special[[#This Row],[服装]]&amp;Special[[#This Row],[名前]]&amp;Special[[#This Row],[レアリティ]]</f>
        <v>新年田中龍之介ICONIC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42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s="1" t="s">
        <v>591</v>
      </c>
      <c r="E92" s="1" t="s">
        <v>142</v>
      </c>
      <c r="F92" s="1" t="s">
        <v>73</v>
      </c>
      <c r="G92" t="s">
        <v>78</v>
      </c>
      <c r="H92" t="s">
        <v>136</v>
      </c>
      <c r="I92" t="s">
        <v>71</v>
      </c>
      <c r="J92">
        <v>1</v>
      </c>
      <c r="K92" t="s">
        <v>249</v>
      </c>
      <c r="L92" s="1" t="s">
        <v>180</v>
      </c>
      <c r="M92" s="1" t="s">
        <v>224</v>
      </c>
      <c r="N92">
        <v>34</v>
      </c>
      <c r="O92">
        <v>0</v>
      </c>
      <c r="P92">
        <v>42</v>
      </c>
      <c r="Q92">
        <v>0</v>
      </c>
      <c r="S92">
        <v>3.35</v>
      </c>
      <c r="T92">
        <v>20.010000000000002</v>
      </c>
      <c r="U92">
        <v>5</v>
      </c>
      <c r="V92">
        <v>30.48</v>
      </c>
      <c r="W92" s="1" t="s">
        <v>870</v>
      </c>
      <c r="X92">
        <v>2</v>
      </c>
      <c r="Y92" s="1" t="s">
        <v>592</v>
      </c>
      <c r="Z92" s="1" t="s">
        <v>939</v>
      </c>
      <c r="AA92" s="1"/>
      <c r="AB92" t="str">
        <f>Special[[#This Row],[服装]]&amp;Special[[#This Row],[名前]]&amp;Special[[#This Row],[レアリティ]]</f>
        <v>新年田中龍之介ICONIC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43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633</v>
      </c>
      <c r="E93" s="1" t="s">
        <v>213</v>
      </c>
      <c r="F93" s="1" t="s">
        <v>24</v>
      </c>
      <c r="G93" t="s">
        <v>25</v>
      </c>
      <c r="H93" t="s">
        <v>153</v>
      </c>
      <c r="I93" t="s">
        <v>71</v>
      </c>
      <c r="J93">
        <v>1</v>
      </c>
      <c r="K93" t="s">
        <v>249</v>
      </c>
      <c r="L93" s="1" t="s">
        <v>191</v>
      </c>
      <c r="M93" s="1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RPG田中龍之介ICONIC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43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633</v>
      </c>
      <c r="E94" s="1" t="s">
        <v>213</v>
      </c>
      <c r="F94" s="1" t="s">
        <v>24</v>
      </c>
      <c r="G94" t="s">
        <v>25</v>
      </c>
      <c r="H94" t="s">
        <v>153</v>
      </c>
      <c r="I94" t="s">
        <v>71</v>
      </c>
      <c r="J94">
        <v>1</v>
      </c>
      <c r="K94" t="s">
        <v>249</v>
      </c>
      <c r="L94" s="1" t="s">
        <v>593</v>
      </c>
      <c r="M94" s="1" t="s">
        <v>224</v>
      </c>
      <c r="N94">
        <v>34</v>
      </c>
      <c r="O94">
        <v>0</v>
      </c>
      <c r="P94">
        <v>42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852</v>
      </c>
      <c r="X94">
        <v>2</v>
      </c>
      <c r="AB94" t="str">
        <f>Special[[#This Row],[服装]]&amp;Special[[#This Row],[名前]]&amp;Special[[#This Row],[レアリティ]]</f>
        <v>RPG田中龍之介ICONIC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44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s="1" t="s">
        <v>743</v>
      </c>
      <c r="E95" s="1" t="s">
        <v>142</v>
      </c>
      <c r="F95" s="1" t="s">
        <v>90</v>
      </c>
      <c r="G95" s="1" t="s">
        <v>78</v>
      </c>
      <c r="H95" s="1" t="s">
        <v>136</v>
      </c>
      <c r="I95" s="1" t="s">
        <v>71</v>
      </c>
      <c r="J95">
        <v>1</v>
      </c>
      <c r="K95" t="s">
        <v>249</v>
      </c>
      <c r="L95" s="1" t="s">
        <v>191</v>
      </c>
      <c r="M95" s="1" t="s">
        <v>162</v>
      </c>
      <c r="N95">
        <v>29</v>
      </c>
      <c r="O95">
        <v>0</v>
      </c>
      <c r="P95">
        <v>0</v>
      </c>
      <c r="Q95">
        <v>0</v>
      </c>
      <c r="W95" s="1" t="s">
        <v>1056</v>
      </c>
      <c r="X95">
        <v>0</v>
      </c>
      <c r="AB95" t="str">
        <f>Special[[#This Row],[服装]]&amp;Special[[#This Row],[名前]]&amp;Special[[#This Row],[レアリティ]]</f>
        <v>仮装田中龍之介ICONIC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44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s="1" t="s">
        <v>743</v>
      </c>
      <c r="E96" s="1" t="s">
        <v>142</v>
      </c>
      <c r="F96" s="1" t="s">
        <v>90</v>
      </c>
      <c r="G96" s="1" t="s">
        <v>78</v>
      </c>
      <c r="H96" s="1" t="s">
        <v>136</v>
      </c>
      <c r="I96" s="1" t="s">
        <v>71</v>
      </c>
      <c r="J96">
        <v>1</v>
      </c>
      <c r="K96" t="s">
        <v>249</v>
      </c>
      <c r="L96" s="1" t="s">
        <v>180</v>
      </c>
      <c r="M96" s="1" t="s">
        <v>162</v>
      </c>
      <c r="N96">
        <v>29</v>
      </c>
      <c r="O96">
        <v>0</v>
      </c>
      <c r="P96">
        <v>0</v>
      </c>
      <c r="Q96">
        <v>0</v>
      </c>
      <c r="S96">
        <v>2.5</v>
      </c>
      <c r="T96">
        <v>15.24</v>
      </c>
      <c r="W96" s="1" t="s">
        <v>870</v>
      </c>
      <c r="X96">
        <v>1</v>
      </c>
      <c r="AB96" t="str">
        <f>Special[[#This Row],[服装]]&amp;Special[[#This Row],[名前]]&amp;Special[[#This Row],[レアリティ]]</f>
        <v>仮装田中龍之介ICONIC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44</v>
      </c>
      <c r="B97">
        <f>IF(ROW()=2,1,IF(A96&lt;&gt;Special[[#This Row],[No]],1,IF(Special[[#This Row],[枝番用]]=0,B96,B96+1)))</f>
        <v>3</v>
      </c>
      <c r="C97">
        <f>IF(ROW()=2,1,IF(Special[[#This Row],[枝番用]]=1,1,C96+1))</f>
        <v>1</v>
      </c>
      <c r="D97" s="1" t="s">
        <v>743</v>
      </c>
      <c r="E97" s="1" t="s">
        <v>142</v>
      </c>
      <c r="F97" s="1" t="s">
        <v>90</v>
      </c>
      <c r="G97" s="1" t="s">
        <v>78</v>
      </c>
      <c r="H97" s="1" t="s">
        <v>136</v>
      </c>
      <c r="I97" s="1" t="s">
        <v>71</v>
      </c>
      <c r="J97">
        <v>1</v>
      </c>
      <c r="K97" t="s">
        <v>249</v>
      </c>
      <c r="L97" s="1" t="s">
        <v>868</v>
      </c>
      <c r="M97" s="1" t="s">
        <v>224</v>
      </c>
      <c r="N97">
        <v>34</v>
      </c>
      <c r="O97">
        <v>0</v>
      </c>
      <c r="P97">
        <v>44</v>
      </c>
      <c r="Q97">
        <v>0</v>
      </c>
      <c r="S97">
        <v>4.2</v>
      </c>
      <c r="T97">
        <v>25.76</v>
      </c>
      <c r="U97">
        <v>5.8</v>
      </c>
      <c r="V97">
        <v>35.200000000000003</v>
      </c>
      <c r="W97" s="1" t="s">
        <v>867</v>
      </c>
      <c r="X97">
        <v>1</v>
      </c>
      <c r="Y97" s="1" t="s">
        <v>139</v>
      </c>
      <c r="Z97" s="1" t="s">
        <v>862</v>
      </c>
      <c r="AA97" s="1"/>
      <c r="AB97" t="str">
        <f>Special[[#This Row],[服装]]&amp;Special[[#This Row],[名前]]&amp;Special[[#This Row],[レアリティ]]</f>
        <v>仮装田中龍之介ICONIC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45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205</v>
      </c>
      <c r="E98" t="s">
        <v>143</v>
      </c>
      <c r="F98" t="s">
        <v>28</v>
      </c>
      <c r="G98" t="s">
        <v>25</v>
      </c>
      <c r="H98" t="s">
        <v>136</v>
      </c>
      <c r="I98" t="s">
        <v>71</v>
      </c>
      <c r="J98">
        <v>1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t="s">
        <v>1055</v>
      </c>
      <c r="X98">
        <v>0</v>
      </c>
      <c r="AB98" t="str">
        <f>Special[[#This Row],[服装]]&amp;Special[[#This Row],[名前]]&amp;Special[[#This Row],[レアリティ]]</f>
        <v>ユニフォーム澤村大地ICONIC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45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205</v>
      </c>
      <c r="E99" t="s">
        <v>143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t="s">
        <v>195</v>
      </c>
      <c r="M99" t="s">
        <v>162</v>
      </c>
      <c r="N99">
        <v>29</v>
      </c>
      <c r="O99">
        <v>0</v>
      </c>
      <c r="P99">
        <v>0</v>
      </c>
      <c r="Q99">
        <v>0</v>
      </c>
      <c r="AB99" t="str">
        <f>Special[[#This Row],[服装]]&amp;Special[[#This Row],[名前]]&amp;Special[[#This Row],[レアリティ]]</f>
        <v>ユニフォーム澤村大地ICONIC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45</v>
      </c>
      <c r="B100">
        <f>IF(ROW()=2,1,IF(A99&lt;&gt;Special[[#This Row],[No]],1,IF(Special[[#This Row],[枝番用]]=0,B99,B99+1)))</f>
        <v>3</v>
      </c>
      <c r="C100">
        <f>IF(ROW()=2,1,IF(Special[[#This Row],[枝番用]]=1,1,C99+1))</f>
        <v>1</v>
      </c>
      <c r="D100" t="s">
        <v>205</v>
      </c>
      <c r="E100" t="s">
        <v>143</v>
      </c>
      <c r="F100" t="s">
        <v>28</v>
      </c>
      <c r="G100" t="s">
        <v>25</v>
      </c>
      <c r="H100" t="s">
        <v>136</v>
      </c>
      <c r="I100" t="s">
        <v>71</v>
      </c>
      <c r="J100">
        <v>1</v>
      </c>
      <c r="K100" t="s">
        <v>249</v>
      </c>
      <c r="L100" t="s">
        <v>180</v>
      </c>
      <c r="M100" t="s">
        <v>173</v>
      </c>
      <c r="N100">
        <v>29</v>
      </c>
      <c r="O100">
        <v>0</v>
      </c>
      <c r="P100">
        <v>0</v>
      </c>
      <c r="Q100">
        <v>0</v>
      </c>
      <c r="S100">
        <v>4.2</v>
      </c>
      <c r="T100">
        <v>25.76</v>
      </c>
      <c r="W100" s="1" t="s">
        <v>870</v>
      </c>
      <c r="X100">
        <v>1</v>
      </c>
      <c r="AB100" t="str">
        <f>Special[[#This Row],[服装]]&amp;Special[[#This Row],[名前]]&amp;Special[[#This Row],[レアリティ]]</f>
        <v>ユニフォーム澤村大地ICONIC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45</v>
      </c>
      <c r="B101">
        <f>IF(ROW()=2,1,IF(A100&lt;&gt;Special[[#This Row],[No]],1,IF(Special[[#This Row],[枝番用]]=0,B100,B100+1)))</f>
        <v>4</v>
      </c>
      <c r="C101">
        <f>IF(ROW()=2,1,IF(Special[[#This Row],[枝番用]]=1,1,C100+1))</f>
        <v>1</v>
      </c>
      <c r="D101" t="s">
        <v>205</v>
      </c>
      <c r="E101" t="s">
        <v>143</v>
      </c>
      <c r="F101" t="s">
        <v>28</v>
      </c>
      <c r="G101" t="s">
        <v>25</v>
      </c>
      <c r="H101" t="s">
        <v>136</v>
      </c>
      <c r="I101" t="s">
        <v>71</v>
      </c>
      <c r="J101">
        <v>1</v>
      </c>
      <c r="K101" t="s">
        <v>249</v>
      </c>
      <c r="L101" t="s">
        <v>259</v>
      </c>
      <c r="M101" t="s">
        <v>162</v>
      </c>
      <c r="N101">
        <v>40</v>
      </c>
      <c r="O101">
        <v>0</v>
      </c>
      <c r="P101">
        <v>0</v>
      </c>
      <c r="Q101">
        <v>0</v>
      </c>
      <c r="S101">
        <v>10</v>
      </c>
      <c r="T101">
        <v>39.4</v>
      </c>
      <c r="U101">
        <v>0</v>
      </c>
      <c r="V101">
        <v>0</v>
      </c>
      <c r="W101" s="1" t="s">
        <v>921</v>
      </c>
      <c r="X101">
        <v>0</v>
      </c>
      <c r="AB101" t="str">
        <f>Special[[#This Row],[服装]]&amp;Special[[#This Row],[名前]]&amp;Special[[#This Row],[レアリティ]]</f>
        <v>ユニフォーム澤村大地ICONIC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45</v>
      </c>
      <c r="B102">
        <f>IF(ROW()=2,1,IF(A101&lt;&gt;Special[[#This Row],[No]],1,IF(Special[[#This Row],[枝番用]]=0,B101,B101+1)))</f>
        <v>5</v>
      </c>
      <c r="C102">
        <f>IF(ROW()=2,1,IF(Special[[#This Row],[枝番用]]=1,1,C101+1))</f>
        <v>1</v>
      </c>
      <c r="D102" t="s">
        <v>205</v>
      </c>
      <c r="E102" t="s">
        <v>143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t="s">
        <v>259</v>
      </c>
      <c r="M102" t="s">
        <v>224</v>
      </c>
      <c r="N102">
        <v>50</v>
      </c>
      <c r="O102">
        <v>0</v>
      </c>
      <c r="P102">
        <v>50</v>
      </c>
      <c r="Q102">
        <v>0</v>
      </c>
      <c r="U102">
        <v>22.5</v>
      </c>
      <c r="V102">
        <v>89.14</v>
      </c>
      <c r="W102" s="1" t="s">
        <v>921</v>
      </c>
      <c r="X102">
        <v>0</v>
      </c>
      <c r="Z102" s="17" t="s">
        <v>1058</v>
      </c>
      <c r="AA102" s="17"/>
      <c r="AB102" t="str">
        <f>Special[[#This Row],[服装]]&amp;Special[[#This Row],[名前]]&amp;Special[[#This Row],[レアリティ]]</f>
        <v>ユニフォーム澤村大地ICONIC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46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117</v>
      </c>
      <c r="E103" t="s">
        <v>143</v>
      </c>
      <c r="F103" t="s">
        <v>23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プール掃除澤村大地ICONIC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46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117</v>
      </c>
      <c r="E104" t="s">
        <v>143</v>
      </c>
      <c r="F104" t="s">
        <v>23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AB104" t="str">
        <f>Special[[#This Row],[服装]]&amp;Special[[#This Row],[名前]]&amp;Special[[#This Row],[レアリティ]]</f>
        <v>プール掃除澤村大地ICONIC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46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117</v>
      </c>
      <c r="E105" t="s">
        <v>143</v>
      </c>
      <c r="F105" t="s">
        <v>23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s="1" t="s">
        <v>588</v>
      </c>
      <c r="M105" t="s">
        <v>224</v>
      </c>
      <c r="N105">
        <v>40</v>
      </c>
      <c r="O105">
        <v>0</v>
      </c>
      <c r="P105">
        <v>50</v>
      </c>
      <c r="Q105">
        <v>0</v>
      </c>
      <c r="S105">
        <v>3.35</v>
      </c>
      <c r="T105">
        <v>33.729999999999997</v>
      </c>
      <c r="U105">
        <v>5</v>
      </c>
      <c r="V105">
        <v>50.8</v>
      </c>
      <c r="W105" s="1" t="s">
        <v>924</v>
      </c>
      <c r="X105">
        <v>1</v>
      </c>
      <c r="AB105" t="str">
        <f>Special[[#This Row],[服装]]&amp;Special[[#This Row],[名前]]&amp;Special[[#This Row],[レアリティ]]</f>
        <v>プール掃除澤村大地ICONIC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46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117</v>
      </c>
      <c r="E106" t="s">
        <v>143</v>
      </c>
      <c r="F106" t="s">
        <v>23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554</v>
      </c>
      <c r="M106" t="s">
        <v>224</v>
      </c>
      <c r="N106">
        <v>40</v>
      </c>
      <c r="O106">
        <v>0</v>
      </c>
      <c r="P106">
        <v>50</v>
      </c>
      <c r="Q106">
        <v>0</v>
      </c>
      <c r="S106" s="13">
        <v>10</v>
      </c>
      <c r="T106" s="13">
        <v>19.8</v>
      </c>
      <c r="U106" s="13">
        <v>15</v>
      </c>
      <c r="V106" s="13">
        <v>29.7</v>
      </c>
      <c r="W106" s="13" t="s">
        <v>843</v>
      </c>
      <c r="X106" s="13">
        <v>0</v>
      </c>
      <c r="Y106" s="13"/>
      <c r="AB106" t="str">
        <f>Special[[#This Row],[服装]]&amp;Special[[#This Row],[名前]]&amp;Special[[#This Row],[レアリティ]]</f>
        <v>プール掃除澤村大地ICONIC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47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581</v>
      </c>
      <c r="E107" t="s">
        <v>143</v>
      </c>
      <c r="F107" s="1" t="s">
        <v>90</v>
      </c>
      <c r="G107" t="s">
        <v>78</v>
      </c>
      <c r="H107" t="s">
        <v>136</v>
      </c>
      <c r="I107" t="s">
        <v>71</v>
      </c>
      <c r="J107">
        <v>1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文化祭澤村大地ICONIC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47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581</v>
      </c>
      <c r="E108" t="s">
        <v>143</v>
      </c>
      <c r="F108" s="1" t="s">
        <v>90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195</v>
      </c>
      <c r="M108" s="1" t="s">
        <v>162</v>
      </c>
      <c r="N108">
        <v>29</v>
      </c>
      <c r="O108">
        <v>0</v>
      </c>
      <c r="P108">
        <v>0</v>
      </c>
      <c r="Q108">
        <v>0</v>
      </c>
      <c r="AB108" t="str">
        <f>Special[[#This Row],[服装]]&amp;Special[[#This Row],[名前]]&amp;Special[[#This Row],[レアリティ]]</f>
        <v>文化祭澤村大地ICONIC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581</v>
      </c>
      <c r="E109" t="s">
        <v>143</v>
      </c>
      <c r="F109" s="1" t="s">
        <v>90</v>
      </c>
      <c r="G109" t="s">
        <v>78</v>
      </c>
      <c r="H109" t="s">
        <v>136</v>
      </c>
      <c r="I109" t="s">
        <v>71</v>
      </c>
      <c r="J109">
        <v>1</v>
      </c>
      <c r="K109" t="s">
        <v>249</v>
      </c>
      <c r="L109" s="1" t="s">
        <v>180</v>
      </c>
      <c r="M109" s="1" t="s">
        <v>224</v>
      </c>
      <c r="N109">
        <v>40</v>
      </c>
      <c r="O109">
        <v>0</v>
      </c>
      <c r="P109">
        <v>50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870</v>
      </c>
      <c r="X109">
        <v>1</v>
      </c>
      <c r="AB109" t="str">
        <f>Special[[#This Row],[服装]]&amp;Special[[#This Row],[名前]]&amp;Special[[#This Row],[レアリティ]]</f>
        <v>文化祭澤村大地ICONIC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48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632</v>
      </c>
      <c r="E110" s="1" t="s">
        <v>143</v>
      </c>
      <c r="F110" s="1" t="s">
        <v>77</v>
      </c>
      <c r="G110" s="1" t="s">
        <v>78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t="s">
        <v>1055</v>
      </c>
      <c r="X110">
        <v>0</v>
      </c>
      <c r="AB110" t="str">
        <f>Special[[#This Row],[服装]]&amp;Special[[#This Row],[名前]]&amp;Special[[#This Row],[レアリティ]]</f>
        <v>RPG澤村大地ICONIC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48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632</v>
      </c>
      <c r="E111" s="1" t="s">
        <v>143</v>
      </c>
      <c r="F111" s="1" t="s">
        <v>77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195</v>
      </c>
      <c r="M111" s="1" t="s">
        <v>162</v>
      </c>
      <c r="N111">
        <v>29</v>
      </c>
      <c r="O111">
        <v>0</v>
      </c>
      <c r="P111">
        <v>0</v>
      </c>
      <c r="Q111">
        <v>0</v>
      </c>
      <c r="AB111" t="str">
        <f>Special[[#This Row],[服装]]&amp;Special[[#This Row],[名前]]&amp;Special[[#This Row],[レアリティ]]</f>
        <v>RPG澤村大地ICONIC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3</v>
      </c>
      <c r="C112">
        <f>IF(ROW()=2,1,IF(Special[[#This Row],[枝番用]]=1,1,C111+1))</f>
        <v>1</v>
      </c>
      <c r="D112" s="1" t="s">
        <v>632</v>
      </c>
      <c r="E112" s="1" t="s">
        <v>143</v>
      </c>
      <c r="F112" s="1" t="s">
        <v>77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870</v>
      </c>
      <c r="X112">
        <v>1</v>
      </c>
      <c r="AB112" t="str">
        <f>Special[[#This Row],[服装]]&amp;Special[[#This Row],[名前]]&amp;Special[[#This Row],[レアリティ]]</f>
        <v>RPG澤村大地ICONIC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4</v>
      </c>
      <c r="C113">
        <f>IF(ROW()=2,1,IF(Special[[#This Row],[枝番用]]=1,1,C112+1))</f>
        <v>1</v>
      </c>
      <c r="D113" s="1" t="s">
        <v>632</v>
      </c>
      <c r="E113" s="1" t="s">
        <v>143</v>
      </c>
      <c r="F113" s="1" t="s">
        <v>77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776</v>
      </c>
      <c r="M113" s="1" t="s">
        <v>224</v>
      </c>
      <c r="N113">
        <v>36</v>
      </c>
      <c r="O113">
        <v>0</v>
      </c>
      <c r="P113">
        <v>46</v>
      </c>
      <c r="Q113">
        <v>0</v>
      </c>
      <c r="S113">
        <v>2.5</v>
      </c>
      <c r="T113">
        <v>15.24</v>
      </c>
      <c r="U113">
        <v>4.2</v>
      </c>
      <c r="V113">
        <v>25.76</v>
      </c>
      <c r="W113" s="1" t="s">
        <v>869</v>
      </c>
      <c r="X113">
        <v>2</v>
      </c>
      <c r="AB113" t="str">
        <f>Special[[#This Row],[服装]]&amp;Special[[#This Row],[名前]]&amp;Special[[#This Row],[レアリティ]]</f>
        <v>RPG澤村大地ICONIC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49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826</v>
      </c>
      <c r="E114" s="1" t="s">
        <v>143</v>
      </c>
      <c r="F114" s="1" t="s">
        <v>73</v>
      </c>
      <c r="G114" s="1" t="s">
        <v>78</v>
      </c>
      <c r="H114" s="1" t="s">
        <v>136</v>
      </c>
      <c r="I114" s="1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新年2澤村大地ICONIC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49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826</v>
      </c>
      <c r="E115" s="1" t="s">
        <v>143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AB115" t="str">
        <f>Special[[#This Row],[服装]]&amp;Special[[#This Row],[名前]]&amp;Special[[#This Row],[レアリティ]]</f>
        <v>新年2澤村大地ICONIC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826</v>
      </c>
      <c r="E116" s="1" t="s">
        <v>143</v>
      </c>
      <c r="F116" s="1" t="s">
        <v>73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173</v>
      </c>
      <c r="N116">
        <v>29</v>
      </c>
      <c r="O116">
        <v>0</v>
      </c>
      <c r="P116">
        <v>0</v>
      </c>
      <c r="Q116">
        <v>0</v>
      </c>
      <c r="S116">
        <v>4.2</v>
      </c>
      <c r="T116">
        <v>25.76</v>
      </c>
      <c r="W116" s="1" t="s">
        <v>870</v>
      </c>
      <c r="X116">
        <v>1</v>
      </c>
      <c r="AB116" t="str">
        <f>Special[[#This Row],[服装]]&amp;Special[[#This Row],[名前]]&amp;Special[[#This Row],[レアリティ]]</f>
        <v>新年2澤村大地ICONIC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826</v>
      </c>
      <c r="E117" s="1" t="s">
        <v>143</v>
      </c>
      <c r="F117" s="1" t="s">
        <v>73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37</v>
      </c>
      <c r="O117">
        <v>0</v>
      </c>
      <c r="P117">
        <v>47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新年2澤村大地ICONIC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5</v>
      </c>
      <c r="C118">
        <f>IF(ROW()=2,1,IF(Special[[#This Row],[枝番用]]=1,1,C117+1))</f>
        <v>1</v>
      </c>
      <c r="D118" s="1" t="s">
        <v>826</v>
      </c>
      <c r="E118" s="1" t="s">
        <v>143</v>
      </c>
      <c r="F118" s="1" t="s">
        <v>73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588</v>
      </c>
      <c r="M118" s="1" t="s">
        <v>224</v>
      </c>
      <c r="N118">
        <v>37</v>
      </c>
      <c r="O118">
        <v>0</v>
      </c>
      <c r="P118">
        <v>47</v>
      </c>
      <c r="Q118">
        <v>0</v>
      </c>
      <c r="R118" s="1"/>
      <c r="S118">
        <v>3.35</v>
      </c>
      <c r="T118">
        <v>20.010000000000002</v>
      </c>
      <c r="U118">
        <v>5</v>
      </c>
      <c r="V118">
        <v>30.48</v>
      </c>
      <c r="W118" s="1" t="s">
        <v>950</v>
      </c>
      <c r="X118">
        <v>1</v>
      </c>
      <c r="AB118" t="str">
        <f>Special[[#This Row],[服装]]&amp;Special[[#This Row],[名前]]&amp;Special[[#This Row],[レアリティ]]</f>
        <v>新年2澤村大地ICONIC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2</v>
      </c>
      <c r="D119" s="1" t="s">
        <v>826</v>
      </c>
      <c r="E119" s="1" t="s">
        <v>143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588</v>
      </c>
      <c r="M119" s="1" t="s">
        <v>224</v>
      </c>
      <c r="N119">
        <v>37</v>
      </c>
      <c r="O119">
        <v>0</v>
      </c>
      <c r="P119">
        <v>47</v>
      </c>
      <c r="Q119">
        <v>0</v>
      </c>
      <c r="R119" s="1" t="s">
        <v>593</v>
      </c>
      <c r="S119">
        <v>3.35</v>
      </c>
      <c r="T119">
        <v>33.729999999999997</v>
      </c>
      <c r="U119">
        <v>5</v>
      </c>
      <c r="V119">
        <v>50.08</v>
      </c>
      <c r="W119" s="1" t="s">
        <v>867</v>
      </c>
      <c r="X119">
        <v>1</v>
      </c>
      <c r="AB119" t="str">
        <f>Special[[#This Row],[服装]]&amp;Special[[#This Row],[名前]]&amp;Special[[#This Row],[レアリティ]]</f>
        <v>新年2澤村大地ICONIC</v>
      </c>
      <c r="AC119">
        <f>IF((A118&amp;L118&amp;M118)&lt;&gt;(Special[[#This Row],[No]]&amp;L119&amp;M119),1,IF(Special[[#This Row],[追加属性]]="",1,0))</f>
        <v>0</v>
      </c>
    </row>
    <row r="120" spans="1:29" x14ac:dyDescent="0.3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144</v>
      </c>
      <c r="F120" t="s">
        <v>24</v>
      </c>
      <c r="G120" t="s">
        <v>31</v>
      </c>
      <c r="H120" t="s">
        <v>136</v>
      </c>
      <c r="I120" t="s">
        <v>71</v>
      </c>
      <c r="J120">
        <v>1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1055</v>
      </c>
      <c r="X120">
        <v>0</v>
      </c>
      <c r="AB120" t="str">
        <f>Special[[#This Row],[服装]]&amp;Special[[#This Row],[名前]]&amp;Special[[#This Row],[レアリティ]]</f>
        <v>ユニフォーム菅原考支ICONIC</v>
      </c>
      <c r="AC120">
        <f>IF((A119&amp;L119&amp;M119)&lt;&gt;(Special[[#This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51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t="s">
        <v>117</v>
      </c>
      <c r="E121" t="s">
        <v>144</v>
      </c>
      <c r="F121" t="s">
        <v>28</v>
      </c>
      <c r="G121" t="s">
        <v>31</v>
      </c>
      <c r="H121" t="s">
        <v>136</v>
      </c>
      <c r="I121" t="s">
        <v>71</v>
      </c>
      <c r="J121">
        <v>1</v>
      </c>
      <c r="K121" t="s">
        <v>249</v>
      </c>
      <c r="L121" t="s">
        <v>191</v>
      </c>
      <c r="M121" t="s">
        <v>162</v>
      </c>
      <c r="N121">
        <v>29</v>
      </c>
      <c r="O121">
        <v>0</v>
      </c>
      <c r="P121">
        <v>0</v>
      </c>
      <c r="Q121">
        <v>0</v>
      </c>
      <c r="W121" t="s">
        <v>1055</v>
      </c>
      <c r="X121">
        <v>0</v>
      </c>
      <c r="AB121" t="str">
        <f>Special[[#This Row],[服装]]&amp;Special[[#This Row],[名前]]&amp;Special[[#This Row],[レアリティ]]</f>
        <v>プール掃除菅原考支ICONIC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51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t="s">
        <v>117</v>
      </c>
      <c r="E122" t="s">
        <v>144</v>
      </c>
      <c r="F122" t="s">
        <v>28</v>
      </c>
      <c r="G122" t="s">
        <v>31</v>
      </c>
      <c r="H122" t="s">
        <v>136</v>
      </c>
      <c r="I122" t="s">
        <v>71</v>
      </c>
      <c r="J122">
        <v>1</v>
      </c>
      <c r="K122" t="s">
        <v>249</v>
      </c>
      <c r="L122" s="1" t="s">
        <v>259</v>
      </c>
      <c r="M122" t="s">
        <v>224</v>
      </c>
      <c r="N122">
        <v>37</v>
      </c>
      <c r="O122">
        <v>0</v>
      </c>
      <c r="P122">
        <v>47</v>
      </c>
      <c r="Q122">
        <v>0</v>
      </c>
      <c r="S122">
        <v>20</v>
      </c>
      <c r="T122">
        <v>79.78</v>
      </c>
      <c r="U122">
        <v>22.5</v>
      </c>
      <c r="V122">
        <v>89.14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プール掃除菅原考支ICONIC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52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144</v>
      </c>
      <c r="F123" s="1" t="s">
        <v>73</v>
      </c>
      <c r="G123" s="1" t="s">
        <v>74</v>
      </c>
      <c r="H123" t="s">
        <v>136</v>
      </c>
      <c r="I123" t="s">
        <v>71</v>
      </c>
      <c r="J123">
        <v>1</v>
      </c>
      <c r="K123" t="s">
        <v>249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文化祭菅原考支ICONIC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52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144</v>
      </c>
      <c r="F124" s="1" t="s">
        <v>73</v>
      </c>
      <c r="G124" s="1" t="s">
        <v>74</v>
      </c>
      <c r="H124" t="s">
        <v>136</v>
      </c>
      <c r="I124" t="s">
        <v>71</v>
      </c>
      <c r="J124">
        <v>1</v>
      </c>
      <c r="K124" t="s">
        <v>249</v>
      </c>
      <c r="L124" s="1" t="s">
        <v>180</v>
      </c>
      <c r="M124" s="1" t="s">
        <v>173</v>
      </c>
      <c r="N124">
        <v>29</v>
      </c>
      <c r="O124">
        <v>0</v>
      </c>
      <c r="P124">
        <v>0</v>
      </c>
      <c r="Q124">
        <v>0</v>
      </c>
      <c r="S124">
        <v>4.2</v>
      </c>
      <c r="T124">
        <v>25.76</v>
      </c>
      <c r="W124" t="s">
        <v>948</v>
      </c>
      <c r="X124">
        <v>1</v>
      </c>
      <c r="AB124" t="str">
        <f>Special[[#This Row],[服装]]&amp;Special[[#This Row],[名前]]&amp;Special[[#This Row],[レアリティ]]</f>
        <v>文化祭菅原考支ICONIC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53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679</v>
      </c>
      <c r="E125" s="1" t="s">
        <v>144</v>
      </c>
      <c r="F125" s="1" t="s">
        <v>90</v>
      </c>
      <c r="G125" s="1" t="s">
        <v>74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t="s">
        <v>1055</v>
      </c>
      <c r="X125">
        <v>0</v>
      </c>
      <c r="AB125" t="str">
        <f>Special[[#This Row],[服装]]&amp;Special[[#This Row],[名前]]&amp;Special[[#This Row],[レアリティ]]</f>
        <v>梅雨菅原考支ICONIC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54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801</v>
      </c>
      <c r="E126" s="1" t="s">
        <v>144</v>
      </c>
      <c r="F126" s="1" t="s">
        <v>77</v>
      </c>
      <c r="G126" s="1" t="s">
        <v>74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t="s">
        <v>1055</v>
      </c>
      <c r="X126">
        <v>0</v>
      </c>
      <c r="AB126" t="str">
        <f>Special[[#This Row],[服装]]&amp;Special[[#This Row],[名前]]&amp;Special[[#This Row],[レアリティ]]</f>
        <v>Xmas2菅原考支ICONIC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54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801</v>
      </c>
      <c r="E127" s="1" t="s">
        <v>144</v>
      </c>
      <c r="F127" s="1" t="s">
        <v>77</v>
      </c>
      <c r="G127" s="1" t="s">
        <v>74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802</v>
      </c>
      <c r="M127" s="1" t="s">
        <v>224</v>
      </c>
      <c r="N127">
        <v>35</v>
      </c>
      <c r="O127">
        <v>0</v>
      </c>
      <c r="P127">
        <v>45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949</v>
      </c>
      <c r="X127">
        <v>2</v>
      </c>
      <c r="Z127" s="1" t="s">
        <v>952</v>
      </c>
      <c r="AA127" s="1"/>
      <c r="AB127" t="str">
        <f>Special[[#This Row],[服装]]&amp;Special[[#This Row],[名前]]&amp;Special[[#This Row],[レアリティ]]</f>
        <v>Xmas2菅原考支ICONIC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55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s="1" t="s">
        <v>999</v>
      </c>
      <c r="E128" s="1" t="s">
        <v>144</v>
      </c>
      <c r="F128" s="1" t="s">
        <v>73</v>
      </c>
      <c r="G128" s="1" t="s">
        <v>74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191</v>
      </c>
      <c r="M128" s="1" t="s">
        <v>162</v>
      </c>
      <c r="N128">
        <v>29</v>
      </c>
      <c r="O128">
        <v>0</v>
      </c>
      <c r="P128">
        <v>0</v>
      </c>
      <c r="Q128">
        <v>0</v>
      </c>
      <c r="W128" s="1" t="s">
        <v>1055</v>
      </c>
      <c r="X128">
        <v>0</v>
      </c>
      <c r="Z128" s="1"/>
      <c r="AA128" s="1"/>
      <c r="AB128" t="str">
        <f>Special[[#This Row],[服装]]&amp;Special[[#This Row],[名前]]&amp;Special[[#This Row],[レアリティ]]</f>
        <v>夏祭り2菅原考支ICONIC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56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t="s">
        <v>205</v>
      </c>
      <c r="E129" t="s">
        <v>145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191</v>
      </c>
      <c r="M129" t="s">
        <v>162</v>
      </c>
      <c r="N129">
        <v>29</v>
      </c>
      <c r="O129">
        <v>0</v>
      </c>
      <c r="P129">
        <v>0</v>
      </c>
      <c r="Q129">
        <v>0</v>
      </c>
      <c r="W129" t="s">
        <v>1055</v>
      </c>
      <c r="X129">
        <v>0</v>
      </c>
      <c r="AB129" t="str">
        <f>Special[[#This Row],[服装]]&amp;Special[[#This Row],[名前]]&amp;Special[[#This Row],[レアリティ]]</f>
        <v>ユニフォーム東峰旭ICONIC</v>
      </c>
      <c r="AC129">
        <f>IF((A128&amp;L128&amp;M128)&lt;&gt;(Special[[#This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56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t="s">
        <v>205</v>
      </c>
      <c r="E130" t="s">
        <v>145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t="s">
        <v>180</v>
      </c>
      <c r="M130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950</v>
      </c>
      <c r="X130">
        <v>1</v>
      </c>
      <c r="AB130" t="str">
        <f>Special[[#This Row],[服装]]&amp;Special[[#This Row],[名前]]&amp;Special[[#This Row],[レアリティ]]</f>
        <v>ユニフォーム東峰旭ICONIC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57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145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27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プール掃除東峰旭ICONIC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57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145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260</v>
      </c>
      <c r="M132" t="s">
        <v>162</v>
      </c>
      <c r="N132">
        <v>27</v>
      </c>
      <c r="O132">
        <v>0</v>
      </c>
      <c r="P132">
        <v>0</v>
      </c>
      <c r="Q132">
        <v>0</v>
      </c>
      <c r="S132">
        <v>2.5</v>
      </c>
      <c r="T132">
        <v>15.24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プール掃除東峰旭ICONIC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58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631</v>
      </c>
      <c r="E133" s="1" t="s">
        <v>145</v>
      </c>
      <c r="F133" s="1" t="s">
        <v>90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191</v>
      </c>
      <c r="M133" s="1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サバゲ東峰旭ICONIC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58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631</v>
      </c>
      <c r="E134" s="1" t="s">
        <v>145</v>
      </c>
      <c r="F134" s="1" t="s">
        <v>90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162</v>
      </c>
      <c r="N134">
        <v>29</v>
      </c>
      <c r="O134">
        <v>0</v>
      </c>
      <c r="P134">
        <v>0</v>
      </c>
      <c r="Q134">
        <v>0</v>
      </c>
      <c r="S134">
        <v>2.5</v>
      </c>
      <c r="T134">
        <v>15.24</v>
      </c>
      <c r="W134" s="1" t="s">
        <v>950</v>
      </c>
      <c r="X134">
        <v>1</v>
      </c>
      <c r="AB134" t="str">
        <f>Special[[#This Row],[服装]]&amp;Special[[#This Row],[名前]]&amp;Special[[#This Row],[レアリティ]]</f>
        <v>サバゲ東峰旭ICONIC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58</v>
      </c>
      <c r="B135">
        <f>IF(ROW()=2,1,IF(A134&lt;&gt;Special[[#This Row],[No]],1,IF(Special[[#This Row],[枝番用]]=0,B134,B134+1)))</f>
        <v>3</v>
      </c>
      <c r="C135">
        <f>IF(ROW()=2,1,IF(Special[[#This Row],[枝番用]]=1,1,C134+1))</f>
        <v>1</v>
      </c>
      <c r="D135" s="1" t="s">
        <v>631</v>
      </c>
      <c r="E135" s="1" t="s">
        <v>145</v>
      </c>
      <c r="F135" s="1" t="s">
        <v>90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224</v>
      </c>
      <c r="N135">
        <v>38</v>
      </c>
      <c r="O135">
        <v>0</v>
      </c>
      <c r="P135">
        <v>48</v>
      </c>
      <c r="Q135">
        <v>0</v>
      </c>
      <c r="S135">
        <v>3.35</v>
      </c>
      <c r="T135">
        <v>20.010000000000002</v>
      </c>
      <c r="U135">
        <v>5</v>
      </c>
      <c r="V135">
        <v>30.48</v>
      </c>
      <c r="W135" s="1" t="s">
        <v>869</v>
      </c>
      <c r="X135">
        <v>2</v>
      </c>
      <c r="AB135" t="str">
        <f>Special[[#This Row],[服装]]&amp;Special[[#This Row],[名前]]&amp;Special[[#This Row],[レアリティ]]</f>
        <v>サバゲ東峰旭ICONIC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59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1034</v>
      </c>
      <c r="E136" s="1" t="s">
        <v>145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31</v>
      </c>
      <c r="O136">
        <v>0</v>
      </c>
      <c r="P136">
        <v>0</v>
      </c>
      <c r="Q136">
        <v>0</v>
      </c>
      <c r="W136" s="1" t="s">
        <v>1055</v>
      </c>
      <c r="X136">
        <v>0</v>
      </c>
      <c r="AB136" t="str">
        <f>Special[[#This Row],[服装]]&amp;Special[[#This Row],[名前]]&amp;Special[[#This Row],[レアリティ]]</f>
        <v>夏祭り2東峰旭ICONIC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59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1034</v>
      </c>
      <c r="E137" s="1" t="s">
        <v>145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994</v>
      </c>
      <c r="M137" s="1" t="s">
        <v>162</v>
      </c>
      <c r="N137">
        <v>31</v>
      </c>
      <c r="O137">
        <v>0</v>
      </c>
      <c r="P137">
        <v>0</v>
      </c>
      <c r="Q137">
        <v>0</v>
      </c>
      <c r="S137">
        <v>6.94</v>
      </c>
      <c r="T137">
        <v>42.22</v>
      </c>
      <c r="W137" s="1" t="s">
        <v>860</v>
      </c>
      <c r="X137">
        <v>1</v>
      </c>
      <c r="AB137" t="str">
        <f>Special[[#This Row],[服装]]&amp;Special[[#This Row],[名前]]&amp;Special[[#This Row],[レアリティ]]</f>
        <v>夏祭り2東峰旭ICONIC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60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t="s">
        <v>205</v>
      </c>
      <c r="E138" t="s">
        <v>145</v>
      </c>
      <c r="F138" t="s">
        <v>28</v>
      </c>
      <c r="G138" t="s">
        <v>25</v>
      </c>
      <c r="H138" t="s">
        <v>136</v>
      </c>
      <c r="I138" t="s">
        <v>218</v>
      </c>
      <c r="J138">
        <v>1</v>
      </c>
      <c r="K138" t="s">
        <v>249</v>
      </c>
      <c r="L138" t="s">
        <v>191</v>
      </c>
      <c r="M138" t="s">
        <v>162</v>
      </c>
      <c r="N138">
        <v>29</v>
      </c>
      <c r="O138">
        <v>0</v>
      </c>
      <c r="P138">
        <v>0</v>
      </c>
      <c r="Q138">
        <v>0</v>
      </c>
      <c r="W138" t="s">
        <v>1055</v>
      </c>
      <c r="X138">
        <v>0</v>
      </c>
      <c r="AB138" t="str">
        <f>Special[[#This Row],[服装]]&amp;Special[[#This Row],[名前]]&amp;Special[[#This Row],[レアリティ]]</f>
        <v>ユニフォーム東峰旭YELL</v>
      </c>
      <c r="AC138">
        <f>IF((A135&amp;L135&amp;M135)&lt;&gt;(Special[[#This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60</v>
      </c>
      <c r="B139">
        <f>IF(ROW()=2,1,IF(A138&lt;&gt;Special[[#This Row],[No]],1,IF(Special[[#This Row],[枝番用]]=0,B138,B138+1)))</f>
        <v>2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218</v>
      </c>
      <c r="J139">
        <v>1</v>
      </c>
      <c r="K139" t="s">
        <v>249</v>
      </c>
      <c r="L139" t="s">
        <v>180</v>
      </c>
      <c r="M139" t="s">
        <v>162</v>
      </c>
      <c r="N139">
        <v>29</v>
      </c>
      <c r="O139">
        <v>0</v>
      </c>
      <c r="P139">
        <v>0</v>
      </c>
      <c r="Q139">
        <v>0</v>
      </c>
      <c r="S139">
        <v>2.5</v>
      </c>
      <c r="T139">
        <v>15.24</v>
      </c>
      <c r="W139" t="s">
        <v>948</v>
      </c>
      <c r="X139">
        <v>1</v>
      </c>
      <c r="AB139" t="str">
        <f>Special[[#This Row],[服装]]&amp;Special[[#This Row],[名前]]&amp;Special[[#This Row],[レアリティ]]</f>
        <v>ユニフォーム東峰旭YELL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61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205</v>
      </c>
      <c r="E140" t="s">
        <v>146</v>
      </c>
      <c r="F140" t="s">
        <v>24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ユニフォーム縁下力ICONIC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61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205</v>
      </c>
      <c r="E141" t="s">
        <v>146</v>
      </c>
      <c r="F141" t="s">
        <v>24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s="1" t="s">
        <v>259</v>
      </c>
      <c r="M141" t="s">
        <v>224</v>
      </c>
      <c r="N141">
        <v>42</v>
      </c>
      <c r="O141">
        <v>0</v>
      </c>
      <c r="P141">
        <v>52</v>
      </c>
      <c r="Q141">
        <v>0</v>
      </c>
      <c r="S141">
        <v>20</v>
      </c>
      <c r="T141">
        <v>79.78</v>
      </c>
      <c r="U141">
        <v>22.5</v>
      </c>
      <c r="V141">
        <v>89.14</v>
      </c>
      <c r="W141" s="1" t="s">
        <v>924</v>
      </c>
      <c r="X141">
        <v>0</v>
      </c>
      <c r="AB141" t="str">
        <f>Special[[#This Row],[服装]]&amp;Special[[#This Row],[名前]]&amp;Special[[#This Row],[レアリティ]]</f>
        <v>ユニフォーム縁下力ICONIC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62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364</v>
      </c>
      <c r="E142" t="s">
        <v>146</v>
      </c>
      <c r="F142" t="s">
        <v>28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1055</v>
      </c>
      <c r="X142">
        <v>0</v>
      </c>
      <c r="AB142" t="str">
        <f>Special[[#This Row],[服装]]&amp;Special[[#This Row],[名前]]&amp;Special[[#This Row],[レアリティ]]</f>
        <v>探偵縁下力ICONIC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62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364</v>
      </c>
      <c r="E143" t="s">
        <v>146</v>
      </c>
      <c r="F143" t="s">
        <v>28</v>
      </c>
      <c r="G143" t="s">
        <v>25</v>
      </c>
      <c r="H143" t="s">
        <v>136</v>
      </c>
      <c r="I143" t="s">
        <v>71</v>
      </c>
      <c r="J143">
        <v>1</v>
      </c>
      <c r="K143" t="s">
        <v>249</v>
      </c>
      <c r="L143" s="1" t="s">
        <v>180</v>
      </c>
      <c r="M143" s="1" t="s">
        <v>224</v>
      </c>
      <c r="N143">
        <v>38</v>
      </c>
      <c r="O143">
        <v>0</v>
      </c>
      <c r="P143">
        <v>48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870</v>
      </c>
      <c r="X143">
        <v>1</v>
      </c>
      <c r="AB143" t="str">
        <f>Special[[#This Row],[服装]]&amp;Special[[#This Row],[名前]]&amp;Special[[#This Row],[レアリティ]]</f>
        <v>探偵縁下力ICONIC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62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t="s">
        <v>364</v>
      </c>
      <c r="E144" t="s">
        <v>146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s="1" t="s">
        <v>259</v>
      </c>
      <c r="M144" s="1" t="s">
        <v>224</v>
      </c>
      <c r="N144">
        <v>38</v>
      </c>
      <c r="O144">
        <v>0</v>
      </c>
      <c r="P144">
        <v>48</v>
      </c>
      <c r="Q144">
        <v>0</v>
      </c>
      <c r="S144">
        <v>20</v>
      </c>
      <c r="T144">
        <v>79.78</v>
      </c>
      <c r="U144">
        <v>22.5</v>
      </c>
      <c r="V144">
        <v>89.14</v>
      </c>
      <c r="W144" s="1" t="s">
        <v>924</v>
      </c>
      <c r="X144">
        <v>0</v>
      </c>
      <c r="AB144" t="str">
        <f>Special[[#This Row],[服装]]&amp;Special[[#This Row],[名前]]&amp;Special[[#This Row],[レアリティ]]</f>
        <v>探偵縁下力ICONIC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63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632</v>
      </c>
      <c r="E145" s="1" t="s">
        <v>146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RPG縁下力ICONIC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63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632</v>
      </c>
      <c r="E146" s="1" t="s">
        <v>146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259</v>
      </c>
      <c r="M146" s="1" t="s">
        <v>224</v>
      </c>
      <c r="N146">
        <v>39</v>
      </c>
      <c r="O146">
        <v>0</v>
      </c>
      <c r="P146">
        <v>49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924</v>
      </c>
      <c r="X146">
        <v>0</v>
      </c>
      <c r="AB146" t="str">
        <f>Special[[#This Row],[服装]]&amp;Special[[#This Row],[名前]]&amp;Special[[#This Row],[レアリティ]]</f>
        <v>RPG縁下力ICONIC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64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708</v>
      </c>
      <c r="E147" s="1" t="s">
        <v>146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花火縁下力ICONIC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64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708</v>
      </c>
      <c r="E148" s="1" t="s">
        <v>146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951</v>
      </c>
      <c r="X148">
        <v>2</v>
      </c>
      <c r="AB148" t="str">
        <f>Special[[#This Row],[服装]]&amp;Special[[#This Row],[名前]]&amp;Special[[#This Row],[レアリティ]]</f>
        <v>花火縁下力ICONIC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65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205</v>
      </c>
      <c r="E149" t="s">
        <v>147</v>
      </c>
      <c r="F149" t="s">
        <v>24</v>
      </c>
      <c r="G149" t="s">
        <v>25</v>
      </c>
      <c r="H149" t="s">
        <v>136</v>
      </c>
      <c r="I149" t="s">
        <v>71</v>
      </c>
      <c r="J149">
        <v>1</v>
      </c>
      <c r="K149" t="s">
        <v>249</v>
      </c>
      <c r="L149" t="s">
        <v>191</v>
      </c>
      <c r="M149" t="s">
        <v>162</v>
      </c>
      <c r="N149">
        <v>21</v>
      </c>
      <c r="O149">
        <v>0</v>
      </c>
      <c r="P149">
        <v>0</v>
      </c>
      <c r="Q149">
        <v>0</v>
      </c>
      <c r="W149" t="s">
        <v>1055</v>
      </c>
      <c r="X149">
        <v>0</v>
      </c>
      <c r="AB149" t="str">
        <f>Special[[#This Row],[服装]]&amp;Special[[#This Row],[名前]]&amp;Special[[#This Row],[レアリティ]]</f>
        <v>ユニフォーム木下久志ICONIC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66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929</v>
      </c>
      <c r="E150" s="1" t="s">
        <v>147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191</v>
      </c>
      <c r="M150" s="1" t="s">
        <v>162</v>
      </c>
      <c r="N150">
        <v>21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妖木下久志ICONIC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66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929</v>
      </c>
      <c r="E151" s="1" t="s">
        <v>147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32</v>
      </c>
      <c r="O151">
        <v>0</v>
      </c>
      <c r="P151">
        <v>42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870</v>
      </c>
      <c r="X151">
        <v>1</v>
      </c>
      <c r="Z151" s="1" t="s">
        <v>937</v>
      </c>
      <c r="AA151" s="1"/>
      <c r="AB151" t="str">
        <f>Special[[#This Row],[服装]]&amp;Special[[#This Row],[名前]]&amp;Special[[#This Row],[レアリティ]]</f>
        <v>妖木下久志ICONIC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2</v>
      </c>
      <c r="D152" s="1" t="s">
        <v>929</v>
      </c>
      <c r="E152" s="1" t="s">
        <v>147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180</v>
      </c>
      <c r="M152" s="1" t="s">
        <v>224</v>
      </c>
      <c r="N152">
        <v>32</v>
      </c>
      <c r="O152">
        <v>0</v>
      </c>
      <c r="P152">
        <v>42</v>
      </c>
      <c r="Q152">
        <v>0</v>
      </c>
      <c r="R152" s="1" t="s">
        <v>857</v>
      </c>
      <c r="S152">
        <v>3.35</v>
      </c>
      <c r="T152">
        <v>33.729999999999997</v>
      </c>
      <c r="U152">
        <v>5</v>
      </c>
      <c r="V152">
        <v>50.08</v>
      </c>
      <c r="W152" s="1" t="s">
        <v>867</v>
      </c>
      <c r="X152">
        <v>1</v>
      </c>
      <c r="AB152" t="str">
        <f>Special[[#This Row],[服装]]&amp;Special[[#This Row],[名前]]&amp;Special[[#This Row],[レアリティ]]</f>
        <v>妖木下久志ICONIC</v>
      </c>
      <c r="AC152">
        <f>IF((A151&amp;L151&amp;M151)&lt;&gt;(Special[[#This Row],[No]]&amp;L152&amp;M152),1,IF(Special[[#This Row],[追加属性]]="",1,0))</f>
        <v>0</v>
      </c>
    </row>
    <row r="153" spans="1:29" x14ac:dyDescent="0.35">
      <c r="A153">
        <f>VLOOKUP(Special[[#This Row],[No用]],SetNo[[No.用]:[vlookup 用]],2,FALSE)</f>
        <v>67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148</v>
      </c>
      <c r="F153" t="s">
        <v>24</v>
      </c>
      <c r="G153" t="s">
        <v>26</v>
      </c>
      <c r="H153" t="s">
        <v>136</v>
      </c>
      <c r="I153" t="s">
        <v>71</v>
      </c>
      <c r="J153">
        <v>1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1055</v>
      </c>
      <c r="X153">
        <v>0</v>
      </c>
      <c r="AB153" t="str">
        <f>Special[[#This Row],[服装]]&amp;Special[[#This Row],[名前]]&amp;Special[[#This Row],[レアリティ]]</f>
        <v>ユニフォーム成田一仁ICONIC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108</v>
      </c>
      <c r="E154" t="s">
        <v>39</v>
      </c>
      <c r="F154" t="s">
        <v>24</v>
      </c>
      <c r="G154" t="s">
        <v>31</v>
      </c>
      <c r="H154" t="s">
        <v>27</v>
      </c>
      <c r="I154" t="s">
        <v>71</v>
      </c>
      <c r="J154">
        <v>1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ユニフォーム孤爪研磨ICONIC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69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149</v>
      </c>
      <c r="E155" t="s">
        <v>39</v>
      </c>
      <c r="F155" t="s">
        <v>90</v>
      </c>
      <c r="G155" t="s">
        <v>31</v>
      </c>
      <c r="H155" t="s">
        <v>27</v>
      </c>
      <c r="I155" t="s">
        <v>71</v>
      </c>
      <c r="J155">
        <v>1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制服孤爪研磨ICONIC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70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150</v>
      </c>
      <c r="E156" t="s">
        <v>39</v>
      </c>
      <c r="F156" t="s">
        <v>77</v>
      </c>
      <c r="G156" t="s">
        <v>31</v>
      </c>
      <c r="H156" t="s">
        <v>27</v>
      </c>
      <c r="I156" t="s">
        <v>71</v>
      </c>
      <c r="J156">
        <v>1</v>
      </c>
      <c r="K156" t="s">
        <v>249</v>
      </c>
      <c r="L156" t="s">
        <v>263</v>
      </c>
      <c r="M156" t="s">
        <v>173</v>
      </c>
      <c r="N156">
        <v>29</v>
      </c>
      <c r="O156">
        <v>0</v>
      </c>
      <c r="P156">
        <v>0</v>
      </c>
      <c r="Q156">
        <v>0</v>
      </c>
      <c r="W156" s="14" t="s">
        <v>1038</v>
      </c>
      <c r="AB156" t="str">
        <f>Special[[#This Row],[服装]]&amp;Special[[#This Row],[名前]]&amp;Special[[#This Row],[レアリティ]]</f>
        <v>夏祭り孤爪研磨ICONIC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71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608</v>
      </c>
      <c r="E157" s="1" t="s">
        <v>39</v>
      </c>
      <c r="F157" s="1" t="s">
        <v>73</v>
      </c>
      <c r="G157" s="1" t="s">
        <v>31</v>
      </c>
      <c r="H157" s="1" t="s">
        <v>27</v>
      </c>
      <c r="I157" s="1" t="s">
        <v>71</v>
      </c>
      <c r="J157">
        <v>1</v>
      </c>
      <c r="K157" t="s">
        <v>249</v>
      </c>
      <c r="L157" s="1" t="s">
        <v>263</v>
      </c>
      <c r="M157" s="1" t="s">
        <v>173</v>
      </c>
      <c r="N157">
        <v>29</v>
      </c>
      <c r="O157">
        <v>0</v>
      </c>
      <c r="P157">
        <v>0</v>
      </c>
      <c r="Q157">
        <v>0</v>
      </c>
      <c r="W157" s="14" t="s">
        <v>1038</v>
      </c>
      <c r="AB157" t="str">
        <f>Special[[#This Row],[服装]]&amp;Special[[#This Row],[名前]]&amp;Special[[#This Row],[レアリティ]]</f>
        <v>1周年孤爪研磨ICONIC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71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608</v>
      </c>
      <c r="E158" s="1" t="s">
        <v>39</v>
      </c>
      <c r="F158" s="1" t="s">
        <v>73</v>
      </c>
      <c r="G158" s="1" t="s">
        <v>31</v>
      </c>
      <c r="H158" s="1" t="s">
        <v>27</v>
      </c>
      <c r="I158" s="1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39</v>
      </c>
      <c r="O158">
        <v>0</v>
      </c>
      <c r="P158">
        <v>49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1013</v>
      </c>
      <c r="X158">
        <v>0</v>
      </c>
      <c r="AB158" t="str">
        <f>Special[[#This Row],[服装]]&amp;Special[[#This Row],[名前]]&amp;Special[[#This Row],[レアリティ]]</f>
        <v>1周年孤爪研磨ICONIC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71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608</v>
      </c>
      <c r="E159" s="1" t="s">
        <v>39</v>
      </c>
      <c r="F159" s="1" t="s">
        <v>73</v>
      </c>
      <c r="G159" s="1" t="s">
        <v>31</v>
      </c>
      <c r="H159" s="1" t="s">
        <v>27</v>
      </c>
      <c r="I159" s="1" t="s">
        <v>71</v>
      </c>
      <c r="J159">
        <v>1</v>
      </c>
      <c r="K159" t="s">
        <v>249</v>
      </c>
      <c r="L159" s="1" t="s">
        <v>554</v>
      </c>
      <c r="M159" s="1" t="s">
        <v>224</v>
      </c>
      <c r="N159">
        <v>39</v>
      </c>
      <c r="O159">
        <v>0</v>
      </c>
      <c r="P159">
        <v>49</v>
      </c>
      <c r="Q159">
        <v>0</v>
      </c>
      <c r="S159" s="13">
        <v>10</v>
      </c>
      <c r="T159" s="13">
        <v>19.8</v>
      </c>
      <c r="U159" s="13">
        <v>15</v>
      </c>
      <c r="V159" s="13">
        <v>29.7</v>
      </c>
      <c r="W159" s="13" t="s">
        <v>843</v>
      </c>
      <c r="X159" s="13">
        <v>0</v>
      </c>
      <c r="Y159" s="13"/>
      <c r="AB159" t="str">
        <f>Special[[#This Row],[服装]]&amp;Special[[#This Row],[名前]]&amp;Special[[#This Row],[レアリティ]]</f>
        <v>1周年孤爪研磨ICONIC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72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735</v>
      </c>
      <c r="E160" s="1" t="s">
        <v>39</v>
      </c>
      <c r="F160" s="1" t="s">
        <v>90</v>
      </c>
      <c r="G160" s="1" t="s">
        <v>31</v>
      </c>
      <c r="H160" s="1" t="s">
        <v>27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スパイ孤爪研磨ICONIC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72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735</v>
      </c>
      <c r="E161" s="1" t="s">
        <v>39</v>
      </c>
      <c r="F161" s="1" t="s">
        <v>90</v>
      </c>
      <c r="G161" s="1" t="s">
        <v>31</v>
      </c>
      <c r="H161" s="1" t="s">
        <v>27</v>
      </c>
      <c r="I161" s="1" t="s">
        <v>71</v>
      </c>
      <c r="J161">
        <v>1</v>
      </c>
      <c r="K161" t="s">
        <v>249</v>
      </c>
      <c r="L161" s="1" t="s">
        <v>857</v>
      </c>
      <c r="M161" s="1" t="s">
        <v>224</v>
      </c>
      <c r="N161">
        <v>39</v>
      </c>
      <c r="O161">
        <v>0</v>
      </c>
      <c r="P161">
        <v>49</v>
      </c>
      <c r="Q161">
        <v>0</v>
      </c>
      <c r="S161">
        <v>3.35</v>
      </c>
      <c r="T161">
        <v>33.729999999999997</v>
      </c>
      <c r="U161">
        <v>5</v>
      </c>
      <c r="V161">
        <v>50.08</v>
      </c>
      <c r="W161" s="1" t="s">
        <v>852</v>
      </c>
      <c r="X161">
        <v>1</v>
      </c>
      <c r="Z161" s="1"/>
      <c r="AA161" s="1"/>
      <c r="AB161" t="str">
        <f>Special[[#This Row],[服装]]&amp;Special[[#This Row],[名前]]&amp;Special[[#This Row],[レアリティ]]</f>
        <v>スパイ孤爪研磨ICONIC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72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735</v>
      </c>
      <c r="E162" s="1" t="s">
        <v>39</v>
      </c>
      <c r="F162" s="1" t="s">
        <v>90</v>
      </c>
      <c r="G162" s="1" t="s">
        <v>31</v>
      </c>
      <c r="H162" s="1" t="s">
        <v>27</v>
      </c>
      <c r="I162" s="1" t="s">
        <v>71</v>
      </c>
      <c r="J162">
        <v>1</v>
      </c>
      <c r="K162" t="s">
        <v>249</v>
      </c>
      <c r="L162" s="1" t="s">
        <v>857</v>
      </c>
      <c r="M162" s="1" t="s">
        <v>224</v>
      </c>
      <c r="N162">
        <v>39</v>
      </c>
      <c r="O162">
        <v>0</v>
      </c>
      <c r="P162">
        <v>49</v>
      </c>
      <c r="Q162">
        <v>0</v>
      </c>
      <c r="R162" s="1" t="s">
        <v>180</v>
      </c>
      <c r="S162">
        <v>2.5</v>
      </c>
      <c r="T162">
        <v>25.04</v>
      </c>
      <c r="U162">
        <v>4.2</v>
      </c>
      <c r="V162">
        <v>42.42</v>
      </c>
      <c r="W162" s="1" t="s">
        <v>856</v>
      </c>
      <c r="X162">
        <v>1</v>
      </c>
      <c r="Z162" s="1"/>
      <c r="AA162" s="1"/>
      <c r="AB162" t="str">
        <f>Special[[#This Row],[服装]]&amp;Special[[#This Row],[名前]]&amp;Special[[#This Row],[レアリティ]]</f>
        <v>スパイ孤爪研磨ICONIC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73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801</v>
      </c>
      <c r="E163" s="1" t="s">
        <v>39</v>
      </c>
      <c r="F163" s="1" t="s">
        <v>77</v>
      </c>
      <c r="G163" s="1" t="s">
        <v>31</v>
      </c>
      <c r="H163" s="1" t="s">
        <v>27</v>
      </c>
      <c r="I163" s="1" t="s">
        <v>71</v>
      </c>
      <c r="J163">
        <v>1</v>
      </c>
      <c r="K163" t="s">
        <v>249</v>
      </c>
      <c r="L163" s="1" t="s">
        <v>263</v>
      </c>
      <c r="M163" s="1" t="s">
        <v>173</v>
      </c>
      <c r="N163">
        <v>29</v>
      </c>
      <c r="O163">
        <v>0</v>
      </c>
      <c r="P163">
        <v>0</v>
      </c>
      <c r="Q163">
        <v>0</v>
      </c>
      <c r="W163" s="14" t="s">
        <v>1038</v>
      </c>
      <c r="AB163" t="str">
        <f>Special[[#This Row],[服装]]&amp;Special[[#This Row],[名前]]&amp;Special[[#This Row],[レアリティ]]</f>
        <v>Xmas2孤爪研磨ICONIC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73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801</v>
      </c>
      <c r="E164" s="1" t="s">
        <v>39</v>
      </c>
      <c r="F164" s="1" t="s">
        <v>77</v>
      </c>
      <c r="G164" s="1" t="s">
        <v>31</v>
      </c>
      <c r="H164" s="1" t="s">
        <v>27</v>
      </c>
      <c r="I164" s="1" t="s">
        <v>71</v>
      </c>
      <c r="J164">
        <v>1</v>
      </c>
      <c r="K164" t="s">
        <v>249</v>
      </c>
      <c r="L164" s="1" t="s">
        <v>857</v>
      </c>
      <c r="M164" s="1" t="s">
        <v>224</v>
      </c>
      <c r="N164">
        <v>39</v>
      </c>
      <c r="O164">
        <v>0</v>
      </c>
      <c r="P164">
        <v>49</v>
      </c>
      <c r="Q164">
        <v>0</v>
      </c>
      <c r="S164">
        <v>3.35</v>
      </c>
      <c r="T164">
        <v>33.729999999999997</v>
      </c>
      <c r="U164">
        <v>5</v>
      </c>
      <c r="V164">
        <v>50.08</v>
      </c>
      <c r="W164" s="1" t="s">
        <v>852</v>
      </c>
      <c r="X164">
        <v>1</v>
      </c>
      <c r="Z164" s="1"/>
      <c r="AA164" s="1"/>
      <c r="AB164" t="str">
        <f>Special[[#This Row],[服装]]&amp;Special[[#This Row],[名前]]&amp;Special[[#This Row],[レアリティ]]</f>
        <v>Xmas2孤爪研磨ICONIC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73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2</v>
      </c>
      <c r="D165" s="1" t="s">
        <v>801</v>
      </c>
      <c r="E165" s="1" t="s">
        <v>39</v>
      </c>
      <c r="F165" s="1" t="s">
        <v>77</v>
      </c>
      <c r="G165" s="1" t="s">
        <v>31</v>
      </c>
      <c r="H165" s="1" t="s">
        <v>27</v>
      </c>
      <c r="I165" s="1" t="s">
        <v>71</v>
      </c>
      <c r="J165">
        <v>1</v>
      </c>
      <c r="K165" t="s">
        <v>249</v>
      </c>
      <c r="L165" s="1" t="s">
        <v>857</v>
      </c>
      <c r="M165" s="1" t="s">
        <v>224</v>
      </c>
      <c r="N165">
        <v>39</v>
      </c>
      <c r="O165">
        <v>0</v>
      </c>
      <c r="P165">
        <v>49</v>
      </c>
      <c r="Q165">
        <v>0</v>
      </c>
      <c r="R165" s="1" t="s">
        <v>180</v>
      </c>
      <c r="S165">
        <v>2.5</v>
      </c>
      <c r="T165">
        <v>25.04</v>
      </c>
      <c r="U165">
        <v>4.2</v>
      </c>
      <c r="V165">
        <v>42.42</v>
      </c>
      <c r="W165" s="1" t="s">
        <v>856</v>
      </c>
      <c r="X165">
        <v>1</v>
      </c>
      <c r="Z165" s="1"/>
      <c r="AA165" s="1"/>
      <c r="AB165" t="str">
        <f>Special[[#This Row],[服装]]&amp;Special[[#This Row],[名前]]&amp;Special[[#This Row],[レアリティ]]</f>
        <v>Xmas2孤爪研磨ICONIC</v>
      </c>
      <c r="AC165">
        <f>IF((A164&amp;L164&amp;M164)&lt;&gt;(Special[[#This Row],[No]]&amp;L165&amp;M165),1,IF(Special[[#This Row],[追加属性]]="",1,0))</f>
        <v>0</v>
      </c>
    </row>
    <row r="166" spans="1:29" x14ac:dyDescent="0.35">
      <c r="A166">
        <f>VLOOKUP(Special[[#This Row],[No用]],SetNo[[No.用]:[vlookup 用]],2,FALSE)</f>
        <v>74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942</v>
      </c>
      <c r="E166" s="1" t="s">
        <v>39</v>
      </c>
      <c r="F166" s="1" t="s">
        <v>73</v>
      </c>
      <c r="G166" s="1" t="s">
        <v>31</v>
      </c>
      <c r="H166" s="1" t="s">
        <v>27</v>
      </c>
      <c r="I166" s="1" t="s">
        <v>71</v>
      </c>
      <c r="J166">
        <v>1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R166" s="1"/>
      <c r="W166" s="1" t="s">
        <v>1055</v>
      </c>
      <c r="X166">
        <v>0</v>
      </c>
      <c r="Z166" s="1"/>
      <c r="AA166" s="1"/>
      <c r="AB166" t="str">
        <f>Special[[#This Row],[服装]]&amp;Special[[#This Row],[名前]]&amp;Special[[#This Row],[レアリティ]]</f>
        <v>中学生孤爪研磨ICONIC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74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942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776</v>
      </c>
      <c r="M167" s="1" t="s">
        <v>224</v>
      </c>
      <c r="N167">
        <v>39</v>
      </c>
      <c r="O167">
        <v>0</v>
      </c>
      <c r="P167">
        <v>49</v>
      </c>
      <c r="Q167">
        <v>0</v>
      </c>
      <c r="R167" s="1"/>
      <c r="S167">
        <v>2.5</v>
      </c>
      <c r="T167">
        <v>15.24</v>
      </c>
      <c r="U167">
        <v>4.2</v>
      </c>
      <c r="V167">
        <v>25.76</v>
      </c>
      <c r="W167" s="1" t="s">
        <v>944</v>
      </c>
      <c r="X167">
        <v>2</v>
      </c>
      <c r="Y167" s="1" t="s">
        <v>945</v>
      </c>
      <c r="Z167" s="1" t="s">
        <v>946</v>
      </c>
      <c r="AA167" s="1"/>
      <c r="AB167" t="str">
        <f>Special[[#This Row],[服装]]&amp;Special[[#This Row],[名前]]&amp;Special[[#This Row],[レアリティ]]</f>
        <v>中学生孤爪研磨ICONIC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1079</v>
      </c>
      <c r="E168" s="1" t="s">
        <v>39</v>
      </c>
      <c r="F168" s="1" t="s">
        <v>90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R168" s="1"/>
      <c r="W168" s="1" t="s">
        <v>1055</v>
      </c>
      <c r="X168">
        <v>0</v>
      </c>
      <c r="Y168" s="1"/>
      <c r="Z168" s="1"/>
      <c r="AA168" s="1"/>
      <c r="AB168" t="str">
        <f>Special[[#This Row],[服装]]&amp;Special[[#This Row],[名前]]&amp;Special[[#This Row],[レアリティ]]</f>
        <v>ハロウィン孤爪研磨ICONIC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1079</v>
      </c>
      <c r="E169" s="1" t="s">
        <v>39</v>
      </c>
      <c r="F169" s="1" t="s">
        <v>90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994</v>
      </c>
      <c r="M169" s="1" t="s">
        <v>178</v>
      </c>
      <c r="N169">
        <v>15</v>
      </c>
      <c r="O169">
        <v>0</v>
      </c>
      <c r="P169">
        <v>0</v>
      </c>
      <c r="Q169">
        <v>0</v>
      </c>
      <c r="R169" s="1"/>
      <c r="S169">
        <v>9.26</v>
      </c>
      <c r="T169">
        <v>56.3</v>
      </c>
      <c r="W169" s="1" t="s">
        <v>860</v>
      </c>
      <c r="X169">
        <v>1</v>
      </c>
      <c r="Y169" s="1"/>
      <c r="Z169" s="1"/>
      <c r="AA169" s="1"/>
      <c r="AB169" t="str">
        <f>Special[[#This Row],[服装]]&amp;Special[[#This Row],[名前]]&amp;Special[[#This Row],[レアリティ]]</f>
        <v>ハロウィン孤爪研磨ICONIC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75</v>
      </c>
      <c r="B170">
        <f>IF(ROW()=2,1,IF(A169&lt;&gt;Special[[#This Row],[No]],1,IF(Special[[#This Row],[枝番用]]=0,B169,B169+1)))</f>
        <v>3</v>
      </c>
      <c r="C170">
        <f>IF(ROW()=2,1,IF(Special[[#This Row],[枝番用]]=1,1,C169+1))</f>
        <v>1</v>
      </c>
      <c r="D170" s="1" t="s">
        <v>1079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263</v>
      </c>
      <c r="M170" s="1" t="s">
        <v>224</v>
      </c>
      <c r="N170">
        <v>41</v>
      </c>
      <c r="O170">
        <v>0</v>
      </c>
      <c r="P170">
        <v>51</v>
      </c>
      <c r="Q170">
        <v>0</v>
      </c>
      <c r="R170" s="1"/>
      <c r="W170" s="14" t="s">
        <v>1038</v>
      </c>
      <c r="X170">
        <v>0</v>
      </c>
      <c r="Y170" s="1"/>
      <c r="Z170" s="1"/>
      <c r="AA170" s="1"/>
      <c r="AB170" t="str">
        <f>Special[[#This Row],[服装]]&amp;Special[[#This Row],[名前]]&amp;Special[[#This Row],[レアリティ]]</f>
        <v>ハロウィン孤爪研磨ICONIC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2</v>
      </c>
      <c r="D171" s="1" t="s">
        <v>1079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263</v>
      </c>
      <c r="M171" s="1" t="s">
        <v>224</v>
      </c>
      <c r="N171">
        <v>41</v>
      </c>
      <c r="O171">
        <v>0</v>
      </c>
      <c r="P171">
        <v>51</v>
      </c>
      <c r="Q171">
        <v>0</v>
      </c>
      <c r="R171" s="1" t="s">
        <v>180</v>
      </c>
      <c r="S171">
        <v>4.2</v>
      </c>
      <c r="T171">
        <v>25.76</v>
      </c>
      <c r="U171">
        <v>5.8</v>
      </c>
      <c r="V171">
        <v>35.200000000000003</v>
      </c>
      <c r="W171" s="1" t="s">
        <v>1039</v>
      </c>
      <c r="X171">
        <v>1</v>
      </c>
      <c r="Y171" s="1"/>
      <c r="Z171" s="1"/>
      <c r="AA171" s="1"/>
      <c r="AB171" t="str">
        <f>Special[[#This Row],[服装]]&amp;Special[[#This Row],[名前]]&amp;Special[[#This Row],[レアリティ]]</f>
        <v>ハロウィン孤爪研磨ICONIC</v>
      </c>
      <c r="AC171">
        <f>IF((A170&amp;L170&amp;M170)&lt;&gt;(Special[[#This Row],[No]]&amp;L171&amp;M171),1,IF(Special[[#This Row],[追加属性]]="",1,0))</f>
        <v>0</v>
      </c>
    </row>
    <row r="172" spans="1:29" x14ac:dyDescent="0.35">
      <c r="A172">
        <f>VLOOKUP(Special[[#This Row],[No用]],SetNo[[No.用]:[vlookup 用]],2,FALSE)</f>
        <v>75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3</v>
      </c>
      <c r="D172" s="1" t="s">
        <v>1079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263</v>
      </c>
      <c r="M172" s="1" t="s">
        <v>224</v>
      </c>
      <c r="N172">
        <v>41</v>
      </c>
      <c r="O172">
        <v>0</v>
      </c>
      <c r="P172">
        <v>51</v>
      </c>
      <c r="Q172">
        <v>0</v>
      </c>
      <c r="R172" s="1" t="s">
        <v>554</v>
      </c>
      <c r="S172">
        <v>7</v>
      </c>
      <c r="T172">
        <v>13.86</v>
      </c>
      <c r="U172">
        <v>10.5</v>
      </c>
      <c r="V172">
        <v>20.79</v>
      </c>
      <c r="W172" s="1" t="s">
        <v>1039</v>
      </c>
      <c r="X172">
        <v>0</v>
      </c>
      <c r="Y172" s="1"/>
      <c r="Z172" s="1"/>
      <c r="AA172" s="1"/>
      <c r="AB172" t="str">
        <f>Special[[#This Row],[服装]]&amp;Special[[#This Row],[名前]]&amp;Special[[#This Row],[レアリティ]]</f>
        <v>ハロウィン孤爪研磨ICONIC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108</v>
      </c>
      <c r="E173" t="s">
        <v>40</v>
      </c>
      <c r="F173" t="s">
        <v>23</v>
      </c>
      <c r="G173" t="s">
        <v>26</v>
      </c>
      <c r="H173" t="s">
        <v>27</v>
      </c>
      <c r="I173" t="s">
        <v>71</v>
      </c>
      <c r="J173">
        <v>1</v>
      </c>
      <c r="K173" t="s">
        <v>249</v>
      </c>
      <c r="L173" t="s">
        <v>191</v>
      </c>
      <c r="M173" t="s">
        <v>162</v>
      </c>
      <c r="N173">
        <v>9</v>
      </c>
      <c r="O173">
        <v>0</v>
      </c>
      <c r="P173">
        <v>0</v>
      </c>
      <c r="Q173">
        <v>0</v>
      </c>
      <c r="W173" t="s">
        <v>1055</v>
      </c>
      <c r="X173">
        <v>0</v>
      </c>
      <c r="AB173" t="str">
        <f>Special[[#This Row],[服装]]&amp;Special[[#This Row],[名前]]&amp;Special[[#This Row],[レアリティ]]</f>
        <v>ユニフォーム黒尾鉄朗ICONIC</v>
      </c>
      <c r="AC173">
        <f>IF((A167&amp;L167&amp;M167)&lt;&gt;(Special[[#This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108</v>
      </c>
      <c r="E174" t="s">
        <v>40</v>
      </c>
      <c r="F174" t="s">
        <v>23</v>
      </c>
      <c r="G174" t="s">
        <v>26</v>
      </c>
      <c r="H174" t="s">
        <v>27</v>
      </c>
      <c r="I174" t="s">
        <v>71</v>
      </c>
      <c r="J174">
        <v>1</v>
      </c>
      <c r="K174" t="s">
        <v>249</v>
      </c>
      <c r="L174" s="1" t="s">
        <v>593</v>
      </c>
      <c r="M174" t="s">
        <v>162</v>
      </c>
      <c r="N174">
        <v>9</v>
      </c>
      <c r="O174">
        <v>0</v>
      </c>
      <c r="P174">
        <v>0</v>
      </c>
      <c r="Q174">
        <v>0</v>
      </c>
      <c r="S174" s="13">
        <v>2.5</v>
      </c>
      <c r="T174" s="13">
        <v>25.04</v>
      </c>
      <c r="U174" s="13">
        <v>0</v>
      </c>
      <c r="V174" s="13">
        <v>0</v>
      </c>
      <c r="W174" s="14" t="s">
        <v>886</v>
      </c>
      <c r="X174" s="13">
        <v>1</v>
      </c>
      <c r="Y174" s="13"/>
      <c r="Z174" s="13"/>
      <c r="AA174" s="13"/>
      <c r="AB174" t="str">
        <f>Special[[#This Row],[服装]]&amp;Special[[#This Row],[名前]]&amp;Special[[#This Row],[レアリティ]]</f>
        <v>ユニフォーム黒尾鉄朗ICONIC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t="s">
        <v>108</v>
      </c>
      <c r="E175" t="s">
        <v>40</v>
      </c>
      <c r="F175" t="s">
        <v>23</v>
      </c>
      <c r="G175" t="s">
        <v>26</v>
      </c>
      <c r="H175" t="s">
        <v>27</v>
      </c>
      <c r="I175" t="s">
        <v>71</v>
      </c>
      <c r="J175">
        <v>1</v>
      </c>
      <c r="K175" t="s">
        <v>249</v>
      </c>
      <c r="L175" s="1" t="s">
        <v>593</v>
      </c>
      <c r="M175" t="s">
        <v>224</v>
      </c>
      <c r="N175">
        <v>44</v>
      </c>
      <c r="O175">
        <v>0</v>
      </c>
      <c r="P175">
        <v>54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882</v>
      </c>
      <c r="X175">
        <v>1</v>
      </c>
      <c r="AB175" t="str">
        <f>Special[[#This Row],[服装]]&amp;Special[[#This Row],[名前]]&amp;Special[[#This Row],[レアリティ]]</f>
        <v>ユニフォーム黒尾鉄朗ICONIC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40</v>
      </c>
      <c r="F176" t="s">
        <v>73</v>
      </c>
      <c r="G176" t="s">
        <v>26</v>
      </c>
      <c r="H176" t="s">
        <v>27</v>
      </c>
      <c r="I176" t="s">
        <v>71</v>
      </c>
      <c r="J176">
        <v>1</v>
      </c>
      <c r="K176" t="s">
        <v>249</v>
      </c>
      <c r="L176" t="s">
        <v>191</v>
      </c>
      <c r="M176" t="s">
        <v>162</v>
      </c>
      <c r="N176">
        <v>9</v>
      </c>
      <c r="O176">
        <v>0</v>
      </c>
      <c r="P176">
        <v>0</v>
      </c>
      <c r="Q176">
        <v>0</v>
      </c>
      <c r="W176" t="s">
        <v>1055</v>
      </c>
      <c r="X176">
        <v>0</v>
      </c>
      <c r="AB176" t="str">
        <f>Special[[#This Row],[服装]]&amp;Special[[#This Row],[名前]]&amp;Special[[#This Row],[レアリティ]]</f>
        <v>制服黒尾鉄朗ICONIC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t="s">
        <v>149</v>
      </c>
      <c r="E177" t="s">
        <v>40</v>
      </c>
      <c r="F177" t="s">
        <v>73</v>
      </c>
      <c r="G177" t="s">
        <v>26</v>
      </c>
      <c r="H177" t="s">
        <v>27</v>
      </c>
      <c r="I177" t="s">
        <v>71</v>
      </c>
      <c r="J177">
        <v>1</v>
      </c>
      <c r="K177" t="s">
        <v>249</v>
      </c>
      <c r="L177" s="1" t="s">
        <v>593</v>
      </c>
      <c r="M177" t="s">
        <v>162</v>
      </c>
      <c r="N177">
        <v>9</v>
      </c>
      <c r="O177">
        <v>0</v>
      </c>
      <c r="P177">
        <v>0</v>
      </c>
      <c r="Q177">
        <v>0</v>
      </c>
      <c r="S177" s="13">
        <v>2.5</v>
      </c>
      <c r="T177" s="13">
        <v>25.04</v>
      </c>
      <c r="U177" s="13">
        <v>0</v>
      </c>
      <c r="V177" s="13">
        <v>0</v>
      </c>
      <c r="W177" s="14" t="s">
        <v>886</v>
      </c>
      <c r="X177" s="13">
        <v>1</v>
      </c>
      <c r="Y177" s="13"/>
      <c r="Z177" s="13"/>
      <c r="AA177" s="13"/>
      <c r="AB177" t="str">
        <f>Special[[#This Row],[服装]]&amp;Special[[#This Row],[名前]]&amp;Special[[#This Row],[レアリティ]]</f>
        <v>制服黒尾鉄朗ICONIC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150</v>
      </c>
      <c r="E178" t="s">
        <v>40</v>
      </c>
      <c r="F178" t="s">
        <v>90</v>
      </c>
      <c r="G178" t="s">
        <v>26</v>
      </c>
      <c r="H178" t="s">
        <v>27</v>
      </c>
      <c r="I178" t="s">
        <v>71</v>
      </c>
      <c r="J178">
        <v>1</v>
      </c>
      <c r="K178" t="s">
        <v>249</v>
      </c>
      <c r="L178" t="s">
        <v>191</v>
      </c>
      <c r="M178" t="s">
        <v>162</v>
      </c>
      <c r="N178">
        <v>9</v>
      </c>
      <c r="O178">
        <v>0</v>
      </c>
      <c r="P178">
        <v>0</v>
      </c>
      <c r="Q178">
        <v>0</v>
      </c>
      <c r="W178" t="s">
        <v>1055</v>
      </c>
      <c r="X178">
        <v>0</v>
      </c>
      <c r="AB178" t="str">
        <f>Special[[#This Row],[服装]]&amp;Special[[#This Row],[名前]]&amp;Special[[#This Row],[レアリティ]]</f>
        <v>夏祭り黒尾鉄朗ICONIC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t="s">
        <v>150</v>
      </c>
      <c r="E179" t="s">
        <v>40</v>
      </c>
      <c r="F179" t="s">
        <v>90</v>
      </c>
      <c r="G179" t="s">
        <v>26</v>
      </c>
      <c r="H179" t="s">
        <v>27</v>
      </c>
      <c r="I179" t="s">
        <v>71</v>
      </c>
      <c r="J179">
        <v>1</v>
      </c>
      <c r="K179" t="s">
        <v>249</v>
      </c>
      <c r="L179" s="1" t="s">
        <v>593</v>
      </c>
      <c r="M179" t="s">
        <v>162</v>
      </c>
      <c r="N179">
        <v>9</v>
      </c>
      <c r="O179">
        <v>0</v>
      </c>
      <c r="P179">
        <v>0</v>
      </c>
      <c r="Q179">
        <v>0</v>
      </c>
      <c r="S179" s="13">
        <v>2.5</v>
      </c>
      <c r="T179" s="13">
        <v>25.04</v>
      </c>
      <c r="U179" s="13">
        <v>0</v>
      </c>
      <c r="V179" s="13">
        <v>0</v>
      </c>
      <c r="W179" s="14" t="s">
        <v>886</v>
      </c>
      <c r="X179" s="13">
        <v>1</v>
      </c>
      <c r="Y179" s="13"/>
      <c r="Z179" s="13"/>
      <c r="AA179" s="13"/>
      <c r="AB179" t="str">
        <f>Special[[#This Row],[服装]]&amp;Special[[#This Row],[名前]]&amp;Special[[#This Row],[レアリティ]]</f>
        <v>夏祭り黒尾鉄朗ICONIC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79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608</v>
      </c>
      <c r="E180" s="1" t="s">
        <v>40</v>
      </c>
      <c r="F180" s="1" t="s">
        <v>77</v>
      </c>
      <c r="G180" s="1" t="s">
        <v>26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191</v>
      </c>
      <c r="M180" t="s">
        <v>162</v>
      </c>
      <c r="N180">
        <v>9</v>
      </c>
      <c r="O180">
        <v>0</v>
      </c>
      <c r="P180">
        <v>0</v>
      </c>
      <c r="Q180">
        <v>0</v>
      </c>
      <c r="W180" t="s">
        <v>1055</v>
      </c>
      <c r="X180">
        <v>0</v>
      </c>
      <c r="AB180" t="str">
        <f>Special[[#This Row],[服装]]&amp;Special[[#This Row],[名前]]&amp;Special[[#This Row],[レアリティ]]</f>
        <v>1周年黒尾鉄朗ICONIC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79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608</v>
      </c>
      <c r="E181" s="1" t="s">
        <v>40</v>
      </c>
      <c r="F181" s="1" t="s">
        <v>77</v>
      </c>
      <c r="G181" s="1" t="s">
        <v>26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593</v>
      </c>
      <c r="M181" t="s">
        <v>162</v>
      </c>
      <c r="N181">
        <v>9</v>
      </c>
      <c r="O181">
        <v>0</v>
      </c>
      <c r="P181">
        <v>0</v>
      </c>
      <c r="Q181">
        <v>0</v>
      </c>
      <c r="S181" s="13">
        <v>2.5</v>
      </c>
      <c r="T181" s="13">
        <v>25.04</v>
      </c>
      <c r="U181" s="13">
        <v>0</v>
      </c>
      <c r="V181" s="13">
        <v>0</v>
      </c>
      <c r="W181" s="14" t="s">
        <v>886</v>
      </c>
      <c r="X181" s="13">
        <v>1</v>
      </c>
      <c r="Y181" s="13"/>
      <c r="Z181" s="13"/>
      <c r="AA181" s="13"/>
      <c r="AB181" t="str">
        <f>Special[[#This Row],[服装]]&amp;Special[[#This Row],[名前]]&amp;Special[[#This Row],[レアリティ]]</f>
        <v>1周年黒尾鉄朗ICONIC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80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684</v>
      </c>
      <c r="E182" s="1" t="s">
        <v>40</v>
      </c>
      <c r="F182" s="1" t="s">
        <v>73</v>
      </c>
      <c r="G182" s="1" t="s">
        <v>26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191</v>
      </c>
      <c r="M182" t="s">
        <v>162</v>
      </c>
      <c r="N182">
        <v>9</v>
      </c>
      <c r="O182">
        <v>0</v>
      </c>
      <c r="P182">
        <v>0</v>
      </c>
      <c r="Q182">
        <v>0</v>
      </c>
      <c r="W182" t="s">
        <v>1055</v>
      </c>
      <c r="X182">
        <v>0</v>
      </c>
      <c r="AB182" t="str">
        <f>Special[[#This Row],[服装]]&amp;Special[[#This Row],[名前]]&amp;Special[[#This Row],[レアリティ]]</f>
        <v>キャンプ黒尾鉄朗ICONIC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80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684</v>
      </c>
      <c r="E183" s="1" t="s">
        <v>40</v>
      </c>
      <c r="F183" s="1" t="s">
        <v>73</v>
      </c>
      <c r="G183" s="1" t="s">
        <v>26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593</v>
      </c>
      <c r="M183" t="s">
        <v>162</v>
      </c>
      <c r="N183">
        <v>9</v>
      </c>
      <c r="O183">
        <v>0</v>
      </c>
      <c r="P183">
        <v>0</v>
      </c>
      <c r="Q183">
        <v>0</v>
      </c>
      <c r="S183" s="13">
        <v>2.5</v>
      </c>
      <c r="T183" s="13">
        <v>25.04</v>
      </c>
      <c r="U183" s="13">
        <v>0</v>
      </c>
      <c r="V183" s="13">
        <v>0</v>
      </c>
      <c r="W183" s="14" t="s">
        <v>886</v>
      </c>
      <c r="X183" s="13">
        <v>1</v>
      </c>
      <c r="Y183" s="13"/>
      <c r="Z183" s="13"/>
      <c r="AA183" s="13"/>
      <c r="AB183" t="str">
        <f>Special[[#This Row],[服装]]&amp;Special[[#This Row],[名前]]&amp;Special[[#This Row],[レアリティ]]</f>
        <v>キャンプ黒尾鉄朗ICONIC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80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684</v>
      </c>
      <c r="E184" s="1" t="s">
        <v>40</v>
      </c>
      <c r="F184" s="1" t="s">
        <v>73</v>
      </c>
      <c r="G184" s="1" t="s">
        <v>26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857</v>
      </c>
      <c r="M184" s="1" t="s">
        <v>224</v>
      </c>
      <c r="N184">
        <v>41</v>
      </c>
      <c r="O184">
        <v>0</v>
      </c>
      <c r="P184">
        <v>51</v>
      </c>
      <c r="Q184">
        <v>0</v>
      </c>
      <c r="S184">
        <v>3.35</v>
      </c>
      <c r="T184">
        <v>33.729999999999997</v>
      </c>
      <c r="U184">
        <v>5</v>
      </c>
      <c r="V184">
        <v>50.08</v>
      </c>
      <c r="W184" s="1" t="s">
        <v>858</v>
      </c>
      <c r="X184">
        <v>1</v>
      </c>
      <c r="AA184" s="14" t="s">
        <v>1105</v>
      </c>
      <c r="AB184" t="str">
        <f>Special[[#This Row],[服装]]&amp;Special[[#This Row],[名前]]&amp;Special[[#This Row],[レアリティ]]</f>
        <v>キャンプ黒尾鉄朗ICONIC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80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1</v>
      </c>
      <c r="D185" s="1" t="s">
        <v>684</v>
      </c>
      <c r="E185" s="1" t="s">
        <v>40</v>
      </c>
      <c r="F185" s="1" t="s">
        <v>73</v>
      </c>
      <c r="G185" s="1" t="s">
        <v>26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588</v>
      </c>
      <c r="M185" s="1" t="s">
        <v>224</v>
      </c>
      <c r="N185">
        <v>41</v>
      </c>
      <c r="O185">
        <v>0</v>
      </c>
      <c r="P185">
        <v>51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1013</v>
      </c>
      <c r="X185">
        <v>2</v>
      </c>
      <c r="AB185" t="str">
        <f>Special[[#This Row],[服装]]&amp;Special[[#This Row],[名前]]&amp;Special[[#This Row],[レアリティ]]</f>
        <v>キャンプ黒尾鉄朗ICONIC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81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770</v>
      </c>
      <c r="E186" s="1" t="s">
        <v>40</v>
      </c>
      <c r="F186" s="1" t="s">
        <v>90</v>
      </c>
      <c r="G186" s="1" t="s">
        <v>26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191</v>
      </c>
      <c r="M186" s="1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文化祭2黒尾鉄朗ICONIC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81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770</v>
      </c>
      <c r="E187" s="1" t="s">
        <v>40</v>
      </c>
      <c r="F187" s="1" t="s">
        <v>90</v>
      </c>
      <c r="G187" s="1" t="s">
        <v>26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593</v>
      </c>
      <c r="M187" s="1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文化祭2黒尾鉄朗ICONIC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81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770</v>
      </c>
      <c r="E188" s="1" t="s">
        <v>40</v>
      </c>
      <c r="F188" s="1" t="s">
        <v>90</v>
      </c>
      <c r="G188" s="1" t="s">
        <v>26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42</v>
      </c>
      <c r="O188">
        <v>0</v>
      </c>
      <c r="P188">
        <v>52</v>
      </c>
      <c r="Q188">
        <v>0</v>
      </c>
      <c r="S188" s="13">
        <v>3.35</v>
      </c>
      <c r="T188" s="13">
        <v>33.729999999999997</v>
      </c>
      <c r="U188" s="13">
        <v>5</v>
      </c>
      <c r="V188" s="13">
        <v>50.08</v>
      </c>
      <c r="W188" s="14" t="s">
        <v>880</v>
      </c>
      <c r="X188">
        <v>2</v>
      </c>
      <c r="Y188" s="13"/>
      <c r="Z188" s="13"/>
      <c r="AA188" s="13"/>
      <c r="AB188" t="str">
        <f>Special[[#This Row],[服装]]&amp;Special[[#This Row],[名前]]&amp;Special[[#This Row],[レアリティ]]</f>
        <v>文化祭2黒尾鉄朗ICONIC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82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942</v>
      </c>
      <c r="E189" s="1" t="s">
        <v>40</v>
      </c>
      <c r="F189" s="1" t="s">
        <v>77</v>
      </c>
      <c r="G189" s="1" t="s">
        <v>26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191</v>
      </c>
      <c r="M189" s="1" t="s">
        <v>162</v>
      </c>
      <c r="N189">
        <v>9</v>
      </c>
      <c r="O189">
        <v>0</v>
      </c>
      <c r="P189">
        <v>0</v>
      </c>
      <c r="Q189">
        <v>0</v>
      </c>
      <c r="S189" s="13"/>
      <c r="T189" s="13"/>
      <c r="U189" s="13"/>
      <c r="V189" s="13"/>
      <c r="W189" s="14" t="s">
        <v>1055</v>
      </c>
      <c r="X189">
        <v>0</v>
      </c>
      <c r="Y189" s="13"/>
      <c r="Z189" s="13"/>
      <c r="AA189" s="13"/>
      <c r="AB189" t="str">
        <f>Special[[#This Row],[服装]]&amp;Special[[#This Row],[名前]]&amp;Special[[#This Row],[レアリティ]]</f>
        <v>中学生黒尾鉄朗ICONIC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82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942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180</v>
      </c>
      <c r="M190" s="1" t="s">
        <v>178</v>
      </c>
      <c r="N190">
        <v>12</v>
      </c>
      <c r="O190">
        <v>0</v>
      </c>
      <c r="P190">
        <v>0</v>
      </c>
      <c r="Q190">
        <v>0</v>
      </c>
      <c r="S190" s="13">
        <v>3.35</v>
      </c>
      <c r="T190" s="13">
        <v>20.010000000000002</v>
      </c>
      <c r="U190" s="13">
        <v>0</v>
      </c>
      <c r="V190" s="13">
        <v>0</v>
      </c>
      <c r="W190" s="14" t="s">
        <v>870</v>
      </c>
      <c r="X190">
        <v>1</v>
      </c>
      <c r="Y190" s="13"/>
      <c r="Z190" s="13"/>
      <c r="AA190" s="13"/>
      <c r="AB190" t="str">
        <f>Special[[#This Row],[服装]]&amp;Special[[#This Row],[名前]]&amp;Special[[#This Row],[レアリティ]]</f>
        <v>中学生黒尾鉄朗ICONIC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82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942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776</v>
      </c>
      <c r="M191" s="1" t="s">
        <v>224</v>
      </c>
      <c r="N191">
        <v>43</v>
      </c>
      <c r="O191">
        <v>0</v>
      </c>
      <c r="P191">
        <v>53</v>
      </c>
      <c r="Q191">
        <v>0</v>
      </c>
      <c r="S191" s="13">
        <v>2.5</v>
      </c>
      <c r="T191" s="13">
        <v>15.24</v>
      </c>
      <c r="U191" s="13">
        <v>4.2</v>
      </c>
      <c r="V191" s="13">
        <v>25.76</v>
      </c>
      <c r="W191" s="14" t="s">
        <v>943</v>
      </c>
      <c r="X191">
        <v>1</v>
      </c>
      <c r="Y191" s="14"/>
      <c r="Z191" s="13"/>
      <c r="AA191" s="13"/>
      <c r="AB191" t="str">
        <f>Special[[#This Row],[服装]]&amp;Special[[#This Row],[名前]]&amp;Special[[#This Row],[レアリティ]]</f>
        <v>中学生黒尾鉄朗ICONIC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1079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s="1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Y192" s="14"/>
      <c r="Z192" s="13"/>
      <c r="AA192" s="13"/>
      <c r="AB192" t="str">
        <f>Special[[#This Row],[服装]]&amp;Special[[#This Row],[名前]]&amp;Special[[#This Row],[レアリティ]]</f>
        <v>ハロウィン黒尾鉄朗ICONIC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1079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s="1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4"/>
      <c r="Z193" s="13"/>
      <c r="AA193" s="13"/>
      <c r="AB193" t="str">
        <f>Special[[#This Row],[服装]]&amp;Special[[#This Row],[名前]]&amp;Special[[#This Row],[レアリティ]]</f>
        <v>ハロウィン黒尾鉄朗ICONIC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83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1079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994</v>
      </c>
      <c r="M194" s="1" t="s">
        <v>173</v>
      </c>
      <c r="N194">
        <v>29</v>
      </c>
      <c r="O194">
        <v>0</v>
      </c>
      <c r="P194">
        <v>0</v>
      </c>
      <c r="Q194">
        <v>0</v>
      </c>
      <c r="S194" s="13">
        <v>11.49</v>
      </c>
      <c r="T194" s="13">
        <v>70.290000000000006</v>
      </c>
      <c r="U194" s="13">
        <v>0</v>
      </c>
      <c r="V194" s="13">
        <v>0</v>
      </c>
      <c r="W194" s="14" t="s">
        <v>852</v>
      </c>
      <c r="X194">
        <v>1</v>
      </c>
      <c r="Y194" s="14"/>
      <c r="Z194" s="13"/>
      <c r="AA194" s="13"/>
      <c r="AB194" t="str">
        <f>Special[[#This Row],[服装]]&amp;Special[[#This Row],[名前]]&amp;Special[[#This Row],[レアリティ]]</f>
        <v>ハロウィン黒尾鉄朗ICONIC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83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1079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857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 s="13">
        <v>3.35</v>
      </c>
      <c r="T195" s="13">
        <v>33.729999999999997</v>
      </c>
      <c r="U195" s="13">
        <v>5</v>
      </c>
      <c r="V195" s="13">
        <v>50.08</v>
      </c>
      <c r="W195" s="14" t="s">
        <v>858</v>
      </c>
      <c r="X195">
        <v>1</v>
      </c>
      <c r="Y195" s="14"/>
      <c r="Z195" s="13"/>
      <c r="AA195" s="14" t="s">
        <v>1105</v>
      </c>
      <c r="AB195" t="str">
        <f>Special[[#This Row],[服装]]&amp;Special[[#This Row],[名前]]&amp;Special[[#This Row],[レアリティ]]</f>
        <v>ハロウィン黒尾鉄朗ICONIC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t="s">
        <v>108</v>
      </c>
      <c r="E196" t="s">
        <v>41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191</v>
      </c>
      <c r="M196" t="s">
        <v>162</v>
      </c>
      <c r="N196">
        <v>12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ユニフォーム灰羽リエーフICONIC</v>
      </c>
      <c r="AC196">
        <f>IF((A191&amp;L191&amp;M191)&lt;&gt;(Special[[#This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364</v>
      </c>
      <c r="E197" t="s">
        <v>41</v>
      </c>
      <c r="F197" t="s">
        <v>24</v>
      </c>
      <c r="G197" t="s">
        <v>26</v>
      </c>
      <c r="H197" t="s">
        <v>27</v>
      </c>
      <c r="I197" t="s">
        <v>71</v>
      </c>
      <c r="J197">
        <v>1</v>
      </c>
      <c r="K197" t="s">
        <v>249</v>
      </c>
      <c r="L197" t="s">
        <v>191</v>
      </c>
      <c r="M197" t="s">
        <v>162</v>
      </c>
      <c r="N197">
        <v>12</v>
      </c>
      <c r="O197">
        <v>0</v>
      </c>
      <c r="P197">
        <v>0</v>
      </c>
      <c r="Q197">
        <v>0</v>
      </c>
      <c r="W197" t="s">
        <v>1055</v>
      </c>
      <c r="X197">
        <v>0</v>
      </c>
      <c r="AB197" t="str">
        <f>Special[[#This Row],[服装]]&amp;Special[[#This Row],[名前]]&amp;Special[[#This Row],[レアリティ]]</f>
        <v>探偵灰羽リエーフICONIC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650</v>
      </c>
      <c r="E198" s="1" t="s">
        <v>41</v>
      </c>
      <c r="F198" s="1" t="s">
        <v>77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191</v>
      </c>
      <c r="M198" s="1" t="s">
        <v>162</v>
      </c>
      <c r="N198">
        <v>12</v>
      </c>
      <c r="O198">
        <v>0</v>
      </c>
      <c r="P198">
        <v>0</v>
      </c>
      <c r="Q198">
        <v>0</v>
      </c>
      <c r="W198" t="s">
        <v>1055</v>
      </c>
      <c r="X198">
        <v>0</v>
      </c>
      <c r="AB198" t="str">
        <f>Special[[#This Row],[服装]]&amp;Special[[#This Row],[名前]]&amp;Special[[#This Row],[レアリティ]]</f>
        <v>路地裏灰羽リエーフICONIC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650</v>
      </c>
      <c r="E199" s="1" t="s">
        <v>41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180</v>
      </c>
      <c r="M199" s="1" t="s">
        <v>659</v>
      </c>
      <c r="N199">
        <v>12</v>
      </c>
      <c r="O199">
        <v>0</v>
      </c>
      <c r="P199">
        <v>0</v>
      </c>
      <c r="Q199">
        <v>0</v>
      </c>
      <c r="S199">
        <v>4.2</v>
      </c>
      <c r="T199">
        <v>25.76</v>
      </c>
      <c r="W199" t="s">
        <v>948</v>
      </c>
      <c r="X199">
        <v>1</v>
      </c>
      <c r="AB199" t="str">
        <f>Special[[#This Row],[服装]]&amp;Special[[#This Row],[名前]]&amp;Special[[#This Row],[レアリティ]]</f>
        <v>路地裏灰羽リエーフICONIC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41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191</v>
      </c>
      <c r="M200" s="1" t="s">
        <v>162</v>
      </c>
      <c r="N200">
        <v>12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文化祭2灰羽リエーフICONIC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88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987</v>
      </c>
      <c r="E201" s="1" t="s">
        <v>41</v>
      </c>
      <c r="F201" s="1" t="s">
        <v>90</v>
      </c>
      <c r="G201" s="1" t="s">
        <v>82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191</v>
      </c>
      <c r="M201" s="1" t="s">
        <v>162</v>
      </c>
      <c r="N201">
        <v>12</v>
      </c>
      <c r="O201">
        <v>0</v>
      </c>
      <c r="P201">
        <v>0</v>
      </c>
      <c r="Q201">
        <v>0</v>
      </c>
      <c r="W201" t="s">
        <v>1055</v>
      </c>
      <c r="X201">
        <v>0</v>
      </c>
      <c r="AB201" t="str">
        <f>Special[[#This Row],[服装]]&amp;Special[[#This Row],[名前]]&amp;Special[[#This Row],[レアリティ]]</f>
        <v>サバゲ2灰羽リエーフICONIC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88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987</v>
      </c>
      <c r="E202" s="1" t="s">
        <v>41</v>
      </c>
      <c r="F202" s="1" t="s">
        <v>90</v>
      </c>
      <c r="G202" s="1" t="s">
        <v>82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180</v>
      </c>
      <c r="M202" s="1" t="s">
        <v>173</v>
      </c>
      <c r="N202">
        <v>12</v>
      </c>
      <c r="O202">
        <v>0</v>
      </c>
      <c r="P202">
        <v>0</v>
      </c>
      <c r="Q202">
        <v>0</v>
      </c>
      <c r="S202">
        <v>4.2</v>
      </c>
      <c r="T202">
        <v>25.76</v>
      </c>
      <c r="W202" s="1" t="s">
        <v>950</v>
      </c>
      <c r="X202">
        <v>1</v>
      </c>
      <c r="AB202" t="str">
        <f>Special[[#This Row],[服装]]&amp;Special[[#This Row],[名前]]&amp;Special[[#This Row],[レアリティ]]</f>
        <v>サバゲ2灰羽リエーフICONIC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108</v>
      </c>
      <c r="E203" t="s">
        <v>42</v>
      </c>
      <c r="F203" t="s">
        <v>24</v>
      </c>
      <c r="G203" t="s">
        <v>21</v>
      </c>
      <c r="H203" t="s">
        <v>27</v>
      </c>
      <c r="I203" t="s">
        <v>71</v>
      </c>
      <c r="J203">
        <v>1</v>
      </c>
      <c r="K203" t="s">
        <v>249</v>
      </c>
      <c r="L203" t="s">
        <v>195</v>
      </c>
      <c r="M203" t="s">
        <v>173</v>
      </c>
      <c r="N203">
        <v>32</v>
      </c>
      <c r="O203">
        <v>0</v>
      </c>
      <c r="P203">
        <v>0</v>
      </c>
      <c r="Q203">
        <v>0</v>
      </c>
      <c r="AB203" t="str">
        <f>Special[[#This Row],[服装]]&amp;Special[[#This Row],[名前]]&amp;Special[[#This Row],[レアリティ]]</f>
        <v>ユニフォーム夜久衛輔ICONIC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90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608</v>
      </c>
      <c r="E204" s="1" t="s">
        <v>42</v>
      </c>
      <c r="F204" s="1" t="s">
        <v>77</v>
      </c>
      <c r="G204" s="1" t="s">
        <v>21</v>
      </c>
      <c r="H204" s="1" t="s">
        <v>27</v>
      </c>
      <c r="I204" s="1" t="s">
        <v>71</v>
      </c>
      <c r="J204">
        <v>1</v>
      </c>
      <c r="K204" t="s">
        <v>249</v>
      </c>
      <c r="L204" t="s">
        <v>195</v>
      </c>
      <c r="M204" t="s">
        <v>173</v>
      </c>
      <c r="N204">
        <v>32</v>
      </c>
      <c r="O204">
        <v>0</v>
      </c>
      <c r="P204">
        <v>0</v>
      </c>
      <c r="Q204">
        <v>0</v>
      </c>
      <c r="AB204" t="str">
        <f>Special[[#This Row],[服装]]&amp;Special[[#This Row],[名前]]&amp;Special[[#This Row],[レアリティ]]</f>
        <v>1周年夜久衛輔ICONIC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91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708</v>
      </c>
      <c r="E205" s="1" t="s">
        <v>42</v>
      </c>
      <c r="F205" s="1" t="s">
        <v>73</v>
      </c>
      <c r="G205" s="1" t="s">
        <v>21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195</v>
      </c>
      <c r="M205" s="1" t="s">
        <v>173</v>
      </c>
      <c r="N205">
        <v>32</v>
      </c>
      <c r="O205">
        <v>0</v>
      </c>
      <c r="P205">
        <v>0</v>
      </c>
      <c r="Q205">
        <v>0</v>
      </c>
      <c r="AB205" t="str">
        <f>Special[[#This Row],[服装]]&amp;Special[[#This Row],[名前]]&amp;Special[[#This Row],[レアリティ]]</f>
        <v>花火夜久衛輔ICONIC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91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708</v>
      </c>
      <c r="E206" s="1" t="s">
        <v>42</v>
      </c>
      <c r="F206" s="1" t="s">
        <v>73</v>
      </c>
      <c r="G206" s="1" t="s">
        <v>21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44</v>
      </c>
      <c r="O206">
        <v>0</v>
      </c>
      <c r="P206">
        <v>54</v>
      </c>
      <c r="Q206">
        <v>0</v>
      </c>
      <c r="R206" s="1"/>
      <c r="S206">
        <v>3.35</v>
      </c>
      <c r="T206">
        <v>20.010000000000002</v>
      </c>
      <c r="U206">
        <v>5</v>
      </c>
      <c r="V206">
        <v>30.48</v>
      </c>
      <c r="W206" s="1" t="s">
        <v>950</v>
      </c>
      <c r="X206">
        <v>2</v>
      </c>
      <c r="AB206" t="str">
        <f>Special[[#This Row],[服装]]&amp;Special[[#This Row],[名前]]&amp;Special[[#This Row],[レアリティ]]</f>
        <v>花火夜久衛輔ICONIC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91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708</v>
      </c>
      <c r="E207" s="1" t="s">
        <v>42</v>
      </c>
      <c r="F207" s="1" t="s">
        <v>73</v>
      </c>
      <c r="G207" s="1" t="s">
        <v>21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588</v>
      </c>
      <c r="M207" s="1" t="s">
        <v>224</v>
      </c>
      <c r="N207">
        <v>44</v>
      </c>
      <c r="O207">
        <v>0</v>
      </c>
      <c r="P207">
        <v>54</v>
      </c>
      <c r="Q207">
        <v>0</v>
      </c>
      <c r="R207" s="1" t="s">
        <v>554</v>
      </c>
      <c r="S207">
        <v>7</v>
      </c>
      <c r="T207">
        <v>13.86</v>
      </c>
      <c r="U207">
        <v>10.5</v>
      </c>
      <c r="V207">
        <v>20.79</v>
      </c>
      <c r="W207" s="1" t="s">
        <v>950</v>
      </c>
      <c r="X207">
        <v>0</v>
      </c>
      <c r="AB207" t="str">
        <f>Special[[#This Row],[服装]]&amp;Special[[#This Row],[名前]]&amp;Special[[#This Row],[レアリティ]]</f>
        <v>花火夜久衛輔ICONIC</v>
      </c>
      <c r="AC207">
        <f>IF((A206&amp;L206&amp;M206)&lt;&gt;(Special[[#This Row],[No]]&amp;L207&amp;M207),1,IF(Special[[#This Row],[追加属性]]="",1,0))</f>
        <v>0</v>
      </c>
    </row>
    <row r="208" spans="1:29" x14ac:dyDescent="0.35">
      <c r="A208">
        <f>VLOOKUP(Special[[#This Row],[No用]],SetNo[[No.用]:[vlookup 用]],2,FALSE)</f>
        <v>92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889</v>
      </c>
      <c r="E208" s="1" t="s">
        <v>42</v>
      </c>
      <c r="F208" s="1" t="s">
        <v>90</v>
      </c>
      <c r="G208" s="1" t="s">
        <v>80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195</v>
      </c>
      <c r="M208" s="1" t="s">
        <v>224</v>
      </c>
      <c r="N208">
        <v>45</v>
      </c>
      <c r="O208">
        <v>0</v>
      </c>
      <c r="P208">
        <v>55</v>
      </c>
      <c r="Q208">
        <v>0</v>
      </c>
      <c r="S208">
        <v>70</v>
      </c>
      <c r="T208">
        <v>84.7</v>
      </c>
      <c r="U208">
        <v>80</v>
      </c>
      <c r="V208">
        <v>94.7</v>
      </c>
      <c r="W208" s="1" t="s">
        <v>867</v>
      </c>
      <c r="X208">
        <v>1</v>
      </c>
      <c r="AB208" t="str">
        <f>Special[[#This Row],[服装]]&amp;Special[[#This Row],[名前]]&amp;Special[[#This Row],[レアリティ]]</f>
        <v>2周年夜久衛輔ICONIC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92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2</v>
      </c>
      <c r="D209" s="1" t="s">
        <v>889</v>
      </c>
      <c r="E209" s="1" t="s">
        <v>42</v>
      </c>
      <c r="F209" s="1" t="s">
        <v>90</v>
      </c>
      <c r="G209" s="1" t="s">
        <v>80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195</v>
      </c>
      <c r="M209" s="1" t="s">
        <v>224</v>
      </c>
      <c r="N209">
        <v>45</v>
      </c>
      <c r="O209">
        <v>0</v>
      </c>
      <c r="P209">
        <v>55</v>
      </c>
      <c r="Q209">
        <v>0</v>
      </c>
      <c r="R209" s="1" t="s">
        <v>588</v>
      </c>
      <c r="S209">
        <v>16.8</v>
      </c>
      <c r="T209">
        <v>58.94</v>
      </c>
      <c r="U209">
        <v>20</v>
      </c>
      <c r="V209">
        <v>69.98</v>
      </c>
      <c r="W209" s="1" t="s">
        <v>870</v>
      </c>
      <c r="X209">
        <v>1</v>
      </c>
      <c r="AB209" t="str">
        <f>Special[[#This Row],[服装]]&amp;Special[[#This Row],[名前]]&amp;Special[[#This Row],[レアリティ]]</f>
        <v>2周年夜久衛輔ICONIC</v>
      </c>
      <c r="AC209">
        <f>IF((A208&amp;L208&amp;M208)&lt;&gt;(Special[[#This Row],[No]]&amp;L209&amp;M209),1,IF(Special[[#This Row],[追加属性]]="",1,0))</f>
        <v>0</v>
      </c>
    </row>
    <row r="210" spans="1:29" x14ac:dyDescent="0.35">
      <c r="A210">
        <f>VLOOKUP(Special[[#This Row],[No用]],SetNo[[No.用]:[vlookup 用]],2,FALSE)</f>
        <v>92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889</v>
      </c>
      <c r="E210" s="1" t="s">
        <v>42</v>
      </c>
      <c r="F210" s="1" t="s">
        <v>90</v>
      </c>
      <c r="G210" s="1" t="s">
        <v>80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588</v>
      </c>
      <c r="M210" s="1" t="s">
        <v>224</v>
      </c>
      <c r="N210">
        <v>45</v>
      </c>
      <c r="O210">
        <v>0</v>
      </c>
      <c r="P210">
        <v>55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870</v>
      </c>
      <c r="X210">
        <v>2</v>
      </c>
      <c r="AB210" t="str">
        <f>Special[[#This Row],[服装]]&amp;Special[[#This Row],[名前]]&amp;Special[[#This Row],[レアリティ]]</f>
        <v>2周年夜久衛輔ICONIC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92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2</v>
      </c>
      <c r="D211" s="1" t="s">
        <v>889</v>
      </c>
      <c r="E211" s="1" t="s">
        <v>42</v>
      </c>
      <c r="F211" s="1" t="s">
        <v>90</v>
      </c>
      <c r="G211" s="1" t="s">
        <v>80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910</v>
      </c>
      <c r="M211" s="1" t="s">
        <v>224</v>
      </c>
      <c r="N211">
        <v>45</v>
      </c>
      <c r="O211">
        <v>0</v>
      </c>
      <c r="P211">
        <v>55</v>
      </c>
      <c r="Q211">
        <v>0</v>
      </c>
      <c r="R211" s="1" t="s">
        <v>554</v>
      </c>
      <c r="S211">
        <v>7</v>
      </c>
      <c r="T211">
        <v>13.86</v>
      </c>
      <c r="U211">
        <v>10.050000000000001</v>
      </c>
      <c r="V211">
        <v>20.79</v>
      </c>
      <c r="W211" s="1" t="s">
        <v>870</v>
      </c>
      <c r="X211">
        <v>0</v>
      </c>
      <c r="AB211" t="str">
        <f>Special[[#This Row],[服装]]&amp;Special[[#This Row],[名前]]&amp;Special[[#This Row],[レアリティ]]</f>
        <v>2周年夜久衛輔ICONIC</v>
      </c>
      <c r="AC211">
        <f>IF((A210&amp;L210&amp;M210)&lt;&gt;(Special[[#This Row],[No]]&amp;L211&amp;M211),1,IF(Special[[#This Row],[追加属性]]="",1,0))</f>
        <v>0</v>
      </c>
    </row>
    <row r="212" spans="1:29" x14ac:dyDescent="0.35">
      <c r="A212">
        <f>VLOOKUP(Special[[#This Row],[No用]],SetNo[[No.用]:[vlookup 用]],2,FALSE)</f>
        <v>93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990</v>
      </c>
      <c r="E212" s="1" t="s">
        <v>42</v>
      </c>
      <c r="F212" s="1" t="s">
        <v>77</v>
      </c>
      <c r="G212" s="1" t="s">
        <v>21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994</v>
      </c>
      <c r="M212" s="1" t="s">
        <v>178</v>
      </c>
      <c r="N212">
        <v>15</v>
      </c>
      <c r="O212">
        <v>0</v>
      </c>
      <c r="P212">
        <v>0</v>
      </c>
      <c r="Q212">
        <v>0</v>
      </c>
      <c r="R212" s="1"/>
      <c r="S212">
        <v>9.26</v>
      </c>
      <c r="T212">
        <v>56.3</v>
      </c>
      <c r="W212" s="1" t="s">
        <v>860</v>
      </c>
      <c r="X212">
        <v>1</v>
      </c>
      <c r="AB212" t="str">
        <f>Special[[#This Row],[服装]]&amp;Special[[#This Row],[名前]]&amp;Special[[#This Row],[レアリティ]]</f>
        <v>水着2夜久衛輔ICONIC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93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990</v>
      </c>
      <c r="E213" s="1" t="s">
        <v>42</v>
      </c>
      <c r="F213" s="1" t="s">
        <v>77</v>
      </c>
      <c r="G213" s="1" t="s">
        <v>21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195</v>
      </c>
      <c r="M213" s="1" t="s">
        <v>224</v>
      </c>
      <c r="N213">
        <v>45</v>
      </c>
      <c r="O213">
        <v>0</v>
      </c>
      <c r="P213">
        <v>55</v>
      </c>
      <c r="Q213">
        <v>0</v>
      </c>
      <c r="R213" s="1"/>
      <c r="S213">
        <v>70</v>
      </c>
      <c r="T213">
        <v>84.7</v>
      </c>
      <c r="U213">
        <v>80</v>
      </c>
      <c r="V213">
        <v>94.7</v>
      </c>
      <c r="W213" s="1" t="s">
        <v>950</v>
      </c>
      <c r="X213">
        <v>1</v>
      </c>
      <c r="AB213" t="str">
        <f>Special[[#This Row],[服装]]&amp;Special[[#This Row],[名前]]&amp;Special[[#This Row],[レアリティ]]</f>
        <v>水着2夜久衛輔ICONIC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93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2</v>
      </c>
      <c r="D214" s="1" t="s">
        <v>990</v>
      </c>
      <c r="E214" s="1" t="s">
        <v>42</v>
      </c>
      <c r="F214" s="1" t="s">
        <v>77</v>
      </c>
      <c r="G214" s="1" t="s">
        <v>21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195</v>
      </c>
      <c r="M214" s="1" t="s">
        <v>224</v>
      </c>
      <c r="N214">
        <v>45</v>
      </c>
      <c r="O214">
        <v>0</v>
      </c>
      <c r="P214">
        <v>55</v>
      </c>
      <c r="Q214">
        <v>0</v>
      </c>
      <c r="R214" s="1" t="s">
        <v>588</v>
      </c>
      <c r="S214">
        <v>16.8</v>
      </c>
      <c r="T214">
        <v>58.94</v>
      </c>
      <c r="U214">
        <v>20</v>
      </c>
      <c r="V214">
        <v>69.98</v>
      </c>
      <c r="W214" s="1" t="s">
        <v>950</v>
      </c>
      <c r="X214">
        <v>1</v>
      </c>
      <c r="AB214" t="str">
        <f>Special[[#This Row],[服装]]&amp;Special[[#This Row],[名前]]&amp;Special[[#This Row],[レアリティ]]</f>
        <v>水着2夜久衛輔ICONIC</v>
      </c>
      <c r="AC214">
        <f>IF((A213&amp;L213&amp;M213)&lt;&gt;(Special[[#This Row],[No]]&amp;L214&amp;M214),1,IF(Special[[#This Row],[追加属性]]="",1,0))</f>
        <v>0</v>
      </c>
    </row>
    <row r="215" spans="1:29" x14ac:dyDescent="0.35">
      <c r="A215">
        <f>VLOOKUP(Special[[#This Row],[No用]],SetNo[[No.用]:[vlookup 用]],2,FALSE)</f>
        <v>94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43</v>
      </c>
      <c r="F215" t="s">
        <v>24</v>
      </c>
      <c r="G215" t="s">
        <v>25</v>
      </c>
      <c r="H215" t="s">
        <v>27</v>
      </c>
      <c r="I215" t="s">
        <v>71</v>
      </c>
      <c r="J215">
        <v>1</v>
      </c>
      <c r="K215" t="s">
        <v>249</v>
      </c>
      <c r="L215" t="s">
        <v>191</v>
      </c>
      <c r="M215" t="s">
        <v>162</v>
      </c>
      <c r="N215">
        <v>32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ユニフォーム福永招平ICONIC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673</v>
      </c>
      <c r="E216" s="1" t="s">
        <v>43</v>
      </c>
      <c r="F216" s="1" t="s">
        <v>77</v>
      </c>
      <c r="G216" s="1" t="s">
        <v>25</v>
      </c>
      <c r="H216" s="1" t="s">
        <v>27</v>
      </c>
      <c r="I216" s="1" t="s">
        <v>71</v>
      </c>
      <c r="J216">
        <v>1</v>
      </c>
      <c r="K216" t="s">
        <v>249</v>
      </c>
      <c r="L216" t="s">
        <v>191</v>
      </c>
      <c r="M216" t="s">
        <v>162</v>
      </c>
      <c r="N216">
        <v>32</v>
      </c>
      <c r="O216">
        <v>0</v>
      </c>
      <c r="P216">
        <v>0</v>
      </c>
      <c r="Q216">
        <v>0</v>
      </c>
      <c r="W216" t="s">
        <v>1055</v>
      </c>
      <c r="X216">
        <v>0</v>
      </c>
      <c r="AB216" t="str">
        <f>Special[[#This Row],[服装]]&amp;Special[[#This Row],[名前]]&amp;Special[[#This Row],[レアリティ]]</f>
        <v>バーガー福永招平ICONIC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96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43</v>
      </c>
      <c r="F217" s="1" t="s">
        <v>73</v>
      </c>
      <c r="G217" s="1" t="s">
        <v>25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191</v>
      </c>
      <c r="M217" s="1" t="s">
        <v>162</v>
      </c>
      <c r="N217">
        <v>32</v>
      </c>
      <c r="O217">
        <v>0</v>
      </c>
      <c r="P217">
        <v>0</v>
      </c>
      <c r="Q217">
        <v>0</v>
      </c>
      <c r="W217" t="s">
        <v>1055</v>
      </c>
      <c r="X217">
        <v>0</v>
      </c>
      <c r="AB217" t="str">
        <f>Special[[#This Row],[服装]]&amp;Special[[#This Row],[名前]]&amp;Special[[#This Row],[レアリティ]]</f>
        <v>アート2福永招平ICONIC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96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43</v>
      </c>
      <c r="F218" s="1" t="s">
        <v>73</v>
      </c>
      <c r="G218" s="1" t="s">
        <v>25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18</v>
      </c>
      <c r="O218">
        <v>0</v>
      </c>
      <c r="P218">
        <v>0</v>
      </c>
      <c r="Q218">
        <v>0</v>
      </c>
      <c r="S218">
        <v>4.2</v>
      </c>
      <c r="T218">
        <v>25.76</v>
      </c>
      <c r="AB218" t="str">
        <f>Special[[#This Row],[服装]]&amp;Special[[#This Row],[名前]]&amp;Special[[#This Row],[レアリティ]]</f>
        <v>アート2福永招平ICONIC</v>
      </c>
      <c r="AC218">
        <f>IF((A217&amp;L217&amp;M217)&lt;&gt;(Special[[#This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96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980</v>
      </c>
      <c r="E219" s="1" t="s">
        <v>43</v>
      </c>
      <c r="F219" s="1" t="s">
        <v>73</v>
      </c>
      <c r="G219" s="1" t="s">
        <v>25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260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>
        <v>3.35</v>
      </c>
      <c r="T219">
        <v>20.010000000000002</v>
      </c>
      <c r="U219">
        <v>5</v>
      </c>
      <c r="V219">
        <v>30.48</v>
      </c>
      <c r="W219" s="1" t="s">
        <v>985</v>
      </c>
      <c r="X219">
        <v>2</v>
      </c>
      <c r="AB219" t="str">
        <f>Special[[#This Row],[服装]]&amp;Special[[#This Row],[名前]]&amp;Special[[#This Row],[レアリティ]]</f>
        <v>アート2福永招平ICONIC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96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980</v>
      </c>
      <c r="E220" s="1" t="s">
        <v>43</v>
      </c>
      <c r="F220" s="1" t="s">
        <v>73</v>
      </c>
      <c r="G220" s="1" t="s">
        <v>25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260</v>
      </c>
      <c r="M220" s="1" t="s">
        <v>224</v>
      </c>
      <c r="N220">
        <v>43</v>
      </c>
      <c r="O220">
        <v>0</v>
      </c>
      <c r="P220">
        <v>53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985</v>
      </c>
      <c r="X220">
        <v>0</v>
      </c>
      <c r="AB220" t="str">
        <f>Special[[#This Row],[服装]]&amp;Special[[#This Row],[名前]]&amp;Special[[#This Row],[レアリティ]]</f>
        <v>アート2福永招平ICONIC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97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108</v>
      </c>
      <c r="E221" t="s">
        <v>44</v>
      </c>
      <c r="F221" t="s">
        <v>24</v>
      </c>
      <c r="G221" t="s">
        <v>26</v>
      </c>
      <c r="H221" t="s">
        <v>27</v>
      </c>
      <c r="I221" t="s">
        <v>71</v>
      </c>
      <c r="J221">
        <v>1</v>
      </c>
      <c r="K221" t="s">
        <v>249</v>
      </c>
      <c r="L221" t="s">
        <v>191</v>
      </c>
      <c r="M221" t="s">
        <v>162</v>
      </c>
      <c r="N221">
        <v>32</v>
      </c>
      <c r="O221">
        <v>0</v>
      </c>
      <c r="P221">
        <v>0</v>
      </c>
      <c r="Q221">
        <v>0</v>
      </c>
      <c r="W221" t="s">
        <v>1055</v>
      </c>
      <c r="X221">
        <v>0</v>
      </c>
      <c r="AB221" t="str">
        <f>Special[[#This Row],[服装]]&amp;Special[[#This Row],[名前]]&amp;Special[[#This Row],[レアリティ]]</f>
        <v>ユニフォーム犬岡走ICONIC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591</v>
      </c>
      <c r="E222" t="s">
        <v>44</v>
      </c>
      <c r="F222" s="1" t="s">
        <v>77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t="s">
        <v>191</v>
      </c>
      <c r="M222" t="s">
        <v>162</v>
      </c>
      <c r="N222">
        <v>32</v>
      </c>
      <c r="O222">
        <v>0</v>
      </c>
      <c r="P222">
        <v>0</v>
      </c>
      <c r="Q222">
        <v>0</v>
      </c>
      <c r="W222" t="s">
        <v>1055</v>
      </c>
      <c r="X222">
        <v>0</v>
      </c>
      <c r="AB222" t="str">
        <f>Special[[#This Row],[服装]]&amp;Special[[#This Row],[名前]]&amp;Special[[#This Row],[レアリティ]]</f>
        <v>新年犬岡走ICONIC</v>
      </c>
      <c r="AC222">
        <f>IF((A221&amp;L221&amp;M221)&lt;&gt;(Special[[#This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45</v>
      </c>
      <c r="F223" t="s">
        <v>24</v>
      </c>
      <c r="G223" t="s">
        <v>25</v>
      </c>
      <c r="H223" t="s">
        <v>27</v>
      </c>
      <c r="I223" t="s">
        <v>71</v>
      </c>
      <c r="J223">
        <v>1</v>
      </c>
      <c r="K223" t="s">
        <v>249</v>
      </c>
      <c r="L223" t="s">
        <v>191</v>
      </c>
      <c r="M223" t="s">
        <v>162</v>
      </c>
      <c r="N223">
        <v>32</v>
      </c>
      <c r="O223">
        <v>0</v>
      </c>
      <c r="P223">
        <v>0</v>
      </c>
      <c r="Q223">
        <v>0</v>
      </c>
      <c r="W223" t="s">
        <v>1055</v>
      </c>
      <c r="X223">
        <v>0</v>
      </c>
      <c r="AB223" t="str">
        <f>Special[[#This Row],[服装]]&amp;Special[[#This Row],[名前]]&amp;Special[[#This Row],[レアリティ]]</f>
        <v>ユニフォーム山本猛虎ICONIC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99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45</v>
      </c>
      <c r="F224" t="s">
        <v>24</v>
      </c>
      <c r="G224" t="s">
        <v>25</v>
      </c>
      <c r="H224" t="s">
        <v>27</v>
      </c>
      <c r="I224" t="s">
        <v>71</v>
      </c>
      <c r="J224">
        <v>1</v>
      </c>
      <c r="K224" t="s">
        <v>249</v>
      </c>
      <c r="L224" s="1" t="s">
        <v>593</v>
      </c>
      <c r="M224" t="s">
        <v>162</v>
      </c>
      <c r="N224">
        <v>32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886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ユニフォーム山本猛虎ICONIC</v>
      </c>
      <c r="AC224">
        <f>IF((A223&amp;L223&amp;M223)&lt;&gt;(Special[[#This Row],[No]]&amp;L224&amp;M224),1,IF(Special[[#This Row],[追加属性]]="",1,0))</f>
        <v>1</v>
      </c>
    </row>
    <row r="225" spans="1:29" x14ac:dyDescent="0.35">
      <c r="A225">
        <f>VLOOKUP(Special[[#This Row],[No用]],SetNo[[No.用]:[vlookup 用]],2,FALSE)</f>
        <v>100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t="s">
        <v>590</v>
      </c>
      <c r="E225" t="s">
        <v>45</v>
      </c>
      <c r="F225" t="s">
        <v>28</v>
      </c>
      <c r="G225" t="s">
        <v>25</v>
      </c>
      <c r="H225" t="s">
        <v>27</v>
      </c>
      <c r="I225" t="s">
        <v>71</v>
      </c>
      <c r="J225">
        <v>1</v>
      </c>
      <c r="K225" t="s">
        <v>249</v>
      </c>
      <c r="L225" s="1" t="s">
        <v>191</v>
      </c>
      <c r="M225" s="1" t="s">
        <v>162</v>
      </c>
      <c r="N225">
        <v>32</v>
      </c>
      <c r="O225">
        <v>0</v>
      </c>
      <c r="P225">
        <v>0</v>
      </c>
      <c r="Q225">
        <v>0</v>
      </c>
      <c r="W225" t="s">
        <v>1055</v>
      </c>
      <c r="X225">
        <v>0</v>
      </c>
      <c r="AB225" t="str">
        <f>Special[[#This Row],[服装]]&amp;Special[[#This Row],[名前]]&amp;Special[[#This Row],[レアリティ]]</f>
        <v>新年山本猛虎ICONIC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100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t="s">
        <v>590</v>
      </c>
      <c r="E226" t="s">
        <v>45</v>
      </c>
      <c r="F226" t="s">
        <v>28</v>
      </c>
      <c r="G226" t="s">
        <v>25</v>
      </c>
      <c r="H226" t="s">
        <v>27</v>
      </c>
      <c r="I226" t="s">
        <v>71</v>
      </c>
      <c r="J226">
        <v>1</v>
      </c>
      <c r="K226" t="s">
        <v>249</v>
      </c>
      <c r="L226" s="1" t="s">
        <v>593</v>
      </c>
      <c r="M226" s="1" t="s">
        <v>162</v>
      </c>
      <c r="N226">
        <v>32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886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新年山本猛虎ICONIC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100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t="s">
        <v>590</v>
      </c>
      <c r="E227" t="s">
        <v>45</v>
      </c>
      <c r="F227" t="s">
        <v>28</v>
      </c>
      <c r="G227" t="s">
        <v>25</v>
      </c>
      <c r="H227" t="s">
        <v>27</v>
      </c>
      <c r="I227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950</v>
      </c>
      <c r="X227">
        <v>2</v>
      </c>
      <c r="Y227" s="1" t="s">
        <v>142</v>
      </c>
      <c r="Z227" s="1" t="s">
        <v>1032</v>
      </c>
      <c r="AA227" s="1"/>
      <c r="AB227" t="str">
        <f>Special[[#This Row],[服装]]&amp;Special[[#This Row],[名前]]&amp;Special[[#This Row],[レアリティ]]</f>
        <v>新年山本猛虎ICONIC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101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46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162</v>
      </c>
      <c r="N228">
        <v>32</v>
      </c>
      <c r="O228">
        <v>0</v>
      </c>
      <c r="P228">
        <v>0</v>
      </c>
      <c r="Q228">
        <v>0</v>
      </c>
      <c r="AB228" t="str">
        <f>Special[[#This Row],[服装]]&amp;Special[[#This Row],[名前]]&amp;Special[[#This Row],[レアリティ]]</f>
        <v>ユニフォーム芝山優生ICONIC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102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1061</v>
      </c>
      <c r="E229" s="1" t="s">
        <v>46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70</v>
      </c>
      <c r="T229">
        <v>84.7</v>
      </c>
      <c r="U229">
        <v>80</v>
      </c>
      <c r="V229">
        <v>94.7</v>
      </c>
      <c r="W229" s="1" t="s">
        <v>867</v>
      </c>
      <c r="X229">
        <v>1</v>
      </c>
      <c r="Z229" s="1" t="s">
        <v>1072</v>
      </c>
      <c r="AA229" s="1"/>
      <c r="AB229" t="str">
        <f>Special[[#This Row],[服装]]&amp;Special[[#This Row],[名前]]&amp;Special[[#This Row],[レアリティ]]</f>
        <v>焼き芋芝山優生ICONIC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102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2</v>
      </c>
      <c r="D230" s="1" t="s">
        <v>1061</v>
      </c>
      <c r="E230" s="1" t="s">
        <v>46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910</v>
      </c>
      <c r="S230">
        <v>16.8</v>
      </c>
      <c r="T230">
        <v>58.94</v>
      </c>
      <c r="U230">
        <v>20</v>
      </c>
      <c r="V230">
        <v>69.98</v>
      </c>
      <c r="W230" s="1" t="s">
        <v>950</v>
      </c>
      <c r="X230">
        <v>1</v>
      </c>
      <c r="Z230" s="1" t="s">
        <v>1072</v>
      </c>
      <c r="AA230" s="1"/>
      <c r="AB230" t="str">
        <f>Special[[#This Row],[服装]]&amp;Special[[#This Row],[名前]]&amp;Special[[#This Row],[レアリティ]]</f>
        <v>焼き芋芝山優生ICONIC</v>
      </c>
      <c r="AC230">
        <f>IF((A229&amp;L229&amp;M229)&lt;&gt;(Special[[#This Row],[No]]&amp;L230&amp;M230),1,IF(Special[[#This Row],[追加属性]]="",1,0))</f>
        <v>0</v>
      </c>
    </row>
    <row r="231" spans="1:29" x14ac:dyDescent="0.35">
      <c r="A231">
        <f>VLOOKUP(Special[[#This Row],[No用]],SetNo[[No.用]:[vlookup 用]],2,FALSE)</f>
        <v>103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t="s">
        <v>108</v>
      </c>
      <c r="E231" t="s">
        <v>47</v>
      </c>
      <c r="F231" t="s">
        <v>24</v>
      </c>
      <c r="G231" t="s">
        <v>25</v>
      </c>
      <c r="H231" t="s">
        <v>27</v>
      </c>
      <c r="I231" t="s">
        <v>71</v>
      </c>
      <c r="J231">
        <v>1</v>
      </c>
      <c r="K231" t="s">
        <v>249</v>
      </c>
      <c r="L231" t="s">
        <v>191</v>
      </c>
      <c r="M231" t="s">
        <v>162</v>
      </c>
      <c r="N231">
        <v>12</v>
      </c>
      <c r="O231">
        <v>0</v>
      </c>
      <c r="P231">
        <v>0</v>
      </c>
      <c r="Q231">
        <v>0</v>
      </c>
      <c r="W231" t="s">
        <v>1055</v>
      </c>
      <c r="X231">
        <v>0</v>
      </c>
      <c r="AB231" t="str">
        <f>Special[[#This Row],[服装]]&amp;Special[[#This Row],[名前]]&amp;Special[[#This Row],[レアリティ]]</f>
        <v>ユニフォーム海信之ICONIC</v>
      </c>
      <c r="AC231">
        <f>IF((A228&amp;L228&amp;M228)&lt;&gt;(Special[[#This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103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t="s">
        <v>108</v>
      </c>
      <c r="E232" t="s">
        <v>47</v>
      </c>
      <c r="F232" t="s">
        <v>24</v>
      </c>
      <c r="G232" t="s">
        <v>25</v>
      </c>
      <c r="H232" t="s">
        <v>27</v>
      </c>
      <c r="I232" t="s">
        <v>71</v>
      </c>
      <c r="J232">
        <v>1</v>
      </c>
      <c r="K232" t="s">
        <v>249</v>
      </c>
      <c r="L232" t="s">
        <v>259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15</v>
      </c>
      <c r="T232">
        <v>59.1</v>
      </c>
      <c r="U232">
        <v>0</v>
      </c>
      <c r="V232">
        <v>0</v>
      </c>
      <c r="W232" s="1" t="s">
        <v>921</v>
      </c>
      <c r="X232">
        <v>0</v>
      </c>
      <c r="AB232" t="str">
        <f>Special[[#This Row],[服装]]&amp;Special[[#This Row],[名前]]&amp;Special[[#This Row],[レアリティ]]</f>
        <v>ユニフォーム海信之ICONIC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104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918</v>
      </c>
      <c r="E233" s="1" t="s">
        <v>47</v>
      </c>
      <c r="F233" s="1" t="s">
        <v>77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遊園地海信之ICONIC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104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918</v>
      </c>
      <c r="E234" s="1" t="s">
        <v>47</v>
      </c>
      <c r="F234" s="1" t="s">
        <v>77</v>
      </c>
      <c r="G234" s="1" t="s">
        <v>25</v>
      </c>
      <c r="H234" s="1" t="s">
        <v>27</v>
      </c>
      <c r="I234" s="1" t="s">
        <v>71</v>
      </c>
      <c r="J234">
        <v>1</v>
      </c>
      <c r="K234" t="s">
        <v>249</v>
      </c>
      <c r="L234" t="s">
        <v>259</v>
      </c>
      <c r="M234" t="s">
        <v>173</v>
      </c>
      <c r="N234">
        <v>32</v>
      </c>
      <c r="O234">
        <v>0</v>
      </c>
      <c r="P234">
        <v>0</v>
      </c>
      <c r="Q234">
        <v>0</v>
      </c>
      <c r="S234">
        <v>15</v>
      </c>
      <c r="T234">
        <v>59.1</v>
      </c>
      <c r="U234">
        <v>0</v>
      </c>
      <c r="V234">
        <v>0</v>
      </c>
      <c r="W234" s="1" t="s">
        <v>921</v>
      </c>
      <c r="X234">
        <v>0</v>
      </c>
      <c r="AB234" t="str">
        <f>Special[[#This Row],[服装]]&amp;Special[[#This Row],[名前]]&amp;Special[[#This Row],[レアリティ]]</f>
        <v>遊園地海信之ICONIC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104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1</v>
      </c>
      <c r="D235" s="1" t="s">
        <v>918</v>
      </c>
      <c r="E235" s="1" t="s">
        <v>47</v>
      </c>
      <c r="F235" s="1" t="s">
        <v>77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593</v>
      </c>
      <c r="M235" s="1" t="s">
        <v>224</v>
      </c>
      <c r="N235">
        <v>42</v>
      </c>
      <c r="O235">
        <v>0</v>
      </c>
      <c r="P235">
        <v>52</v>
      </c>
      <c r="Q235">
        <v>0</v>
      </c>
      <c r="S235">
        <v>3.35</v>
      </c>
      <c r="T235">
        <v>20.010000000000002</v>
      </c>
      <c r="U235">
        <v>5</v>
      </c>
      <c r="V235">
        <v>30.48</v>
      </c>
      <c r="W235" s="1" t="s">
        <v>922</v>
      </c>
      <c r="X235">
        <v>1</v>
      </c>
      <c r="Z235" s="1" t="s">
        <v>965</v>
      </c>
      <c r="AA235" s="1"/>
      <c r="AB235" t="str">
        <f>Special[[#This Row],[服装]]&amp;Special[[#This Row],[名前]]&amp;Special[[#This Row],[レアリティ]]</f>
        <v>遊園地海信之ICONIC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105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47</v>
      </c>
      <c r="F236" t="s">
        <v>90</v>
      </c>
      <c r="G236" t="s">
        <v>78</v>
      </c>
      <c r="H236" t="s">
        <v>27</v>
      </c>
      <c r="I236" t="s">
        <v>151</v>
      </c>
      <c r="J236">
        <v>1</v>
      </c>
      <c r="K236" t="s">
        <v>249</v>
      </c>
      <c r="L236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ユニフォーム海信之YELL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105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47</v>
      </c>
      <c r="F237" t="s">
        <v>90</v>
      </c>
      <c r="G237" t="s">
        <v>78</v>
      </c>
      <c r="H237" t="s">
        <v>27</v>
      </c>
      <c r="I237" t="s">
        <v>151</v>
      </c>
      <c r="J237">
        <v>1</v>
      </c>
      <c r="K237" t="s">
        <v>249</v>
      </c>
      <c r="L237" t="s">
        <v>259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15</v>
      </c>
      <c r="T237">
        <v>59.1</v>
      </c>
      <c r="U237">
        <v>0</v>
      </c>
      <c r="V237">
        <v>0</v>
      </c>
      <c r="W237" s="1" t="s">
        <v>921</v>
      </c>
      <c r="X237">
        <v>0</v>
      </c>
      <c r="AB237" t="str">
        <f>Special[[#This Row],[服装]]&amp;Special[[#This Row],[名前]]&amp;Special[[#This Row],[レアリティ]]</f>
        <v>ユニフォーム海信之YELL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106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108</v>
      </c>
      <c r="E238" s="1" t="s">
        <v>688</v>
      </c>
      <c r="F238" s="1" t="s">
        <v>90</v>
      </c>
      <c r="G238" s="1" t="s">
        <v>74</v>
      </c>
      <c r="H238" s="1" t="s">
        <v>27</v>
      </c>
      <c r="I238" s="1" t="s">
        <v>544</v>
      </c>
      <c r="J238">
        <v>1</v>
      </c>
      <c r="K238" t="s">
        <v>249</v>
      </c>
      <c r="L238" s="1" t="s">
        <v>191</v>
      </c>
      <c r="M238" s="1" t="s">
        <v>162</v>
      </c>
      <c r="N238">
        <v>13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ユニフォーム手白球彦ICONIC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106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108</v>
      </c>
      <c r="E239" s="1" t="s">
        <v>688</v>
      </c>
      <c r="F239" s="1" t="s">
        <v>90</v>
      </c>
      <c r="G239" s="1" t="s">
        <v>74</v>
      </c>
      <c r="H239" s="1" t="s">
        <v>27</v>
      </c>
      <c r="I239" s="1" t="s">
        <v>544</v>
      </c>
      <c r="J239">
        <v>1</v>
      </c>
      <c r="K239" t="s">
        <v>249</v>
      </c>
      <c r="L239" s="1" t="s">
        <v>180</v>
      </c>
      <c r="M239" s="1" t="s">
        <v>173</v>
      </c>
      <c r="N239">
        <v>13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948</v>
      </c>
      <c r="X239">
        <v>1</v>
      </c>
      <c r="AB239" t="str">
        <f>Special[[#This Row],[服装]]&amp;Special[[#This Row],[名前]]&amp;Special[[#This Row],[レアリティ]]</f>
        <v>ユニフォーム手白球彦ICONIC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107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205</v>
      </c>
      <c r="E240" t="s">
        <v>48</v>
      </c>
      <c r="F240" t="s">
        <v>23</v>
      </c>
      <c r="G240" t="s">
        <v>26</v>
      </c>
      <c r="H240" t="s">
        <v>49</v>
      </c>
      <c r="I240" t="s">
        <v>71</v>
      </c>
      <c r="J240">
        <v>1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ユニフォーム青根高伸ICONIC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108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149</v>
      </c>
      <c r="E241" t="s">
        <v>48</v>
      </c>
      <c r="F241" t="s">
        <v>23</v>
      </c>
      <c r="G241" t="s">
        <v>26</v>
      </c>
      <c r="H241" t="s">
        <v>49</v>
      </c>
      <c r="I241" t="s">
        <v>71</v>
      </c>
      <c r="J241">
        <v>1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1055</v>
      </c>
      <c r="X241">
        <v>0</v>
      </c>
      <c r="AB241" t="str">
        <f>Special[[#This Row],[服装]]&amp;Special[[#This Row],[名前]]&amp;Special[[#This Row],[レアリティ]]</f>
        <v>制服青根高伸ICONIC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109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117</v>
      </c>
      <c r="E242" t="s">
        <v>48</v>
      </c>
      <c r="F242" t="s">
        <v>24</v>
      </c>
      <c r="G242" t="s">
        <v>26</v>
      </c>
      <c r="H242" t="s">
        <v>49</v>
      </c>
      <c r="I242" t="s">
        <v>71</v>
      </c>
      <c r="J242">
        <v>1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プール掃除青根高伸ICONIC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109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117</v>
      </c>
      <c r="E243" t="s">
        <v>48</v>
      </c>
      <c r="F243" t="s">
        <v>24</v>
      </c>
      <c r="G243" t="s">
        <v>26</v>
      </c>
      <c r="H243" t="s">
        <v>49</v>
      </c>
      <c r="I243" t="s">
        <v>71</v>
      </c>
      <c r="J243">
        <v>1</v>
      </c>
      <c r="K243" t="s">
        <v>249</v>
      </c>
      <c r="L243" s="1" t="s">
        <v>857</v>
      </c>
      <c r="M243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859</v>
      </c>
      <c r="X243">
        <v>2</v>
      </c>
      <c r="AB243" t="str">
        <f>Special[[#This Row],[服装]]&amp;Special[[#This Row],[名前]]&amp;Special[[#This Row],[レアリティ]]</f>
        <v>プール掃除青根高伸ICONIC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110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684</v>
      </c>
      <c r="E244" s="1" t="s">
        <v>48</v>
      </c>
      <c r="F244" s="1" t="s">
        <v>77</v>
      </c>
      <c r="G244" s="1" t="s">
        <v>26</v>
      </c>
      <c r="H244" s="1" t="s">
        <v>49</v>
      </c>
      <c r="I244" s="1" t="s">
        <v>71</v>
      </c>
      <c r="J244">
        <v>1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1055</v>
      </c>
      <c r="X244">
        <v>0</v>
      </c>
      <c r="AB244" t="str">
        <f>Special[[#This Row],[服装]]&amp;Special[[#This Row],[名前]]&amp;Special[[#This Row],[レアリティ]]</f>
        <v>キャンプ青根高伸ICONIC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110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684</v>
      </c>
      <c r="E245" s="1" t="s">
        <v>48</v>
      </c>
      <c r="F245" s="1" t="s">
        <v>77</v>
      </c>
      <c r="G245" s="1" t="s">
        <v>26</v>
      </c>
      <c r="H245" s="1" t="s">
        <v>49</v>
      </c>
      <c r="I245" s="1" t="s">
        <v>71</v>
      </c>
      <c r="J245">
        <v>1</v>
      </c>
      <c r="K245" t="s">
        <v>249</v>
      </c>
      <c r="L245" s="1" t="s">
        <v>180</v>
      </c>
      <c r="M245" s="1" t="s">
        <v>224</v>
      </c>
      <c r="N245">
        <v>48</v>
      </c>
      <c r="O245">
        <v>0</v>
      </c>
      <c r="P245">
        <v>58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936</v>
      </c>
      <c r="X245">
        <v>2</v>
      </c>
      <c r="Y245" s="1" t="s">
        <v>685</v>
      </c>
      <c r="Z245" s="1" t="s">
        <v>935</v>
      </c>
      <c r="AA245" s="1"/>
      <c r="AB245" t="str">
        <f>Special[[#This Row],[服装]]&amp;Special[[#This Row],[名前]]&amp;Special[[#This Row],[レアリティ]]</f>
        <v>キャンプ青根高伸ICONIC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111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766</v>
      </c>
      <c r="E246" s="1" t="s">
        <v>48</v>
      </c>
      <c r="F246" s="1" t="s">
        <v>90</v>
      </c>
      <c r="G246" s="1" t="s">
        <v>26</v>
      </c>
      <c r="H246" s="1" t="s">
        <v>49</v>
      </c>
      <c r="I246" s="1" t="s">
        <v>71</v>
      </c>
      <c r="J246">
        <v>1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1055</v>
      </c>
      <c r="X246">
        <v>0</v>
      </c>
      <c r="AB246" t="str">
        <f>Special[[#This Row],[服装]]&amp;Special[[#This Row],[名前]]&amp;Special[[#This Row],[レアリティ]]</f>
        <v>甲冑青根高伸ICONIC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111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763</v>
      </c>
      <c r="E247" s="1" t="s">
        <v>48</v>
      </c>
      <c r="F247" s="1" t="s">
        <v>90</v>
      </c>
      <c r="G247" s="1" t="s">
        <v>26</v>
      </c>
      <c r="H247" s="1" t="s">
        <v>49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40</v>
      </c>
      <c r="O247">
        <v>0</v>
      </c>
      <c r="P247">
        <v>50</v>
      </c>
      <c r="Q247">
        <v>0</v>
      </c>
      <c r="S247">
        <v>5</v>
      </c>
      <c r="T247">
        <v>30.48</v>
      </c>
      <c r="U247">
        <v>6.65</v>
      </c>
      <c r="V247">
        <v>40.950000000000003</v>
      </c>
      <c r="W247" s="1" t="s">
        <v>1030</v>
      </c>
      <c r="X247">
        <v>2</v>
      </c>
      <c r="Y247" s="1" t="s">
        <v>767</v>
      </c>
      <c r="Z247" s="1" t="s">
        <v>1031</v>
      </c>
      <c r="AA247" s="1"/>
      <c r="AB247" t="str">
        <f>Special[[#This Row],[服装]]&amp;Special[[#This Row],[名前]]&amp;Special[[#This Row],[レアリティ]]</f>
        <v>甲冑青根高伸ICONIC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112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t="s">
        <v>205</v>
      </c>
      <c r="E248" t="s">
        <v>50</v>
      </c>
      <c r="F248" t="s">
        <v>28</v>
      </c>
      <c r="G248" t="s">
        <v>25</v>
      </c>
      <c r="H248" t="s">
        <v>49</v>
      </c>
      <c r="I248" t="s">
        <v>71</v>
      </c>
      <c r="J248">
        <v>1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1055</v>
      </c>
      <c r="X248">
        <v>0</v>
      </c>
      <c r="AB248" t="str">
        <f>Special[[#This Row],[服装]]&amp;Special[[#This Row],[名前]]&amp;Special[[#This Row],[レアリティ]]</f>
        <v>ユニフォーム二口堅治ICONIC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112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t="s">
        <v>205</v>
      </c>
      <c r="E249" t="s">
        <v>50</v>
      </c>
      <c r="F249" t="s">
        <v>28</v>
      </c>
      <c r="G249" t="s">
        <v>25</v>
      </c>
      <c r="H249" t="s">
        <v>49</v>
      </c>
      <c r="I249" t="s">
        <v>71</v>
      </c>
      <c r="J249">
        <v>1</v>
      </c>
      <c r="K249" t="s">
        <v>249</v>
      </c>
      <c r="L249" t="s">
        <v>259</v>
      </c>
      <c r="M249" t="s">
        <v>173</v>
      </c>
      <c r="N249">
        <v>12</v>
      </c>
      <c r="O249">
        <v>0</v>
      </c>
      <c r="P249">
        <v>0</v>
      </c>
      <c r="Q249">
        <v>0</v>
      </c>
      <c r="S249">
        <v>15</v>
      </c>
      <c r="T249">
        <v>59.1</v>
      </c>
      <c r="U249">
        <v>0</v>
      </c>
      <c r="V249">
        <v>0</v>
      </c>
      <c r="W249" t="s">
        <v>1057</v>
      </c>
      <c r="X249">
        <v>0</v>
      </c>
      <c r="AB249" t="str">
        <f>Special[[#This Row],[服装]]&amp;Special[[#This Row],[名前]]&amp;Special[[#This Row],[レアリティ]]</f>
        <v>ユニフォーム二口堅治ICONIC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113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149</v>
      </c>
      <c r="E250" t="s">
        <v>50</v>
      </c>
      <c r="F250" t="s">
        <v>28</v>
      </c>
      <c r="G250" t="s">
        <v>25</v>
      </c>
      <c r="H250" t="s">
        <v>49</v>
      </c>
      <c r="I250" t="s">
        <v>71</v>
      </c>
      <c r="J250">
        <v>1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制服二口堅治ICONIC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113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149</v>
      </c>
      <c r="E251" t="s">
        <v>50</v>
      </c>
      <c r="F251" t="s">
        <v>28</v>
      </c>
      <c r="G251" t="s">
        <v>25</v>
      </c>
      <c r="H251" t="s">
        <v>49</v>
      </c>
      <c r="I251" t="s">
        <v>71</v>
      </c>
      <c r="J251">
        <v>1</v>
      </c>
      <c r="K251" t="s">
        <v>249</v>
      </c>
      <c r="L251" t="s">
        <v>259</v>
      </c>
      <c r="M251" t="s">
        <v>173</v>
      </c>
      <c r="N251">
        <v>12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t="s">
        <v>1057</v>
      </c>
      <c r="X251">
        <v>0</v>
      </c>
      <c r="AB251" t="str">
        <f>Special[[#This Row],[服装]]&amp;Special[[#This Row],[名前]]&amp;Special[[#This Row],[レアリティ]]</f>
        <v>制服二口堅治ICONIC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114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117</v>
      </c>
      <c r="E252" t="s">
        <v>50</v>
      </c>
      <c r="F252" t="s">
        <v>23</v>
      </c>
      <c r="G252" t="s">
        <v>25</v>
      </c>
      <c r="H252" t="s">
        <v>49</v>
      </c>
      <c r="I252" t="s">
        <v>71</v>
      </c>
      <c r="J252">
        <v>1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プール掃除二口堅治ICONIC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114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117</v>
      </c>
      <c r="E253" t="s">
        <v>50</v>
      </c>
      <c r="F253" t="s">
        <v>23</v>
      </c>
      <c r="G253" t="s">
        <v>25</v>
      </c>
      <c r="H253" t="s">
        <v>49</v>
      </c>
      <c r="I253" t="s">
        <v>71</v>
      </c>
      <c r="J253">
        <v>1</v>
      </c>
      <c r="K253" t="s">
        <v>249</v>
      </c>
      <c r="L253" t="s">
        <v>259</v>
      </c>
      <c r="M253" t="s">
        <v>173</v>
      </c>
      <c r="N253">
        <v>12</v>
      </c>
      <c r="O253">
        <v>0</v>
      </c>
      <c r="P253">
        <v>0</v>
      </c>
      <c r="Q253">
        <v>0</v>
      </c>
      <c r="S253">
        <v>15</v>
      </c>
      <c r="T253">
        <v>59.1</v>
      </c>
      <c r="U253">
        <v>0</v>
      </c>
      <c r="V253">
        <v>0</v>
      </c>
      <c r="W253" t="s">
        <v>1057</v>
      </c>
      <c r="X253">
        <v>0</v>
      </c>
      <c r="AB253" t="str">
        <f>Special[[#This Row],[服装]]&amp;Special[[#This Row],[名前]]&amp;Special[[#This Row],[レアリティ]]</f>
        <v>プール掃除二口堅治ICONIC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115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650</v>
      </c>
      <c r="E254" s="1" t="s">
        <v>50</v>
      </c>
      <c r="F254" s="1" t="s">
        <v>90</v>
      </c>
      <c r="G254" s="1" t="s">
        <v>25</v>
      </c>
      <c r="H254" s="1" t="s">
        <v>49</v>
      </c>
      <c r="I254" s="1" t="s">
        <v>71</v>
      </c>
      <c r="J254">
        <v>1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路地裏二口堅治ICONIC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115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650</v>
      </c>
      <c r="E255" s="1" t="s">
        <v>50</v>
      </c>
      <c r="F255" s="1" t="s">
        <v>90</v>
      </c>
      <c r="G255" s="1" t="s">
        <v>25</v>
      </c>
      <c r="H255" s="1" t="s">
        <v>49</v>
      </c>
      <c r="I255" s="1" t="s">
        <v>71</v>
      </c>
      <c r="J255">
        <v>1</v>
      </c>
      <c r="K255" t="s">
        <v>249</v>
      </c>
      <c r="L255" s="1" t="s">
        <v>180</v>
      </c>
      <c r="M255" s="1" t="s">
        <v>173</v>
      </c>
      <c r="N255">
        <v>12</v>
      </c>
      <c r="O255">
        <v>0</v>
      </c>
      <c r="P255">
        <v>0</v>
      </c>
      <c r="Q255">
        <v>0</v>
      </c>
      <c r="S255">
        <v>4.2</v>
      </c>
      <c r="T255">
        <v>25.76</v>
      </c>
      <c r="W255" t="s">
        <v>948</v>
      </c>
      <c r="X255">
        <v>1</v>
      </c>
      <c r="AB255" t="str">
        <f>Special[[#This Row],[服装]]&amp;Special[[#This Row],[名前]]&amp;Special[[#This Row],[レアリティ]]</f>
        <v>路地裏二口堅治ICONIC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116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763</v>
      </c>
      <c r="E256" s="1" t="s">
        <v>50</v>
      </c>
      <c r="F256" s="1" t="s">
        <v>77</v>
      </c>
      <c r="G256" s="1" t="s">
        <v>25</v>
      </c>
      <c r="H256" s="1" t="s">
        <v>49</v>
      </c>
      <c r="I256" s="1" t="s">
        <v>71</v>
      </c>
      <c r="J256">
        <v>1</v>
      </c>
      <c r="K256" t="s">
        <v>249</v>
      </c>
      <c r="L256" s="1" t="s">
        <v>191</v>
      </c>
      <c r="M256" s="1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甲冑二口堅治ICONIC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116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763</v>
      </c>
      <c r="E257" s="1" t="s">
        <v>50</v>
      </c>
      <c r="F257" s="1" t="s">
        <v>77</v>
      </c>
      <c r="G257" s="1" t="s">
        <v>25</v>
      </c>
      <c r="H257" s="1" t="s">
        <v>49</v>
      </c>
      <c r="I257" s="1" t="s">
        <v>71</v>
      </c>
      <c r="J257">
        <v>1</v>
      </c>
      <c r="K257" t="s">
        <v>249</v>
      </c>
      <c r="L257" s="1" t="s">
        <v>764</v>
      </c>
      <c r="M257" s="1" t="s">
        <v>173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Y257" s="1" t="s">
        <v>765</v>
      </c>
      <c r="AB257" t="str">
        <f>Special[[#This Row],[服装]]&amp;Special[[#This Row],[名前]]&amp;Special[[#This Row],[レアリティ]]</f>
        <v>甲冑二口堅治ICONIC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763</v>
      </c>
      <c r="E258" s="1" t="s">
        <v>50</v>
      </c>
      <c r="F258" s="1" t="s">
        <v>77</v>
      </c>
      <c r="G258" s="1" t="s">
        <v>25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224</v>
      </c>
      <c r="N258">
        <v>40</v>
      </c>
      <c r="O258">
        <v>0</v>
      </c>
      <c r="P258">
        <v>50</v>
      </c>
      <c r="Q258">
        <v>0</v>
      </c>
      <c r="R258" s="1"/>
      <c r="S258">
        <v>4.2</v>
      </c>
      <c r="T258">
        <v>25.76</v>
      </c>
      <c r="U258">
        <v>5.8</v>
      </c>
      <c r="V258">
        <v>35.200000000000003</v>
      </c>
      <c r="W258" s="1" t="s">
        <v>904</v>
      </c>
      <c r="X258">
        <v>1</v>
      </c>
      <c r="Y258" s="1" t="s">
        <v>765</v>
      </c>
      <c r="Z258" s="1" t="s">
        <v>903</v>
      </c>
      <c r="AA258" s="1"/>
      <c r="AB258" t="str">
        <f>Special[[#This Row],[服装]]&amp;Special[[#This Row],[名前]]&amp;Special[[#This Row],[レアリティ]]</f>
        <v>甲冑二口堅治ICONIC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116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763</v>
      </c>
      <c r="E259" s="1" t="s">
        <v>50</v>
      </c>
      <c r="F259" s="1" t="s">
        <v>77</v>
      </c>
      <c r="G259" s="1" t="s">
        <v>25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40</v>
      </c>
      <c r="O259">
        <v>0</v>
      </c>
      <c r="P259">
        <v>50</v>
      </c>
      <c r="Q259">
        <v>0</v>
      </c>
      <c r="R259" s="1" t="s">
        <v>714</v>
      </c>
      <c r="S259">
        <v>2.5</v>
      </c>
      <c r="T259">
        <v>15.24</v>
      </c>
      <c r="U259">
        <v>4.2</v>
      </c>
      <c r="V259">
        <v>25.76</v>
      </c>
      <c r="W259" s="1" t="s">
        <v>867</v>
      </c>
      <c r="X259">
        <v>1</v>
      </c>
      <c r="Y259" s="1" t="s">
        <v>765</v>
      </c>
      <c r="AB259" t="str">
        <f>Special[[#This Row],[服装]]&amp;Special[[#This Row],[名前]]&amp;Special[[#This Row],[レアリティ]]</f>
        <v>甲冑二口堅治ICONIC</v>
      </c>
      <c r="AC259">
        <f>IF((A258&amp;L258&amp;M258)&lt;&gt;(Special[[#This Row],[No]]&amp;L259&amp;M259),1,IF(Special[[#This Row],[追加属性]]="",1,0))</f>
        <v>0</v>
      </c>
    </row>
    <row r="260" spans="1:29" x14ac:dyDescent="0.35">
      <c r="A260">
        <f>VLOOKUP(Special[[#This Row],[No用]],SetNo[[No.用]:[vlookup 用]],2,FALSE)</f>
        <v>116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3</v>
      </c>
      <c r="D260" s="1" t="s">
        <v>763</v>
      </c>
      <c r="E260" s="1" t="s">
        <v>50</v>
      </c>
      <c r="F260" s="1" t="s">
        <v>77</v>
      </c>
      <c r="G260" s="1" t="s">
        <v>25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224</v>
      </c>
      <c r="N260">
        <v>40</v>
      </c>
      <c r="O260">
        <v>0</v>
      </c>
      <c r="P260">
        <v>50</v>
      </c>
      <c r="Q260">
        <v>0</v>
      </c>
      <c r="R260" s="1" t="s">
        <v>902</v>
      </c>
      <c r="S260">
        <v>5</v>
      </c>
      <c r="T260">
        <v>9.9</v>
      </c>
      <c r="U260">
        <v>7.5</v>
      </c>
      <c r="V260">
        <v>14.85</v>
      </c>
      <c r="W260" s="1" t="s">
        <v>867</v>
      </c>
      <c r="X260">
        <v>0</v>
      </c>
      <c r="Y260" s="1"/>
      <c r="AB260" t="str">
        <f>Special[[#This Row],[服装]]&amp;Special[[#This Row],[名前]]&amp;Special[[#This Row],[レアリティ]]</f>
        <v>甲冑二口堅治ICONIC</v>
      </c>
      <c r="AC260">
        <f>IF((A259&amp;L259&amp;M259)&lt;&gt;(Special[[#This Row],[No]]&amp;L260&amp;M260),1,IF(Special[[#This Row],[追加属性]]="",1,0))</f>
        <v>0</v>
      </c>
    </row>
    <row r="261" spans="1:29" x14ac:dyDescent="0.35">
      <c r="A261">
        <f>VLOOKUP(Special[[#This Row],[No用]],SetNo[[No.用]:[vlookup 用]],2,FALSE)</f>
        <v>117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889</v>
      </c>
      <c r="E261" s="1" t="s">
        <v>50</v>
      </c>
      <c r="F261" s="1" t="s">
        <v>73</v>
      </c>
      <c r="G261" s="1" t="s">
        <v>25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1055</v>
      </c>
      <c r="X261">
        <v>0</v>
      </c>
      <c r="Y261" s="1"/>
      <c r="AB261" t="str">
        <f>Special[[#This Row],[服装]]&amp;Special[[#This Row],[名前]]&amp;Special[[#This Row],[レアリティ]]</f>
        <v>2周年二口堅治ICONIC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889</v>
      </c>
      <c r="E262" s="1" t="s">
        <v>50</v>
      </c>
      <c r="F262" s="1" t="s">
        <v>73</v>
      </c>
      <c r="G262" s="1" t="s">
        <v>25</v>
      </c>
      <c r="H262" s="1" t="s">
        <v>49</v>
      </c>
      <c r="I262" s="1" t="s">
        <v>71</v>
      </c>
      <c r="J262">
        <v>1</v>
      </c>
      <c r="K262" t="s">
        <v>249</v>
      </c>
      <c r="L262" s="1" t="s">
        <v>259</v>
      </c>
      <c r="M262" s="1" t="s">
        <v>173</v>
      </c>
      <c r="N262">
        <v>12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t="s">
        <v>1057</v>
      </c>
      <c r="X262">
        <v>0</v>
      </c>
      <c r="Y262" s="1"/>
      <c r="AB262" t="str">
        <f>Special[[#This Row],[服装]]&amp;Special[[#This Row],[名前]]&amp;Special[[#This Row],[レアリティ]]</f>
        <v>2周年二口堅治ICONIC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117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889</v>
      </c>
      <c r="E263" s="1" t="s">
        <v>50</v>
      </c>
      <c r="F263" s="1" t="s">
        <v>73</v>
      </c>
      <c r="G263" s="1" t="s">
        <v>25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40</v>
      </c>
      <c r="O263">
        <v>0</v>
      </c>
      <c r="P263">
        <v>50</v>
      </c>
      <c r="Q263">
        <v>0</v>
      </c>
      <c r="S263">
        <v>4.2</v>
      </c>
      <c r="T263">
        <v>25.76</v>
      </c>
      <c r="U263">
        <v>5.8</v>
      </c>
      <c r="V263">
        <v>35.200000000000003</v>
      </c>
      <c r="W263" s="1" t="s">
        <v>904</v>
      </c>
      <c r="X263">
        <v>1</v>
      </c>
      <c r="Y263" s="1" t="s">
        <v>765</v>
      </c>
      <c r="Z263" s="1" t="s">
        <v>903</v>
      </c>
      <c r="AA263" s="1"/>
      <c r="AB263" t="str">
        <f>Special[[#This Row],[服装]]&amp;Special[[#This Row],[名前]]&amp;Special[[#This Row],[レアリティ]]</f>
        <v>2周年二口堅治ICONIC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117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889</v>
      </c>
      <c r="E264" s="1" t="s">
        <v>50</v>
      </c>
      <c r="F264" s="1" t="s">
        <v>73</v>
      </c>
      <c r="G264" s="1" t="s">
        <v>25</v>
      </c>
      <c r="H264" s="1" t="s">
        <v>49</v>
      </c>
      <c r="I264" s="1" t="s">
        <v>71</v>
      </c>
      <c r="J264">
        <v>1</v>
      </c>
      <c r="K264" t="s">
        <v>249</v>
      </c>
      <c r="L264" s="1" t="s">
        <v>180</v>
      </c>
      <c r="M264" s="1" t="s">
        <v>224</v>
      </c>
      <c r="N264">
        <v>40</v>
      </c>
      <c r="O264">
        <v>0</v>
      </c>
      <c r="P264">
        <v>50</v>
      </c>
      <c r="Q264">
        <v>0</v>
      </c>
      <c r="R264" s="1" t="s">
        <v>714</v>
      </c>
      <c r="S264">
        <v>2.5</v>
      </c>
      <c r="T264">
        <v>15.24</v>
      </c>
      <c r="U264">
        <v>4.2</v>
      </c>
      <c r="V264">
        <v>25.76</v>
      </c>
      <c r="W264" s="1" t="s">
        <v>867</v>
      </c>
      <c r="X264">
        <v>1</v>
      </c>
      <c r="Y264" s="1" t="s">
        <v>765</v>
      </c>
      <c r="Z264" s="1" t="s">
        <v>903</v>
      </c>
      <c r="AA264" s="1"/>
      <c r="AB264" t="str">
        <f>Special[[#This Row],[服装]]&amp;Special[[#This Row],[名前]]&amp;Special[[#This Row],[レアリティ]]</f>
        <v>2周年二口堅治ICONIC</v>
      </c>
      <c r="AC264">
        <f>IF((A263&amp;L263&amp;M263)&lt;&gt;(Special[[#This Row],[No]]&amp;L264&amp;M264),1,IF(Special[[#This Row],[追加属性]]="",1,0))</f>
        <v>0</v>
      </c>
    </row>
    <row r="265" spans="1:29" x14ac:dyDescent="0.35">
      <c r="A265">
        <f>VLOOKUP(Special[[#This Row],[No用]],SetNo[[No.用]:[vlookup 用]],2,FALSE)</f>
        <v>117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3</v>
      </c>
      <c r="D265" s="1" t="s">
        <v>889</v>
      </c>
      <c r="E265" s="1" t="s">
        <v>50</v>
      </c>
      <c r="F265" s="1" t="s">
        <v>73</v>
      </c>
      <c r="G265" s="1" t="s">
        <v>25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40</v>
      </c>
      <c r="O265">
        <v>0</v>
      </c>
      <c r="P265">
        <v>50</v>
      </c>
      <c r="Q265">
        <v>0</v>
      </c>
      <c r="R265" s="1" t="s">
        <v>902</v>
      </c>
      <c r="S265">
        <v>5</v>
      </c>
      <c r="T265">
        <v>9.9</v>
      </c>
      <c r="U265">
        <v>7.5</v>
      </c>
      <c r="V265">
        <v>14.85</v>
      </c>
      <c r="W265" s="1" t="s">
        <v>867</v>
      </c>
      <c r="X265">
        <v>0</v>
      </c>
      <c r="Y265" s="1" t="s">
        <v>765</v>
      </c>
      <c r="Z265" s="1" t="s">
        <v>903</v>
      </c>
      <c r="AA265" s="1"/>
      <c r="AB265" t="str">
        <f>Special[[#This Row],[服装]]&amp;Special[[#This Row],[名前]]&amp;Special[[#This Row],[レアリティ]]</f>
        <v>2周年二口堅治ICONIC</v>
      </c>
      <c r="AC265">
        <f>IF((A264&amp;L264&amp;M264)&lt;&gt;(Special[[#This Row],[No]]&amp;L265&amp;M265),1,IF(Special[[#This Row],[追加属性]]="",1,0))</f>
        <v>0</v>
      </c>
    </row>
    <row r="266" spans="1:29" x14ac:dyDescent="0.35">
      <c r="A266">
        <f>VLOOKUP(Special[[#This Row],[No用]],SetNo[[No.用]:[vlookup 用]],2,FALSE)</f>
        <v>118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980</v>
      </c>
      <c r="E266" s="1" t="s">
        <v>50</v>
      </c>
      <c r="F266" s="1" t="s">
        <v>90</v>
      </c>
      <c r="G266" s="1" t="s">
        <v>25</v>
      </c>
      <c r="H266" s="1" t="s">
        <v>49</v>
      </c>
      <c r="I266" s="1" t="s">
        <v>71</v>
      </c>
      <c r="J266">
        <v>1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R266" s="1"/>
      <c r="W266" s="1" t="s">
        <v>1055</v>
      </c>
      <c r="X266">
        <v>0</v>
      </c>
      <c r="Y266" s="1"/>
      <c r="Z266" s="1"/>
      <c r="AA266" s="1"/>
      <c r="AB266" t="str">
        <f>Special[[#This Row],[服装]]&amp;Special[[#This Row],[名前]]&amp;Special[[#This Row],[レアリティ]]</f>
        <v>アート2二口堅治ICONIC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118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980</v>
      </c>
      <c r="E267" s="1" t="s">
        <v>50</v>
      </c>
      <c r="F267" s="1" t="s">
        <v>90</v>
      </c>
      <c r="G267" s="1" t="s">
        <v>25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180</v>
      </c>
      <c r="M267" s="1" t="s">
        <v>173</v>
      </c>
      <c r="N267">
        <v>18</v>
      </c>
      <c r="O267" s="6">
        <v>0</v>
      </c>
      <c r="P267">
        <v>0</v>
      </c>
      <c r="Q267">
        <v>0</v>
      </c>
      <c r="R267" s="1"/>
      <c r="S267">
        <v>4.2</v>
      </c>
      <c r="T267">
        <v>25.76</v>
      </c>
      <c r="W267" s="1" t="s">
        <v>950</v>
      </c>
      <c r="Y267" s="1"/>
      <c r="Z267" s="1"/>
      <c r="AA267" s="1"/>
      <c r="AB267" t="str">
        <f>Special[[#This Row],[服装]]&amp;Special[[#This Row],[名前]]&amp;Special[[#This Row],[レアリティ]]</f>
        <v>アート2二口堅治ICONIC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118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980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588</v>
      </c>
      <c r="M268" s="1" t="s">
        <v>224</v>
      </c>
      <c r="N268">
        <v>40</v>
      </c>
      <c r="O268">
        <v>0</v>
      </c>
      <c r="P268">
        <v>50</v>
      </c>
      <c r="Q268">
        <v>0</v>
      </c>
      <c r="R268" s="1"/>
      <c r="S268">
        <v>3.35</v>
      </c>
      <c r="T268">
        <v>20.010000000000002</v>
      </c>
      <c r="U268">
        <v>5</v>
      </c>
      <c r="V268">
        <v>30.48</v>
      </c>
      <c r="W268" s="1" t="s">
        <v>869</v>
      </c>
      <c r="X268">
        <v>1</v>
      </c>
      <c r="Y268" s="1" t="s">
        <v>614</v>
      </c>
      <c r="Z268" s="1" t="s">
        <v>981</v>
      </c>
      <c r="AA268" s="1"/>
      <c r="AB268" t="str">
        <f>Special[[#This Row],[服装]]&amp;Special[[#This Row],[名前]]&amp;Special[[#This Row],[レアリティ]]</f>
        <v>アート2二口堅治ICONIC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118</v>
      </c>
      <c r="B269">
        <f>IF(ROW()=2,1,IF(A268&lt;&gt;Special[[#This Row],[No]],1,IF(Special[[#This Row],[枝番用]]=0,B268,B268+1)))</f>
        <v>3</v>
      </c>
      <c r="C269">
        <f>IF(ROW()=2,1,IF(Special[[#This Row],[枝番用]]=1,1,C268+1))</f>
        <v>2</v>
      </c>
      <c r="D269" s="1" t="s">
        <v>980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588</v>
      </c>
      <c r="M269" s="1" t="s">
        <v>224</v>
      </c>
      <c r="N269">
        <v>40</v>
      </c>
      <c r="O269">
        <v>0</v>
      </c>
      <c r="P269">
        <v>50</v>
      </c>
      <c r="Q269">
        <v>0</v>
      </c>
      <c r="R269" s="1" t="s">
        <v>183</v>
      </c>
      <c r="S269">
        <v>5</v>
      </c>
      <c r="T269">
        <v>30.48</v>
      </c>
      <c r="U269">
        <v>6.65</v>
      </c>
      <c r="V269">
        <v>40.950000000000003</v>
      </c>
      <c r="W269" s="1" t="s">
        <v>869</v>
      </c>
      <c r="X269">
        <v>1</v>
      </c>
      <c r="Y269" s="1" t="s">
        <v>614</v>
      </c>
      <c r="Z269" s="1" t="s">
        <v>982</v>
      </c>
      <c r="AA269" s="1"/>
      <c r="AB269" t="str">
        <f>Special[[#This Row],[服装]]&amp;Special[[#This Row],[名前]]&amp;Special[[#This Row],[レアリティ]]</f>
        <v>アート2二口堅治ICONIC</v>
      </c>
      <c r="AC269">
        <f>IF((A268&amp;L268&amp;M268)&lt;&gt;(Special[[#This Row],[No]]&amp;L269&amp;M269),1,IF(Special[[#This Row],[追加属性]]="",1,0))</f>
        <v>0</v>
      </c>
    </row>
    <row r="270" spans="1:29" x14ac:dyDescent="0.35">
      <c r="A270">
        <f>VLOOKUP(Special[[#This Row],[No用]],SetNo[[No.用]:[vlookup 用]],2,FALSE)</f>
        <v>119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362</v>
      </c>
      <c r="F270" t="s">
        <v>23</v>
      </c>
      <c r="G270" t="s">
        <v>31</v>
      </c>
      <c r="H270" t="s">
        <v>49</v>
      </c>
      <c r="I270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12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ユニフォーム黄金川貫至ICONIC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119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205</v>
      </c>
      <c r="E271" t="s">
        <v>362</v>
      </c>
      <c r="F271" t="s">
        <v>23</v>
      </c>
      <c r="G271" t="s">
        <v>31</v>
      </c>
      <c r="H271" t="s">
        <v>49</v>
      </c>
      <c r="I271" t="s">
        <v>71</v>
      </c>
      <c r="J271">
        <v>1</v>
      </c>
      <c r="K271" t="s">
        <v>249</v>
      </c>
      <c r="L271" s="1" t="s">
        <v>879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42.42</v>
      </c>
      <c r="U271" s="13">
        <v>0</v>
      </c>
      <c r="V271" s="13">
        <v>0</v>
      </c>
      <c r="W271" s="14" t="s">
        <v>886</v>
      </c>
      <c r="X271">
        <v>1</v>
      </c>
      <c r="AB271" t="str">
        <f>Special[[#This Row],[服装]]&amp;Special[[#This Row],[名前]]&amp;Special[[#This Row],[レアリティ]]</f>
        <v>ユニフォーム黄金川貫至ICONIC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119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t="s">
        <v>205</v>
      </c>
      <c r="E272" t="s">
        <v>362</v>
      </c>
      <c r="F272" t="s">
        <v>23</v>
      </c>
      <c r="G272" t="s">
        <v>31</v>
      </c>
      <c r="H272" t="s">
        <v>49</v>
      </c>
      <c r="I272" t="s">
        <v>71</v>
      </c>
      <c r="J272">
        <v>1</v>
      </c>
      <c r="K272" t="s">
        <v>249</v>
      </c>
      <c r="L272" s="1" t="s">
        <v>263</v>
      </c>
      <c r="M272" s="1" t="s">
        <v>224</v>
      </c>
      <c r="N272">
        <v>42</v>
      </c>
      <c r="O272">
        <v>0</v>
      </c>
      <c r="P272">
        <v>53</v>
      </c>
      <c r="Q272">
        <v>0</v>
      </c>
      <c r="U272" s="13"/>
      <c r="V272" s="13"/>
      <c r="W272" s="14" t="s">
        <v>1038</v>
      </c>
      <c r="X272">
        <v>0</v>
      </c>
      <c r="Y272" s="1" t="s">
        <v>971</v>
      </c>
      <c r="Z272" s="1" t="s">
        <v>1040</v>
      </c>
      <c r="AA272" s="1"/>
      <c r="AB272" t="str">
        <f>Special[[#This Row],[服装]]&amp;Special[[#This Row],[名前]]&amp;Special[[#This Row],[レアリティ]]</f>
        <v>ユニフォーム黄金川貫至ICONIC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119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t="s">
        <v>205</v>
      </c>
      <c r="E273" t="s">
        <v>362</v>
      </c>
      <c r="F273" t="s">
        <v>23</v>
      </c>
      <c r="G273" t="s">
        <v>31</v>
      </c>
      <c r="H273" t="s">
        <v>49</v>
      </c>
      <c r="I273" t="s">
        <v>71</v>
      </c>
      <c r="J273">
        <v>1</v>
      </c>
      <c r="K273" t="s">
        <v>249</v>
      </c>
      <c r="L273" s="1" t="s">
        <v>263</v>
      </c>
      <c r="M273" s="1" t="s">
        <v>224</v>
      </c>
      <c r="N273">
        <v>42</v>
      </c>
      <c r="O273">
        <v>0</v>
      </c>
      <c r="P273">
        <v>53</v>
      </c>
      <c r="Q273">
        <v>0</v>
      </c>
      <c r="R273" s="1" t="s">
        <v>180</v>
      </c>
      <c r="S273">
        <v>5</v>
      </c>
      <c r="T273">
        <v>30.48</v>
      </c>
      <c r="U273" s="13">
        <v>6.65</v>
      </c>
      <c r="V273" s="13">
        <v>40.950000000000003</v>
      </c>
      <c r="W273" s="14" t="s">
        <v>1039</v>
      </c>
      <c r="X273">
        <v>1</v>
      </c>
      <c r="Y273" s="1" t="s">
        <v>971</v>
      </c>
      <c r="Z273" s="1" t="s">
        <v>1040</v>
      </c>
      <c r="AA273" s="1"/>
      <c r="AB273" t="str">
        <f>Special[[#This Row],[服装]]&amp;Special[[#This Row],[名前]]&amp;Special[[#This Row],[レアリティ]]</f>
        <v>ユニフォーム黄金川貫至ICONIC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120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362</v>
      </c>
      <c r="F274" t="s">
        <v>23</v>
      </c>
      <c r="G274" t="s">
        <v>31</v>
      </c>
      <c r="H274" t="s">
        <v>49</v>
      </c>
      <c r="I274" t="s">
        <v>71</v>
      </c>
      <c r="J274">
        <v>1</v>
      </c>
      <c r="K274" t="s">
        <v>249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制服黄金川貫至ICONIC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120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149</v>
      </c>
      <c r="E275" t="s">
        <v>362</v>
      </c>
      <c r="F275" t="s">
        <v>23</v>
      </c>
      <c r="G275" t="s">
        <v>31</v>
      </c>
      <c r="H275" t="s">
        <v>49</v>
      </c>
      <c r="I275" t="s">
        <v>71</v>
      </c>
      <c r="J275">
        <v>1</v>
      </c>
      <c r="K275" t="s">
        <v>249</v>
      </c>
      <c r="L275" s="1" t="s">
        <v>879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42.42</v>
      </c>
      <c r="U275" s="13">
        <v>0</v>
      </c>
      <c r="V275" s="13">
        <v>0</v>
      </c>
      <c r="W275" s="14" t="s">
        <v>886</v>
      </c>
      <c r="X275">
        <v>1</v>
      </c>
      <c r="AB275" t="str">
        <f>Special[[#This Row],[服装]]&amp;Special[[#This Row],[名前]]&amp;Special[[#This Row],[レアリティ]]</f>
        <v>制服黄金川貫至ICONIC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120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t="s">
        <v>149</v>
      </c>
      <c r="E276" t="s">
        <v>362</v>
      </c>
      <c r="F276" t="s">
        <v>23</v>
      </c>
      <c r="G276" t="s">
        <v>31</v>
      </c>
      <c r="H276" t="s">
        <v>49</v>
      </c>
      <c r="I276" t="s">
        <v>71</v>
      </c>
      <c r="J276">
        <v>1</v>
      </c>
      <c r="K276" t="s">
        <v>249</v>
      </c>
      <c r="L276" s="1" t="s">
        <v>263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U276" s="13"/>
      <c r="V276" s="13"/>
      <c r="W276" s="14" t="s">
        <v>1038</v>
      </c>
      <c r="X276">
        <v>0</v>
      </c>
      <c r="Y276" s="1" t="s">
        <v>971</v>
      </c>
      <c r="Z276" s="1" t="s">
        <v>1040</v>
      </c>
      <c r="AA276" s="1"/>
      <c r="AB276" t="str">
        <f>Special[[#This Row],[服装]]&amp;Special[[#This Row],[名前]]&amp;Special[[#This Row],[レアリティ]]</f>
        <v>制服黄金川貫至ICONIC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120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t="s">
        <v>149</v>
      </c>
      <c r="E277" t="s">
        <v>362</v>
      </c>
      <c r="F277" t="s">
        <v>23</v>
      </c>
      <c r="G277" t="s">
        <v>31</v>
      </c>
      <c r="H277" t="s">
        <v>49</v>
      </c>
      <c r="I277" t="s">
        <v>71</v>
      </c>
      <c r="J277">
        <v>1</v>
      </c>
      <c r="K277" t="s">
        <v>249</v>
      </c>
      <c r="L277" s="1" t="s">
        <v>263</v>
      </c>
      <c r="M277" s="1" t="s">
        <v>224</v>
      </c>
      <c r="N277">
        <v>42</v>
      </c>
      <c r="O277">
        <v>0</v>
      </c>
      <c r="P277">
        <v>52</v>
      </c>
      <c r="Q277">
        <v>0</v>
      </c>
      <c r="R277" s="1" t="s">
        <v>180</v>
      </c>
      <c r="S277">
        <v>5</v>
      </c>
      <c r="T277">
        <v>30.48</v>
      </c>
      <c r="U277" s="13">
        <v>6.65</v>
      </c>
      <c r="V277" s="13">
        <v>40.950000000000003</v>
      </c>
      <c r="W277" s="14" t="s">
        <v>1039</v>
      </c>
      <c r="X277">
        <v>1</v>
      </c>
      <c r="Y277" s="1" t="s">
        <v>971</v>
      </c>
      <c r="Z277" s="1" t="s">
        <v>1040</v>
      </c>
      <c r="AA277" s="1"/>
      <c r="AB277" t="str">
        <f>Special[[#This Row],[服装]]&amp;Special[[#This Row],[名前]]&amp;Special[[#This Row],[レアリティ]]</f>
        <v>制服黄金川貫至ICONIC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121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553</v>
      </c>
      <c r="E278" t="s">
        <v>362</v>
      </c>
      <c r="F278" s="1" t="s">
        <v>90</v>
      </c>
      <c r="G278" t="s">
        <v>31</v>
      </c>
      <c r="H278" t="s">
        <v>49</v>
      </c>
      <c r="I278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1055</v>
      </c>
      <c r="X278">
        <v>0</v>
      </c>
      <c r="AB278" t="str">
        <f>Special[[#This Row],[服装]]&amp;Special[[#This Row],[名前]]&amp;Special[[#This Row],[レアリティ]]</f>
        <v>職業体験黄金川貫至ICONIC</v>
      </c>
      <c r="AC278">
        <f>IF((A277&amp;L277&amp;M277)&lt;&gt;(Special[[#This Row],[No]]&amp;L278&amp;M278),1,IF(Special[[#This Row],[追加属性]]="",1,0))</f>
        <v>1</v>
      </c>
    </row>
    <row r="279" spans="1:29" x14ac:dyDescent="0.35">
      <c r="A279">
        <f>VLOOKUP(Special[[#This Row],[No用]],SetNo[[No.用]:[vlookup 用]],2,FALSE)</f>
        <v>121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553</v>
      </c>
      <c r="E279" t="s">
        <v>362</v>
      </c>
      <c r="F279" s="1" t="s">
        <v>90</v>
      </c>
      <c r="G279" t="s">
        <v>31</v>
      </c>
      <c r="H279" t="s">
        <v>49</v>
      </c>
      <c r="I279" t="s">
        <v>71</v>
      </c>
      <c r="J279">
        <v>1</v>
      </c>
      <c r="K279" t="s">
        <v>249</v>
      </c>
      <c r="L279" s="1" t="s">
        <v>879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42.42</v>
      </c>
      <c r="U279" s="13">
        <v>0</v>
      </c>
      <c r="V279" s="13">
        <v>0</v>
      </c>
      <c r="W279" s="14" t="s">
        <v>886</v>
      </c>
      <c r="X279">
        <v>1</v>
      </c>
      <c r="AB279" t="str">
        <f>Special[[#This Row],[服装]]&amp;Special[[#This Row],[名前]]&amp;Special[[#This Row],[レアリティ]]</f>
        <v>職業体験黄金川貫至ICONIC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121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553</v>
      </c>
      <c r="E280" t="s">
        <v>362</v>
      </c>
      <c r="F280" s="1" t="s">
        <v>90</v>
      </c>
      <c r="G280" t="s">
        <v>31</v>
      </c>
      <c r="H280" t="s">
        <v>49</v>
      </c>
      <c r="I280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42</v>
      </c>
      <c r="O280">
        <v>0</v>
      </c>
      <c r="P280">
        <v>52</v>
      </c>
      <c r="Q280">
        <v>0</v>
      </c>
      <c r="R280" s="1"/>
      <c r="S280">
        <v>3.35</v>
      </c>
      <c r="T280">
        <v>33.729999999999997</v>
      </c>
      <c r="U280">
        <v>5</v>
      </c>
      <c r="V280">
        <v>50.08</v>
      </c>
      <c r="W280" s="1" t="s">
        <v>1013</v>
      </c>
      <c r="X280">
        <v>1</v>
      </c>
      <c r="AB280" t="str">
        <f>Special[[#This Row],[服装]]&amp;Special[[#This Row],[名前]]&amp;Special[[#This Row],[レアリティ]]</f>
        <v>職業体験黄金川貫至ICONIC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121</v>
      </c>
      <c r="B281">
        <f>IF(ROW()=2,1,IF(A280&lt;&gt;Special[[#This Row],[No]],1,IF(Special[[#This Row],[枝番用]]=0,B280,B280+1)))</f>
        <v>4</v>
      </c>
      <c r="C281">
        <f>IF(ROW()=2,1,IF(Special[[#This Row],[枝番用]]=1,1,C280+1))</f>
        <v>1</v>
      </c>
      <c r="D281" s="1" t="s">
        <v>553</v>
      </c>
      <c r="E281" t="s">
        <v>362</v>
      </c>
      <c r="F281" s="1" t="s">
        <v>90</v>
      </c>
      <c r="G281" t="s">
        <v>31</v>
      </c>
      <c r="H281" t="s">
        <v>49</v>
      </c>
      <c r="I281" t="s">
        <v>71</v>
      </c>
      <c r="J281">
        <v>1</v>
      </c>
      <c r="K281" t="s">
        <v>249</v>
      </c>
      <c r="L281" s="1" t="s">
        <v>263</v>
      </c>
      <c r="M281" s="1" t="s">
        <v>224</v>
      </c>
      <c r="N281">
        <v>42</v>
      </c>
      <c r="O281">
        <v>0</v>
      </c>
      <c r="P281">
        <v>52</v>
      </c>
      <c r="Q281">
        <v>0</v>
      </c>
      <c r="U281" s="13"/>
      <c r="V281" s="13"/>
      <c r="W281" s="14" t="s">
        <v>1038</v>
      </c>
      <c r="X281">
        <v>0</v>
      </c>
      <c r="Y281" s="1" t="s">
        <v>971</v>
      </c>
      <c r="Z281" s="1" t="s">
        <v>1040</v>
      </c>
      <c r="AA281" s="1"/>
      <c r="AB281" t="str">
        <f>Special[[#This Row],[服装]]&amp;Special[[#This Row],[名前]]&amp;Special[[#This Row],[レアリティ]]</f>
        <v>職業体験黄金川貫至ICONIC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121</v>
      </c>
      <c r="B282">
        <f>IF(ROW()=2,1,IF(A281&lt;&gt;Special[[#This Row],[No]],1,IF(Special[[#This Row],[枝番用]]=0,B281,B281+1)))</f>
        <v>4</v>
      </c>
      <c r="C282">
        <f>IF(ROW()=2,1,IF(Special[[#This Row],[枝番用]]=1,1,C281+1))</f>
        <v>2</v>
      </c>
      <c r="D282" s="1" t="s">
        <v>553</v>
      </c>
      <c r="E282" t="s">
        <v>362</v>
      </c>
      <c r="F282" s="1" t="s">
        <v>90</v>
      </c>
      <c r="G282" t="s">
        <v>31</v>
      </c>
      <c r="H282" t="s">
        <v>49</v>
      </c>
      <c r="I282" t="s">
        <v>71</v>
      </c>
      <c r="J282">
        <v>1</v>
      </c>
      <c r="K282" t="s">
        <v>249</v>
      </c>
      <c r="L282" s="1" t="s">
        <v>263</v>
      </c>
      <c r="M282" s="1" t="s">
        <v>224</v>
      </c>
      <c r="N282">
        <v>42</v>
      </c>
      <c r="O282">
        <v>0</v>
      </c>
      <c r="P282">
        <v>52</v>
      </c>
      <c r="Q282">
        <v>0</v>
      </c>
      <c r="R282" s="1" t="s">
        <v>180</v>
      </c>
      <c r="S282">
        <v>5</v>
      </c>
      <c r="T282">
        <v>30.48</v>
      </c>
      <c r="U282" s="13">
        <v>6.65</v>
      </c>
      <c r="V282" s="13">
        <v>40.950000000000003</v>
      </c>
      <c r="W282" s="14" t="s">
        <v>1039</v>
      </c>
      <c r="X282">
        <v>1</v>
      </c>
      <c r="Y282" s="1" t="s">
        <v>971</v>
      </c>
      <c r="Z282" s="1" t="s">
        <v>1040</v>
      </c>
      <c r="AA282" s="1"/>
      <c r="AB282" t="str">
        <f>Special[[#This Row],[服装]]&amp;Special[[#This Row],[名前]]&amp;Special[[#This Row],[レアリティ]]</f>
        <v>職業体験黄金川貫至ICONIC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122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735</v>
      </c>
      <c r="E283" s="1" t="s">
        <v>362</v>
      </c>
      <c r="F283" s="1" t="s">
        <v>77</v>
      </c>
      <c r="G283" s="1" t="s">
        <v>31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191</v>
      </c>
      <c r="M283" s="1" t="s">
        <v>162</v>
      </c>
      <c r="N283">
        <v>12</v>
      </c>
      <c r="O283">
        <v>0</v>
      </c>
      <c r="P283">
        <v>0</v>
      </c>
      <c r="Q283">
        <v>0</v>
      </c>
      <c r="W283" t="s">
        <v>1055</v>
      </c>
      <c r="X283">
        <v>0</v>
      </c>
      <c r="AB283" t="str">
        <f>Special[[#This Row],[服装]]&amp;Special[[#This Row],[名前]]&amp;Special[[#This Row],[レアリティ]]</f>
        <v>スパイ黄金川貫至ICONIC</v>
      </c>
      <c r="AC283">
        <f>IF((A282&amp;L282&amp;M282)&lt;&gt;(Special[[#This Row],[No]]&amp;L283&amp;M283),1,IF(Special[[#This Row],[追加属性]]="",1,0))</f>
        <v>1</v>
      </c>
    </row>
    <row r="284" spans="1:29" x14ac:dyDescent="0.35">
      <c r="A284">
        <f>VLOOKUP(Special[[#This Row],[No用]],SetNo[[No.用]:[vlookup 用]],2,FALSE)</f>
        <v>122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735</v>
      </c>
      <c r="E284" s="1" t="s">
        <v>362</v>
      </c>
      <c r="F284" s="1" t="s">
        <v>77</v>
      </c>
      <c r="G284" s="1" t="s">
        <v>31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263</v>
      </c>
      <c r="M284" s="1" t="s">
        <v>224</v>
      </c>
      <c r="N284">
        <v>42</v>
      </c>
      <c r="O284">
        <v>0</v>
      </c>
      <c r="P284">
        <v>52</v>
      </c>
      <c r="Q284">
        <v>0</v>
      </c>
      <c r="U284" s="13"/>
      <c r="V284" s="13"/>
      <c r="W284" s="14" t="s">
        <v>1038</v>
      </c>
      <c r="X284">
        <v>0</v>
      </c>
      <c r="Y284" s="1" t="s">
        <v>971</v>
      </c>
      <c r="Z284" s="1" t="s">
        <v>1040</v>
      </c>
      <c r="AA284" s="1"/>
      <c r="AB284" t="str">
        <f>Special[[#This Row],[服装]]&amp;Special[[#This Row],[名前]]&amp;Special[[#This Row],[レアリティ]]</f>
        <v>スパイ黄金川貫至ICONIC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122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735</v>
      </c>
      <c r="E285" s="1" t="s">
        <v>362</v>
      </c>
      <c r="F285" s="1" t="s">
        <v>77</v>
      </c>
      <c r="G285" s="1" t="s">
        <v>31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263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R285" s="1" t="s">
        <v>180</v>
      </c>
      <c r="S285">
        <v>5</v>
      </c>
      <c r="T285">
        <v>30.48</v>
      </c>
      <c r="U285" s="13">
        <v>6.65</v>
      </c>
      <c r="V285" s="13">
        <v>40.950000000000003</v>
      </c>
      <c r="W285" s="14" t="s">
        <v>1039</v>
      </c>
      <c r="X285">
        <v>1</v>
      </c>
      <c r="Y285" s="1" t="s">
        <v>971</v>
      </c>
      <c r="Z285" s="1" t="s">
        <v>1040</v>
      </c>
      <c r="AA285" s="1"/>
      <c r="AB285" t="str">
        <f>Special[[#This Row],[服装]]&amp;Special[[#This Row],[名前]]&amp;Special[[#This Row],[レアリティ]]</f>
        <v>スパイ黄金川貫至ICONIC</v>
      </c>
      <c r="AC285">
        <f>IF((A284&amp;L284&amp;M284)&lt;&gt;(Special[[#This Row],[No]]&amp;L285&amp;M285),1,IF(Special[[#This Row],[追加属性]]="",1,0))</f>
        <v>0</v>
      </c>
    </row>
    <row r="286" spans="1:29" x14ac:dyDescent="0.35">
      <c r="A286">
        <f>VLOOKUP(Special[[#This Row],[No用]],SetNo[[No.用]:[vlookup 用]],2,FALSE)</f>
        <v>123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1061</v>
      </c>
      <c r="E286" s="1" t="s">
        <v>362</v>
      </c>
      <c r="F286" s="1" t="s">
        <v>73</v>
      </c>
      <c r="G286" s="1" t="s">
        <v>31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263</v>
      </c>
      <c r="M286" s="1" t="s">
        <v>173</v>
      </c>
      <c r="N286">
        <v>18</v>
      </c>
      <c r="O286">
        <v>0</v>
      </c>
      <c r="P286">
        <v>0</v>
      </c>
      <c r="Q286">
        <v>0</v>
      </c>
      <c r="R286" s="1"/>
      <c r="U286" s="13"/>
      <c r="V286" s="13"/>
      <c r="W286" s="14" t="s">
        <v>1038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焼き芋黄金川貫至ICONIC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123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1061</v>
      </c>
      <c r="E287" s="1" t="s">
        <v>362</v>
      </c>
      <c r="F287" s="1" t="s">
        <v>73</v>
      </c>
      <c r="G287" s="1" t="s">
        <v>31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1075</v>
      </c>
      <c r="M287" s="1" t="s">
        <v>178</v>
      </c>
      <c r="N287">
        <v>15</v>
      </c>
      <c r="O287">
        <v>0</v>
      </c>
      <c r="P287">
        <v>0</v>
      </c>
      <c r="Q287">
        <v>0</v>
      </c>
      <c r="R287" s="1"/>
      <c r="S287">
        <v>3.35</v>
      </c>
      <c r="T287">
        <v>33.729999999999997</v>
      </c>
      <c r="U287" s="13"/>
      <c r="V287" s="13"/>
      <c r="W287" s="14" t="s">
        <v>886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焼き芋黄金川貫至ICONIC</v>
      </c>
      <c r="AC287">
        <f>IF((A286&amp;L286&amp;M286)&lt;&gt;(Special[[#This Row],[No]]&amp;L287&amp;M287),1,IF(Special[[#This Row],[追加属性]]="",1,0))</f>
        <v>1</v>
      </c>
    </row>
    <row r="288" spans="1:29" x14ac:dyDescent="0.35">
      <c r="A288">
        <f>VLOOKUP(Special[[#This Row],[No用]],SetNo[[No.用]:[vlookup 用]],2,FALSE)</f>
        <v>123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1061</v>
      </c>
      <c r="E288" s="1" t="s">
        <v>362</v>
      </c>
      <c r="F288" s="1" t="s">
        <v>73</v>
      </c>
      <c r="G288" s="1" t="s">
        <v>31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42</v>
      </c>
      <c r="O288">
        <v>0</v>
      </c>
      <c r="P288">
        <v>52</v>
      </c>
      <c r="Q288">
        <v>0</v>
      </c>
      <c r="R288" s="1"/>
      <c r="S288">
        <v>4.2</v>
      </c>
      <c r="T288">
        <v>25.76</v>
      </c>
      <c r="U288" s="13">
        <v>5.8</v>
      </c>
      <c r="V288" s="13">
        <v>35.200000000000003</v>
      </c>
      <c r="W288" s="14" t="s">
        <v>856</v>
      </c>
      <c r="X288">
        <v>2</v>
      </c>
      <c r="Y288" s="1" t="s">
        <v>1076</v>
      </c>
      <c r="Z288" s="1" t="s">
        <v>1077</v>
      </c>
      <c r="AA288" s="1"/>
      <c r="AB288" t="str">
        <f>Special[[#This Row],[服装]]&amp;Special[[#This Row],[名前]]&amp;Special[[#This Row],[レアリティ]]</f>
        <v>焼き芋黄金川貫至ICONIC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205</v>
      </c>
      <c r="E289" t="s">
        <v>51</v>
      </c>
      <c r="F289" t="s">
        <v>23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11</v>
      </c>
      <c r="O289">
        <v>0</v>
      </c>
      <c r="P289">
        <v>0</v>
      </c>
      <c r="Q289">
        <v>0</v>
      </c>
      <c r="W289" t="s">
        <v>1055</v>
      </c>
      <c r="X289">
        <v>0</v>
      </c>
      <c r="AB289" t="str">
        <f>Special[[#This Row],[服装]]&amp;Special[[#This Row],[名前]]&amp;Special[[#This Row],[レアリティ]]</f>
        <v>ユニフォーム小原豊ICONIC</v>
      </c>
      <c r="AC289">
        <f>IF((A285&amp;L285&amp;M285)&lt;&gt;(Special[[#This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52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1055</v>
      </c>
      <c r="X290">
        <v>0</v>
      </c>
      <c r="AB290" t="str">
        <f>Special[[#This Row],[服装]]&amp;Special[[#This Row],[名前]]&amp;Special[[#This Row],[レアリティ]]</f>
        <v>ユニフォーム女川太郎ICONIC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126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990</v>
      </c>
      <c r="E291" s="1" t="s">
        <v>52</v>
      </c>
      <c r="F291" s="1" t="s">
        <v>90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191</v>
      </c>
      <c r="M291" s="1" t="s">
        <v>162</v>
      </c>
      <c r="N291">
        <v>12</v>
      </c>
      <c r="O291">
        <v>0</v>
      </c>
      <c r="P291">
        <v>0</v>
      </c>
      <c r="Q291">
        <v>0</v>
      </c>
      <c r="W291" t="s">
        <v>1055</v>
      </c>
      <c r="X291">
        <v>0</v>
      </c>
      <c r="AB291" t="str">
        <f>Special[[#This Row],[服装]]&amp;Special[[#This Row],[名前]]&amp;Special[[#This Row],[レアリティ]]</f>
        <v>水着2女川太郎ICONIC</v>
      </c>
      <c r="AC291">
        <f>IF((A290&amp;L290&amp;M290)&lt;&gt;(Special[[#This Row],[No]]&amp;L291&amp;M291),1,IF(Special[[#This Row],[追加属性]]="",1,0))</f>
        <v>1</v>
      </c>
    </row>
    <row r="292" spans="1:29" x14ac:dyDescent="0.35">
      <c r="A292">
        <f>VLOOKUP(Special[[#This Row],[No用]],SetNo[[No.用]:[vlookup 用]],2,FALSE)</f>
        <v>126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990</v>
      </c>
      <c r="E292" s="1" t="s">
        <v>52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12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W292" s="1" t="s">
        <v>950</v>
      </c>
      <c r="X292">
        <v>1</v>
      </c>
      <c r="AB292" t="str">
        <f>Special[[#This Row],[服装]]&amp;Special[[#This Row],[名前]]&amp;Special[[#This Row],[レアリティ]]</f>
        <v>水着2女川太郎ICONIC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127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53</v>
      </c>
      <c r="F293" t="s">
        <v>23</v>
      </c>
      <c r="G293" t="s">
        <v>21</v>
      </c>
      <c r="H293" t="s">
        <v>49</v>
      </c>
      <c r="I293" t="s">
        <v>71</v>
      </c>
      <c r="J293">
        <v>1</v>
      </c>
      <c r="K293" t="s">
        <v>249</v>
      </c>
      <c r="L293" s="1" t="s">
        <v>195</v>
      </c>
      <c r="M293" s="1" t="s">
        <v>173</v>
      </c>
      <c r="N293">
        <v>13</v>
      </c>
      <c r="O293">
        <v>0</v>
      </c>
      <c r="P293">
        <v>0</v>
      </c>
      <c r="Q293">
        <v>0</v>
      </c>
      <c r="AB293" t="str">
        <f>Special[[#This Row],[服装]]&amp;Special[[#This Row],[名前]]&amp;Special[[#This Row],[レアリティ]]</f>
        <v>ユニフォーム作並浩輔ICONIC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128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963</v>
      </c>
      <c r="E294" s="1" t="s">
        <v>53</v>
      </c>
      <c r="F294" s="1" t="s">
        <v>90</v>
      </c>
      <c r="G294" s="1" t="s">
        <v>21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195</v>
      </c>
      <c r="M294" s="1" t="s">
        <v>173</v>
      </c>
      <c r="N294">
        <v>13</v>
      </c>
      <c r="O294">
        <v>0</v>
      </c>
      <c r="P294">
        <v>0</v>
      </c>
      <c r="Q294">
        <v>0</v>
      </c>
      <c r="S294">
        <v>18.75</v>
      </c>
      <c r="T294">
        <v>74.61</v>
      </c>
      <c r="W294" s="1" t="s">
        <v>852</v>
      </c>
      <c r="X294">
        <v>1</v>
      </c>
      <c r="AB294" t="str">
        <f>Special[[#This Row],[服装]]&amp;Special[[#This Row],[名前]]&amp;Special[[#This Row],[レアリティ]]</f>
        <v>職業体験2作並浩輔ICONIC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2</v>
      </c>
      <c r="D295" s="1" t="s">
        <v>963</v>
      </c>
      <c r="E295" s="1" t="s">
        <v>970</v>
      </c>
      <c r="F295" s="1" t="s">
        <v>90</v>
      </c>
      <c r="G295" s="1" t="s">
        <v>21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195</v>
      </c>
      <c r="M295" s="1" t="s">
        <v>173</v>
      </c>
      <c r="N295">
        <v>13</v>
      </c>
      <c r="O295">
        <v>0</v>
      </c>
      <c r="P295">
        <v>0</v>
      </c>
      <c r="Q295">
        <v>0</v>
      </c>
      <c r="R295" s="1" t="s">
        <v>588</v>
      </c>
      <c r="S295">
        <v>16.8</v>
      </c>
      <c r="T295">
        <v>58.94</v>
      </c>
      <c r="W295" s="1" t="s">
        <v>950</v>
      </c>
      <c r="X295">
        <v>1</v>
      </c>
      <c r="AB295" t="str">
        <f>Special[[#This Row],[服装]]&amp;Special[[#This Row],[名前]]&amp;Special[[#This Row],[レアリティ]]</f>
        <v>職業体験2作並浩輔ICONIC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205</v>
      </c>
      <c r="E296" t="s">
        <v>54</v>
      </c>
      <c r="F296" t="s">
        <v>23</v>
      </c>
      <c r="G296" t="s">
        <v>26</v>
      </c>
      <c r="H296" t="s">
        <v>49</v>
      </c>
      <c r="I296" t="s">
        <v>71</v>
      </c>
      <c r="J296">
        <v>1</v>
      </c>
      <c r="K296" t="s">
        <v>249</v>
      </c>
      <c r="L296" s="1" t="s">
        <v>191</v>
      </c>
      <c r="M296" s="1" t="s">
        <v>162</v>
      </c>
      <c r="N296">
        <v>14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ユニフォーム吹上仁悟ICONIC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205</v>
      </c>
      <c r="E297" t="s">
        <v>54</v>
      </c>
      <c r="F297" t="s">
        <v>23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180</v>
      </c>
      <c r="M297" s="1" t="s">
        <v>173</v>
      </c>
      <c r="N297">
        <v>40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948</v>
      </c>
      <c r="X297">
        <v>1</v>
      </c>
      <c r="AB297" t="str">
        <f>Special[[#This Row],[服装]]&amp;Special[[#This Row],[名前]]&amp;Special[[#This Row],[レアリティ]]</f>
        <v>ユニフォーム吹上仁悟ICONIC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130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108</v>
      </c>
      <c r="E298" s="1" t="s">
        <v>614</v>
      </c>
      <c r="F298" s="1" t="s">
        <v>23</v>
      </c>
      <c r="G298" s="1" t="s">
        <v>74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13</v>
      </c>
      <c r="O298">
        <v>0</v>
      </c>
      <c r="P298">
        <v>0</v>
      </c>
      <c r="Q298">
        <v>0</v>
      </c>
      <c r="W298" t="s">
        <v>1055</v>
      </c>
      <c r="X298">
        <v>0</v>
      </c>
      <c r="AB298" t="str">
        <f>Special[[#This Row],[服装]]&amp;Special[[#This Row],[名前]]&amp;Special[[#This Row],[レアリティ]]</f>
        <v>ユニフォーム茂庭要ICONIC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130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108</v>
      </c>
      <c r="E299" s="1" t="s">
        <v>614</v>
      </c>
      <c r="F299" s="1" t="s">
        <v>23</v>
      </c>
      <c r="G299" s="1" t="s">
        <v>74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554</v>
      </c>
      <c r="M299" s="1" t="s">
        <v>224</v>
      </c>
      <c r="N299">
        <v>43</v>
      </c>
      <c r="O299">
        <v>0</v>
      </c>
      <c r="P299">
        <v>53</v>
      </c>
      <c r="Q299">
        <v>0</v>
      </c>
      <c r="S299" s="13">
        <v>10</v>
      </c>
      <c r="T299" s="13">
        <v>19.8</v>
      </c>
      <c r="U299" s="13">
        <v>15</v>
      </c>
      <c r="V299" s="13">
        <v>29.7</v>
      </c>
      <c r="W299" s="13" t="s">
        <v>844</v>
      </c>
      <c r="X299" s="13">
        <v>1</v>
      </c>
      <c r="Y299" s="13" t="s">
        <v>845</v>
      </c>
      <c r="Z299" s="14" t="s">
        <v>863</v>
      </c>
      <c r="AA299" s="14"/>
      <c r="AB299" t="str">
        <f>Special[[#This Row],[服装]]&amp;Special[[#This Row],[名前]]&amp;Special[[#This Row],[レアリティ]]</f>
        <v>ユニフォーム茂庭要ICONIC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130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2</v>
      </c>
      <c r="D300" s="1" t="s">
        <v>108</v>
      </c>
      <c r="E300" s="1" t="s">
        <v>614</v>
      </c>
      <c r="F300" s="1" t="s">
        <v>23</v>
      </c>
      <c r="G300" s="1" t="s">
        <v>74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554</v>
      </c>
      <c r="M300" s="1" t="s">
        <v>224</v>
      </c>
      <c r="N300">
        <v>43</v>
      </c>
      <c r="O300">
        <v>0</v>
      </c>
      <c r="P300">
        <v>53</v>
      </c>
      <c r="Q300">
        <v>0</v>
      </c>
      <c r="R300" s="14" t="s">
        <v>588</v>
      </c>
      <c r="S300" s="13">
        <v>3.35</v>
      </c>
      <c r="T300" s="13">
        <v>20.010000000000002</v>
      </c>
      <c r="U300" s="13">
        <v>5</v>
      </c>
      <c r="V300" s="13">
        <v>30.48</v>
      </c>
      <c r="W300" s="14" t="s">
        <v>621</v>
      </c>
      <c r="X300" s="13">
        <v>2</v>
      </c>
      <c r="Y300" s="13"/>
      <c r="Z300" s="14"/>
      <c r="AA300" s="14"/>
      <c r="AB300" t="str">
        <f>Special[[#This Row],[服装]]&amp;Special[[#This Row],[名前]]&amp;Special[[#This Row],[レアリティ]]</f>
        <v>ユニフォーム茂庭要ICONIC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131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616</v>
      </c>
      <c r="F301" s="1" t="s">
        <v>23</v>
      </c>
      <c r="G301" s="1" t="s">
        <v>82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ユニフォーム鎌先靖志ICONIC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132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763</v>
      </c>
      <c r="E302" s="1" t="s">
        <v>616</v>
      </c>
      <c r="F302" s="1" t="s">
        <v>90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13</v>
      </c>
      <c r="O302">
        <v>0</v>
      </c>
      <c r="P302">
        <v>0</v>
      </c>
      <c r="Q302">
        <v>0</v>
      </c>
      <c r="W302" t="s">
        <v>1055</v>
      </c>
      <c r="X302">
        <v>0</v>
      </c>
      <c r="AB302" t="str">
        <f>Special[[#This Row],[服装]]&amp;Special[[#This Row],[名前]]&amp;Special[[#This Row],[レアリティ]]</f>
        <v>甲冑鎌先靖志ICONIC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132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763</v>
      </c>
      <c r="E303" s="1" t="s">
        <v>616</v>
      </c>
      <c r="F303" s="1" t="s">
        <v>90</v>
      </c>
      <c r="G303" s="1" t="s">
        <v>82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868</v>
      </c>
      <c r="M303" s="1" t="s">
        <v>224</v>
      </c>
      <c r="N303">
        <v>43</v>
      </c>
      <c r="O303">
        <v>0</v>
      </c>
      <c r="P303">
        <v>53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X303">
        <v>1</v>
      </c>
      <c r="AB303" t="str">
        <f>Special[[#This Row],[服装]]&amp;Special[[#This Row],[名前]]&amp;Special[[#This Row],[レアリティ]]</f>
        <v>甲冑鎌先靖志ICONIC</v>
      </c>
      <c r="AC303">
        <f>IF((A302&amp;L302&amp;M302)&lt;&gt;(Special[[#This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133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108</v>
      </c>
      <c r="E304" s="1" t="s">
        <v>618</v>
      </c>
      <c r="F304" s="1" t="s">
        <v>23</v>
      </c>
      <c r="G304" s="1" t="s">
        <v>78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13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ユニフォーム笹谷武仁ICONIC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134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205</v>
      </c>
      <c r="E305" t="s">
        <v>30</v>
      </c>
      <c r="F305" t="s">
        <v>23</v>
      </c>
      <c r="G305" t="s">
        <v>31</v>
      </c>
      <c r="H305" t="s">
        <v>20</v>
      </c>
      <c r="I305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13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ユニフォーム及川徹ICONIC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134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205</v>
      </c>
      <c r="E306" t="s">
        <v>30</v>
      </c>
      <c r="F306" t="s">
        <v>23</v>
      </c>
      <c r="G306" t="s">
        <v>31</v>
      </c>
      <c r="H306" t="s">
        <v>20</v>
      </c>
      <c r="I306" t="s">
        <v>71</v>
      </c>
      <c r="J306">
        <v>1</v>
      </c>
      <c r="K306" t="s">
        <v>249</v>
      </c>
      <c r="L306" s="1" t="s">
        <v>593</v>
      </c>
      <c r="M306" s="1" t="s">
        <v>162</v>
      </c>
      <c r="N306">
        <v>33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886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ユニフォーム及川徹ICONIC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134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7" t="s">
        <v>205</v>
      </c>
      <c r="E307" s="7" t="s">
        <v>30</v>
      </c>
      <c r="F307" s="7" t="s">
        <v>23</v>
      </c>
      <c r="G307" s="7" t="s">
        <v>31</v>
      </c>
      <c r="H307" s="7" t="s">
        <v>20</v>
      </c>
      <c r="I307" s="7" t="s">
        <v>71</v>
      </c>
      <c r="J307" s="7">
        <v>1</v>
      </c>
      <c r="K307" s="7" t="s">
        <v>381</v>
      </c>
      <c r="L307" s="7" t="s">
        <v>554</v>
      </c>
      <c r="M307" s="7" t="s">
        <v>224</v>
      </c>
      <c r="N307" s="7">
        <v>48</v>
      </c>
      <c r="O307" s="7">
        <v>0</v>
      </c>
      <c r="P307" s="7">
        <v>58</v>
      </c>
      <c r="Q307" s="7">
        <v>0</v>
      </c>
      <c r="R307" s="7"/>
      <c r="S307" s="13">
        <v>10</v>
      </c>
      <c r="T307" s="13">
        <v>19.8</v>
      </c>
      <c r="U307" s="13">
        <v>15</v>
      </c>
      <c r="V307" s="13">
        <v>29.7</v>
      </c>
      <c r="W307" s="13" t="s">
        <v>844</v>
      </c>
      <c r="X307" s="13">
        <v>0</v>
      </c>
      <c r="Y307" s="13" t="s">
        <v>846</v>
      </c>
      <c r="Z307" s="14" t="s">
        <v>864</v>
      </c>
      <c r="AA307" s="14"/>
      <c r="AB307" t="str">
        <f>Special[[#This Row],[服装]]&amp;Special[[#This Row],[名前]]&amp;Special[[#This Row],[レアリティ]]</f>
        <v>ユニフォーム及川徹ICONIC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134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7" t="s">
        <v>205</v>
      </c>
      <c r="E308" s="7" t="s">
        <v>30</v>
      </c>
      <c r="F308" s="7" t="s">
        <v>23</v>
      </c>
      <c r="G308" s="7" t="s">
        <v>31</v>
      </c>
      <c r="H308" s="7" t="s">
        <v>20</v>
      </c>
      <c r="I308" s="7" t="s">
        <v>71</v>
      </c>
      <c r="J308" s="7">
        <v>1</v>
      </c>
      <c r="K308" s="7" t="s">
        <v>381</v>
      </c>
      <c r="L308" s="7" t="s">
        <v>554</v>
      </c>
      <c r="M308" s="7" t="s">
        <v>224</v>
      </c>
      <c r="N308" s="7">
        <v>48</v>
      </c>
      <c r="O308" s="7">
        <v>0</v>
      </c>
      <c r="P308" s="7">
        <v>58</v>
      </c>
      <c r="Q308" s="7">
        <v>0</v>
      </c>
      <c r="R308" s="14" t="s">
        <v>180</v>
      </c>
      <c r="S308" s="13">
        <v>3.35</v>
      </c>
      <c r="T308" s="13">
        <v>20.010000000000002</v>
      </c>
      <c r="U308" s="13">
        <v>5</v>
      </c>
      <c r="V308" s="13">
        <v>30.48</v>
      </c>
      <c r="W308" s="14" t="s">
        <v>599</v>
      </c>
      <c r="X308" s="13">
        <v>2</v>
      </c>
      <c r="Y308" s="13"/>
      <c r="Z308" s="14"/>
      <c r="AA308" s="14"/>
      <c r="AB308" t="str">
        <f>Special[[#This Row],[服装]]&amp;Special[[#This Row],[名前]]&amp;Special[[#This Row],[レアリティ]]</f>
        <v>ユニフォーム及川徹ICONIC</v>
      </c>
      <c r="AC308">
        <f>IF((A307&amp;L307&amp;M307)&lt;&gt;(Special[[#This Row],[No]]&amp;L308&amp;M308),1,IF(Special[[#This Row],[追加属性]]="",1,0))</f>
        <v>0</v>
      </c>
    </row>
    <row r="309" spans="1:29" x14ac:dyDescent="0.35">
      <c r="A309">
        <f>VLOOKUP(Special[[#This Row],[No用]],SetNo[[No.用]:[vlookup 用]],2,FALSE)</f>
        <v>135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117</v>
      </c>
      <c r="E309" t="s">
        <v>30</v>
      </c>
      <c r="F309" t="s">
        <v>24</v>
      </c>
      <c r="G309" t="s">
        <v>31</v>
      </c>
      <c r="H309" t="s">
        <v>20</v>
      </c>
      <c r="I309" t="s">
        <v>71</v>
      </c>
      <c r="J309">
        <v>1</v>
      </c>
      <c r="K309" t="s">
        <v>249</v>
      </c>
      <c r="L309" s="1" t="s">
        <v>191</v>
      </c>
      <c r="M309" s="1" t="s">
        <v>162</v>
      </c>
      <c r="N309">
        <v>13</v>
      </c>
      <c r="O309">
        <v>0</v>
      </c>
      <c r="P309">
        <v>0</v>
      </c>
      <c r="Q309">
        <v>0</v>
      </c>
      <c r="W309" t="s">
        <v>1055</v>
      </c>
      <c r="X309" s="6">
        <v>0</v>
      </c>
      <c r="AB309" t="str">
        <f>Special[[#This Row],[服装]]&amp;Special[[#This Row],[名前]]&amp;Special[[#This Row],[レアリティ]]</f>
        <v>プール掃除及川徹ICONIC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135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t="s">
        <v>117</v>
      </c>
      <c r="E310" t="s">
        <v>30</v>
      </c>
      <c r="F310" t="s">
        <v>24</v>
      </c>
      <c r="G310" t="s">
        <v>31</v>
      </c>
      <c r="H310" t="s">
        <v>20</v>
      </c>
      <c r="I310" t="s">
        <v>71</v>
      </c>
      <c r="J310">
        <v>1</v>
      </c>
      <c r="K310" t="s">
        <v>249</v>
      </c>
      <c r="L310" s="1" t="s">
        <v>593</v>
      </c>
      <c r="M310" s="1" t="s">
        <v>162</v>
      </c>
      <c r="N310">
        <v>33</v>
      </c>
      <c r="O310">
        <v>0</v>
      </c>
      <c r="P310">
        <v>0</v>
      </c>
      <c r="Q310">
        <v>0</v>
      </c>
      <c r="S310" s="13">
        <v>2.5</v>
      </c>
      <c r="T310" s="13">
        <v>25.04</v>
      </c>
      <c r="U310" s="13">
        <v>0</v>
      </c>
      <c r="V310" s="13">
        <v>0</v>
      </c>
      <c r="W310" s="14" t="s">
        <v>886</v>
      </c>
      <c r="X310" s="13">
        <v>1</v>
      </c>
      <c r="Y310" s="13"/>
      <c r="Z310" s="13"/>
      <c r="AA310" s="13"/>
      <c r="AB310" t="str">
        <f>Special[[#This Row],[服装]]&amp;Special[[#This Row],[名前]]&amp;Special[[#This Row],[レアリティ]]</f>
        <v>プール掃除及川徹ICONIC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135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t="s">
        <v>117</v>
      </c>
      <c r="E311" t="s">
        <v>30</v>
      </c>
      <c r="F311" t="s">
        <v>24</v>
      </c>
      <c r="G311" t="s">
        <v>31</v>
      </c>
      <c r="H311" t="s">
        <v>20</v>
      </c>
      <c r="I311" t="s">
        <v>71</v>
      </c>
      <c r="J311">
        <v>1</v>
      </c>
      <c r="K311" t="s">
        <v>249</v>
      </c>
      <c r="L311" s="1" t="s">
        <v>263</v>
      </c>
      <c r="M311" s="1" t="s">
        <v>173</v>
      </c>
      <c r="N311">
        <v>19</v>
      </c>
      <c r="O311">
        <v>0</v>
      </c>
      <c r="P311">
        <v>0</v>
      </c>
      <c r="Q311">
        <v>0</v>
      </c>
      <c r="W311" s="14" t="s">
        <v>1038</v>
      </c>
      <c r="AB311" t="str">
        <f>Special[[#This Row],[服装]]&amp;Special[[#This Row],[名前]]&amp;Special[[#This Row],[レアリティ]]</f>
        <v>プール掃除及川徹ICONIC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587</v>
      </c>
      <c r="E312" t="s">
        <v>30</v>
      </c>
      <c r="F312" s="1" t="s">
        <v>77</v>
      </c>
      <c r="G312" t="s">
        <v>31</v>
      </c>
      <c r="H312" t="s">
        <v>20</v>
      </c>
      <c r="I312" t="s">
        <v>71</v>
      </c>
      <c r="J312">
        <v>1</v>
      </c>
      <c r="K312" t="s">
        <v>249</v>
      </c>
      <c r="L312" s="1" t="s">
        <v>263</v>
      </c>
      <c r="M312" s="1" t="s">
        <v>173</v>
      </c>
      <c r="N312">
        <v>19</v>
      </c>
      <c r="O312">
        <v>0</v>
      </c>
      <c r="P312">
        <v>0</v>
      </c>
      <c r="Q312">
        <v>0</v>
      </c>
      <c r="W312" s="14" t="s">
        <v>1038</v>
      </c>
      <c r="AB312" t="str">
        <f>Special[[#This Row],[服装]]&amp;Special[[#This Row],[名前]]&amp;Special[[#This Row],[レアリティ]]</f>
        <v>Xmas及川徹ICONIC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587</v>
      </c>
      <c r="E313" t="s">
        <v>30</v>
      </c>
      <c r="F313" s="1" t="s">
        <v>77</v>
      </c>
      <c r="G313" t="s">
        <v>31</v>
      </c>
      <c r="H313" t="s">
        <v>20</v>
      </c>
      <c r="I313" t="s">
        <v>71</v>
      </c>
      <c r="J313">
        <v>1</v>
      </c>
      <c r="K313" t="s">
        <v>249</v>
      </c>
      <c r="L313" s="1" t="s">
        <v>593</v>
      </c>
      <c r="M313" s="1" t="s">
        <v>162</v>
      </c>
      <c r="N313">
        <v>33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886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Xmas及川徹ICONIC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s="1" t="s">
        <v>587</v>
      </c>
      <c r="E314" t="s">
        <v>30</v>
      </c>
      <c r="F314" s="1" t="s">
        <v>77</v>
      </c>
      <c r="G314" t="s">
        <v>31</v>
      </c>
      <c r="H314" t="s">
        <v>20</v>
      </c>
      <c r="I314" t="s">
        <v>71</v>
      </c>
      <c r="J314">
        <v>1</v>
      </c>
      <c r="K314" t="s">
        <v>249</v>
      </c>
      <c r="L314" s="1" t="s">
        <v>776</v>
      </c>
      <c r="M314" s="1" t="s">
        <v>224</v>
      </c>
      <c r="N314">
        <v>48</v>
      </c>
      <c r="O314">
        <v>0</v>
      </c>
      <c r="P314">
        <v>58</v>
      </c>
      <c r="Q314">
        <v>0</v>
      </c>
      <c r="S314" s="13">
        <v>2.5</v>
      </c>
      <c r="T314" s="13">
        <v>15.24</v>
      </c>
      <c r="U314" s="13">
        <v>4.2</v>
      </c>
      <c r="V314" s="13">
        <v>25.76</v>
      </c>
      <c r="W314" s="14" t="s">
        <v>869</v>
      </c>
      <c r="X314" s="13">
        <v>2</v>
      </c>
      <c r="Y314" s="13"/>
      <c r="Z314" s="13"/>
      <c r="AA314" s="13"/>
      <c r="AB314" t="str">
        <f>Special[[#This Row],[服装]]&amp;Special[[#This Row],[名前]]&amp;Special[[#This Row],[レアリティ]]</f>
        <v>Xmas及川徹ICONIC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149</v>
      </c>
      <c r="E315" t="s">
        <v>30</v>
      </c>
      <c r="F315" s="1" t="s">
        <v>73</v>
      </c>
      <c r="G315" t="s">
        <v>31</v>
      </c>
      <c r="H315" t="s">
        <v>20</v>
      </c>
      <c r="I315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制服及川徹ICONIC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149</v>
      </c>
      <c r="E316" t="s">
        <v>30</v>
      </c>
      <c r="F316" s="1" t="s">
        <v>73</v>
      </c>
      <c r="G316" t="s">
        <v>31</v>
      </c>
      <c r="H316" t="s">
        <v>20</v>
      </c>
      <c r="I316" t="s">
        <v>71</v>
      </c>
      <c r="J316">
        <v>1</v>
      </c>
      <c r="K316" t="s">
        <v>249</v>
      </c>
      <c r="L316" s="1" t="s">
        <v>593</v>
      </c>
      <c r="M316" s="1" t="s">
        <v>162</v>
      </c>
      <c r="N316">
        <v>33</v>
      </c>
      <c r="O316">
        <v>0</v>
      </c>
      <c r="P316">
        <v>0</v>
      </c>
      <c r="Q316">
        <v>0</v>
      </c>
      <c r="S316" s="13">
        <v>2.5</v>
      </c>
      <c r="T316" s="13">
        <v>25.04</v>
      </c>
      <c r="U316" s="13">
        <v>0</v>
      </c>
      <c r="V316" s="13">
        <v>0</v>
      </c>
      <c r="W316" s="14" t="s">
        <v>886</v>
      </c>
      <c r="X316" s="13">
        <v>1</v>
      </c>
      <c r="Y316" s="13"/>
      <c r="Z316" s="13"/>
      <c r="AA316" s="13"/>
      <c r="AB316" t="str">
        <f>Special[[#This Row],[服装]]&amp;Special[[#This Row],[名前]]&amp;Special[[#This Row],[レアリティ]]</f>
        <v>制服及川徹ICONIC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149</v>
      </c>
      <c r="E317" t="s">
        <v>30</v>
      </c>
      <c r="F317" s="1" t="s">
        <v>73</v>
      </c>
      <c r="G317" t="s">
        <v>31</v>
      </c>
      <c r="H317" t="s">
        <v>20</v>
      </c>
      <c r="I317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48</v>
      </c>
      <c r="O317">
        <v>0</v>
      </c>
      <c r="P317">
        <v>58</v>
      </c>
      <c r="Q317">
        <v>0</v>
      </c>
      <c r="R317" s="7"/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0</v>
      </c>
      <c r="Y317" s="13" t="s">
        <v>847</v>
      </c>
      <c r="Z317" s="14" t="s">
        <v>865</v>
      </c>
      <c r="AA317" s="14"/>
      <c r="AB317" t="str">
        <f>Special[[#This Row],[服装]]&amp;Special[[#This Row],[名前]]&amp;Special[[#This Row],[レアリティ]]</f>
        <v>制服及川徹ICONIC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149</v>
      </c>
      <c r="E318" t="s">
        <v>30</v>
      </c>
      <c r="F318" s="1" t="s">
        <v>73</v>
      </c>
      <c r="G318" t="s">
        <v>31</v>
      </c>
      <c r="H318" t="s">
        <v>20</v>
      </c>
      <c r="I318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48</v>
      </c>
      <c r="O318">
        <v>0</v>
      </c>
      <c r="P318">
        <v>58</v>
      </c>
      <c r="Q318">
        <v>0</v>
      </c>
      <c r="R318" s="14" t="s">
        <v>180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594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制服及川徹ICONIC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650</v>
      </c>
      <c r="E319" s="1" t="s">
        <v>30</v>
      </c>
      <c r="F319" s="1" t="s">
        <v>90</v>
      </c>
      <c r="G319" s="1" t="s">
        <v>31</v>
      </c>
      <c r="H319" s="1" t="s">
        <v>20</v>
      </c>
      <c r="I319" s="1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R319" s="7"/>
      <c r="W319" t="s">
        <v>1055</v>
      </c>
      <c r="X319">
        <v>0</v>
      </c>
      <c r="AB319" t="str">
        <f>Special[[#This Row],[服装]]&amp;Special[[#This Row],[名前]]&amp;Special[[#This Row],[レアリティ]]</f>
        <v>路地裏及川徹ICONIC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650</v>
      </c>
      <c r="E320" s="1" t="s">
        <v>30</v>
      </c>
      <c r="F320" s="1" t="s">
        <v>90</v>
      </c>
      <c r="G320" s="1" t="s">
        <v>31</v>
      </c>
      <c r="H320" s="1" t="s">
        <v>20</v>
      </c>
      <c r="I320" s="1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R320" s="7"/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路地裏及川徹ICONIC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650</v>
      </c>
      <c r="E321" s="1" t="s">
        <v>30</v>
      </c>
      <c r="F321" s="1" t="s">
        <v>90</v>
      </c>
      <c r="G321" s="1" t="s">
        <v>31</v>
      </c>
      <c r="H321" s="1" t="s">
        <v>20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49</v>
      </c>
      <c r="O321">
        <v>0</v>
      </c>
      <c r="P321">
        <v>59</v>
      </c>
      <c r="Q321">
        <v>0</v>
      </c>
      <c r="R321" s="7"/>
      <c r="S321">
        <v>3.35</v>
      </c>
      <c r="T321">
        <v>20.010000000000002</v>
      </c>
      <c r="U321">
        <v>5</v>
      </c>
      <c r="V321">
        <v>30.48</v>
      </c>
      <c r="W321" s="1" t="s">
        <v>950</v>
      </c>
      <c r="X321">
        <v>1</v>
      </c>
      <c r="Z321" s="1" t="s">
        <v>937</v>
      </c>
      <c r="AA321" s="1"/>
      <c r="AB321" t="str">
        <f>Special[[#This Row],[服装]]&amp;Special[[#This Row],[名前]]&amp;Special[[#This Row],[レアリティ]]</f>
        <v>路地裏及川徹ICONIC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713</v>
      </c>
      <c r="E322" s="1" t="s">
        <v>30</v>
      </c>
      <c r="F322" s="1" t="s">
        <v>77</v>
      </c>
      <c r="G322" s="1" t="s">
        <v>31</v>
      </c>
      <c r="H322" s="1" t="s">
        <v>20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162</v>
      </c>
      <c r="N322">
        <v>33</v>
      </c>
      <c r="O322">
        <v>0</v>
      </c>
      <c r="P322">
        <v>0</v>
      </c>
      <c r="Q322">
        <v>0</v>
      </c>
      <c r="R322" s="7"/>
      <c r="S322" s="13">
        <v>2.5</v>
      </c>
      <c r="T322" s="13">
        <v>25.04</v>
      </c>
      <c r="U322" s="13">
        <v>0</v>
      </c>
      <c r="V322" s="13">
        <v>0</v>
      </c>
      <c r="W322" s="14" t="s">
        <v>886</v>
      </c>
      <c r="X322" s="13">
        <v>1</v>
      </c>
      <c r="Y322" s="13"/>
      <c r="Z322" s="13"/>
      <c r="AA322" s="13"/>
      <c r="AB322" t="str">
        <f>Special[[#This Row],[服装]]&amp;Special[[#This Row],[名前]]&amp;Special[[#This Row],[レアリティ]]</f>
        <v>バカンス及川徹ICONIC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713</v>
      </c>
      <c r="E323" s="1" t="s">
        <v>30</v>
      </c>
      <c r="F323" s="1" t="s">
        <v>77</v>
      </c>
      <c r="G323" s="1" t="s">
        <v>31</v>
      </c>
      <c r="H323" s="1" t="s">
        <v>20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173</v>
      </c>
      <c r="N323">
        <v>19</v>
      </c>
      <c r="O323">
        <v>0</v>
      </c>
      <c r="P323">
        <v>0</v>
      </c>
      <c r="Q323">
        <v>0</v>
      </c>
      <c r="R323" s="7"/>
      <c r="W323" s="14" t="s">
        <v>1038</v>
      </c>
      <c r="AB323" t="str">
        <f>Special[[#This Row],[服装]]&amp;Special[[#This Row],[名前]]&amp;Special[[#This Row],[レアリティ]]</f>
        <v>バカンス及川徹ICONIC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713</v>
      </c>
      <c r="E324" s="1" t="s">
        <v>30</v>
      </c>
      <c r="F324" s="1" t="s">
        <v>77</v>
      </c>
      <c r="G324" s="1" t="s">
        <v>31</v>
      </c>
      <c r="H324" s="1" t="s">
        <v>20</v>
      </c>
      <c r="I324" s="1" t="s">
        <v>71</v>
      </c>
      <c r="J324">
        <v>1</v>
      </c>
      <c r="K324" t="s">
        <v>249</v>
      </c>
      <c r="L324" s="1" t="s">
        <v>180</v>
      </c>
      <c r="M324" s="1" t="s">
        <v>224</v>
      </c>
      <c r="N324">
        <v>48</v>
      </c>
      <c r="O324">
        <v>0</v>
      </c>
      <c r="P324">
        <v>58</v>
      </c>
      <c r="Q324">
        <v>0</v>
      </c>
      <c r="R324" s="7"/>
      <c r="S324">
        <v>4.2</v>
      </c>
      <c r="T324">
        <v>25.76</v>
      </c>
      <c r="U324">
        <v>5.8</v>
      </c>
      <c r="V324">
        <v>35.200000000000003</v>
      </c>
      <c r="W324" s="1" t="s">
        <v>950</v>
      </c>
      <c r="X324">
        <v>2</v>
      </c>
      <c r="Y324" s="1" t="s">
        <v>685</v>
      </c>
      <c r="Z324" s="1" t="s">
        <v>935</v>
      </c>
      <c r="AA324" s="1"/>
      <c r="AB324" t="str">
        <f>Special[[#This Row],[服装]]&amp;Special[[#This Row],[名前]]&amp;Special[[#This Row],[レアリティ]]</f>
        <v>バカンス及川徹ICONIC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2</v>
      </c>
      <c r="D325" s="1" t="s">
        <v>713</v>
      </c>
      <c r="E325" s="1" t="s">
        <v>30</v>
      </c>
      <c r="F325" s="1" t="s">
        <v>77</v>
      </c>
      <c r="G325" s="1" t="s">
        <v>31</v>
      </c>
      <c r="H325" s="1" t="s">
        <v>20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48</v>
      </c>
      <c r="O325">
        <v>0</v>
      </c>
      <c r="P325">
        <v>58</v>
      </c>
      <c r="Q325">
        <v>0</v>
      </c>
      <c r="R325" s="7" t="s">
        <v>554</v>
      </c>
      <c r="S325">
        <v>7</v>
      </c>
      <c r="T325">
        <v>13.86</v>
      </c>
      <c r="U325">
        <v>10.5</v>
      </c>
      <c r="V325">
        <v>20.79</v>
      </c>
      <c r="W325" s="1" t="s">
        <v>685</v>
      </c>
      <c r="X325">
        <v>0</v>
      </c>
      <c r="Y325" s="1"/>
      <c r="AB325" t="str">
        <f>Special[[#This Row],[服装]]&amp;Special[[#This Row],[名前]]&amp;Special[[#This Row],[レアリティ]]</f>
        <v>バカンス及川徹ICONIC</v>
      </c>
      <c r="AC325">
        <f>IF((A324&amp;L324&amp;M324)&lt;&gt;(Special[[#This Row],[No]]&amp;L325&amp;M325),1,IF(Special[[#This Row],[追加属性]]="",1,0))</f>
        <v>0</v>
      </c>
    </row>
    <row r="326" spans="1:29" x14ac:dyDescent="0.35">
      <c r="A326">
        <f>VLOOKUP(Special[[#This Row],[No用]],SetNo[[No.用]:[vlookup 用]],2,FALSE)</f>
        <v>140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889</v>
      </c>
      <c r="E326" s="1" t="s">
        <v>30</v>
      </c>
      <c r="F326" s="1" t="s">
        <v>73</v>
      </c>
      <c r="G326" s="1" t="s">
        <v>31</v>
      </c>
      <c r="H326" s="1" t="s">
        <v>20</v>
      </c>
      <c r="I326" s="1" t="s">
        <v>71</v>
      </c>
      <c r="J326">
        <v>1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R326" s="7"/>
      <c r="W326" t="s">
        <v>1055</v>
      </c>
      <c r="X326">
        <v>0</v>
      </c>
      <c r="Y326" s="1"/>
      <c r="AB326" t="str">
        <f>Special[[#This Row],[服装]]&amp;Special[[#This Row],[名前]]&amp;Special[[#This Row],[レアリティ]]</f>
        <v>2周年及川徹ICONIC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140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889</v>
      </c>
      <c r="E327" s="1" t="s">
        <v>30</v>
      </c>
      <c r="F327" s="1" t="s">
        <v>73</v>
      </c>
      <c r="G327" s="1" t="s">
        <v>31</v>
      </c>
      <c r="H327" s="1" t="s">
        <v>20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R327" s="7"/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2周年及川徹ICONIC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140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889</v>
      </c>
      <c r="E328" s="1" t="s">
        <v>30</v>
      </c>
      <c r="F328" s="1" t="s">
        <v>73</v>
      </c>
      <c r="G328" s="1" t="s">
        <v>31</v>
      </c>
      <c r="H328" s="1" t="s">
        <v>20</v>
      </c>
      <c r="I328" s="1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R328" s="7"/>
      <c r="S328">
        <v>5</v>
      </c>
      <c r="T328">
        <v>30.48</v>
      </c>
      <c r="U328">
        <v>6.65</v>
      </c>
      <c r="V328">
        <v>40.950000000000003</v>
      </c>
      <c r="W328" s="1" t="s">
        <v>870</v>
      </c>
      <c r="X328">
        <v>2</v>
      </c>
      <c r="Y328" s="1" t="s">
        <v>893</v>
      </c>
      <c r="Z328" s="1" t="s">
        <v>933</v>
      </c>
      <c r="AA328" s="1"/>
      <c r="AB328" t="str">
        <f>Special[[#This Row],[服装]]&amp;Special[[#This Row],[名前]]&amp;Special[[#This Row],[レアリティ]]</f>
        <v>2周年及川徹ICONIC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140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2</v>
      </c>
      <c r="D329" s="1" t="s">
        <v>889</v>
      </c>
      <c r="E329" s="1" t="s">
        <v>30</v>
      </c>
      <c r="F329" s="1" t="s">
        <v>73</v>
      </c>
      <c r="G329" s="1" t="s">
        <v>31</v>
      </c>
      <c r="H329" s="1" t="s">
        <v>20</v>
      </c>
      <c r="I329" s="1" t="s">
        <v>71</v>
      </c>
      <c r="J329">
        <v>1</v>
      </c>
      <c r="K329" t="s">
        <v>249</v>
      </c>
      <c r="L329" s="1" t="s">
        <v>776</v>
      </c>
      <c r="M329" s="1" t="s">
        <v>224</v>
      </c>
      <c r="N329">
        <v>48</v>
      </c>
      <c r="O329">
        <v>0</v>
      </c>
      <c r="P329">
        <v>58</v>
      </c>
      <c r="Q329">
        <v>0</v>
      </c>
      <c r="R329" s="1" t="s">
        <v>776</v>
      </c>
      <c r="S329">
        <v>5</v>
      </c>
      <c r="T329">
        <v>30.48</v>
      </c>
      <c r="U329">
        <v>6.65</v>
      </c>
      <c r="V329">
        <v>40.950000000000003</v>
      </c>
      <c r="W329" s="1" t="s">
        <v>894</v>
      </c>
      <c r="X329">
        <v>2</v>
      </c>
      <c r="Z329" s="1"/>
      <c r="AA329" s="1"/>
      <c r="AB329" t="str">
        <f>Special[[#This Row],[服装]]&amp;Special[[#This Row],[名前]]&amp;Special[[#This Row],[レアリティ]]</f>
        <v>2周年及川徹ICONIC</v>
      </c>
      <c r="AC329">
        <f>IF((A328&amp;L328&amp;M328)&lt;&gt;(Special[[#This Row],[No]]&amp;L329&amp;M329),1,IF(Special[[#This Row],[追加属性]]="",1,0))</f>
        <v>0</v>
      </c>
    </row>
    <row r="330" spans="1:29" x14ac:dyDescent="0.35">
      <c r="A330">
        <f>VLOOKUP(Special[[#This Row],[No用]],SetNo[[No.用]:[vlookup 用]],2,FALSE)</f>
        <v>141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1034</v>
      </c>
      <c r="E330" s="1" t="s">
        <v>30</v>
      </c>
      <c r="F330" s="1" t="s">
        <v>90</v>
      </c>
      <c r="G330" s="1" t="s">
        <v>31</v>
      </c>
      <c r="H330" s="1" t="s">
        <v>20</v>
      </c>
      <c r="I330" s="1" t="s">
        <v>71</v>
      </c>
      <c r="J330">
        <v>1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R330" s="1"/>
      <c r="W330" s="14" t="s">
        <v>1038</v>
      </c>
      <c r="Z330" s="1"/>
      <c r="AA330" s="1"/>
      <c r="AB330" t="str">
        <f>Special[[#This Row],[服装]]&amp;Special[[#This Row],[名前]]&amp;Special[[#This Row],[レアリティ]]</f>
        <v>夏祭り2及川徹ICONIC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141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1034</v>
      </c>
      <c r="E331" s="1" t="s">
        <v>30</v>
      </c>
      <c r="F331" s="1" t="s">
        <v>90</v>
      </c>
      <c r="G331" s="1" t="s">
        <v>31</v>
      </c>
      <c r="H331" s="1" t="s">
        <v>20</v>
      </c>
      <c r="I331" s="1" t="s">
        <v>71</v>
      </c>
      <c r="J331">
        <v>1</v>
      </c>
      <c r="K331" t="s">
        <v>249</v>
      </c>
      <c r="L331" s="1" t="s">
        <v>994</v>
      </c>
      <c r="M331" s="1" t="s">
        <v>178</v>
      </c>
      <c r="N331">
        <v>16</v>
      </c>
      <c r="O331">
        <v>0</v>
      </c>
      <c r="P331">
        <v>0</v>
      </c>
      <c r="Q331">
        <v>0</v>
      </c>
      <c r="R331" s="1"/>
      <c r="S331">
        <v>9.26</v>
      </c>
      <c r="T331">
        <v>56.3</v>
      </c>
      <c r="W331" s="1" t="s">
        <v>860</v>
      </c>
      <c r="X331">
        <v>1</v>
      </c>
      <c r="AB331" t="str">
        <f>Special[[#This Row],[服装]]&amp;Special[[#This Row],[名前]]&amp;Special[[#This Row],[レアリティ]]</f>
        <v>夏祭り2及川徹ICONIC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141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1034</v>
      </c>
      <c r="E332" s="1" t="s">
        <v>30</v>
      </c>
      <c r="F332" s="1" t="s">
        <v>90</v>
      </c>
      <c r="G332" s="1" t="s">
        <v>31</v>
      </c>
      <c r="H332" s="1" t="s">
        <v>20</v>
      </c>
      <c r="I332" s="1" t="s">
        <v>71</v>
      </c>
      <c r="J332">
        <v>1</v>
      </c>
      <c r="K332" t="s">
        <v>249</v>
      </c>
      <c r="L332" s="1" t="s">
        <v>263</v>
      </c>
      <c r="M332" s="1" t="s">
        <v>224</v>
      </c>
      <c r="N332">
        <v>49</v>
      </c>
      <c r="O332">
        <v>0</v>
      </c>
      <c r="P332">
        <v>59</v>
      </c>
      <c r="Q332">
        <v>0</v>
      </c>
      <c r="R332" s="1"/>
      <c r="W332" s="14" t="s">
        <v>1038</v>
      </c>
      <c r="X332">
        <v>0</v>
      </c>
      <c r="Y332" s="1" t="s">
        <v>594</v>
      </c>
      <c r="Z332" s="1" t="s">
        <v>1053</v>
      </c>
      <c r="AA332" s="1"/>
      <c r="AB332" t="str">
        <f>Special[[#This Row],[服装]]&amp;Special[[#This Row],[名前]]&amp;Special[[#This Row],[レアリティ]]</f>
        <v>夏祭り2及川徹ICONIC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141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1" t="s">
        <v>1034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49</v>
      </c>
      <c r="O333">
        <v>0</v>
      </c>
      <c r="P333">
        <v>59</v>
      </c>
      <c r="Q333">
        <v>0</v>
      </c>
      <c r="R333" s="1" t="s">
        <v>180</v>
      </c>
      <c r="S333">
        <v>4.2</v>
      </c>
      <c r="T333">
        <v>25.76</v>
      </c>
      <c r="U333">
        <v>5.8</v>
      </c>
      <c r="V333">
        <v>35.200000000000003</v>
      </c>
      <c r="W333" s="1" t="s">
        <v>1039</v>
      </c>
      <c r="X333">
        <v>1</v>
      </c>
      <c r="Y333" s="1" t="s">
        <v>594</v>
      </c>
      <c r="Z333" s="1" t="s">
        <v>1053</v>
      </c>
      <c r="AA333" s="1"/>
      <c r="AB333" t="str">
        <f>Special[[#This Row],[服装]]&amp;Special[[#This Row],[名前]]&amp;Special[[#This Row],[レアリティ]]</f>
        <v>夏祭り2及川徹ICONIC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35">
      <c r="A334">
        <f>VLOOKUP(Special[[#This Row],[No用]],SetNo[[No.用]:[vlookup 用]],2,FALSE)</f>
        <v>142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32</v>
      </c>
      <c r="F334" t="s">
        <v>28</v>
      </c>
      <c r="G334" t="s">
        <v>25</v>
      </c>
      <c r="H334" t="s">
        <v>20</v>
      </c>
      <c r="I334" t="s">
        <v>71</v>
      </c>
      <c r="J334">
        <v>1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1055</v>
      </c>
      <c r="X334">
        <v>0</v>
      </c>
      <c r="AB334" t="str">
        <f>Special[[#This Row],[服装]]&amp;Special[[#This Row],[名前]]&amp;Special[[#This Row],[レアリティ]]</f>
        <v>ユニフォーム岩泉一ICONIC</v>
      </c>
      <c r="AC334">
        <f>IF((A329&amp;L329&amp;M329)&lt;&gt;(Special[[#This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142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32</v>
      </c>
      <c r="F335" t="s">
        <v>28</v>
      </c>
      <c r="G335" t="s">
        <v>25</v>
      </c>
      <c r="H335" t="s">
        <v>20</v>
      </c>
      <c r="I335" t="s">
        <v>71</v>
      </c>
      <c r="J335">
        <v>1</v>
      </c>
      <c r="K335" t="s">
        <v>249</v>
      </c>
      <c r="L335" s="1" t="s">
        <v>588</v>
      </c>
      <c r="M335" s="1" t="s">
        <v>224</v>
      </c>
      <c r="N335">
        <v>47</v>
      </c>
      <c r="O335">
        <v>0</v>
      </c>
      <c r="P335">
        <v>57</v>
      </c>
      <c r="Q335">
        <v>0</v>
      </c>
      <c r="S335">
        <v>3.35</v>
      </c>
      <c r="T335">
        <v>33.729999999999997</v>
      </c>
      <c r="U335">
        <v>5</v>
      </c>
      <c r="V335">
        <v>50.08</v>
      </c>
      <c r="W335" s="1" t="s">
        <v>924</v>
      </c>
      <c r="X335">
        <v>1</v>
      </c>
      <c r="AB335" t="str">
        <f>Special[[#This Row],[服装]]&amp;Special[[#This Row],[名前]]&amp;Special[[#This Row],[レアリティ]]</f>
        <v>ユニフォーム岩泉一ICONIC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143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117</v>
      </c>
      <c r="E336" t="s">
        <v>32</v>
      </c>
      <c r="F336" t="s">
        <v>23</v>
      </c>
      <c r="G336" t="s">
        <v>25</v>
      </c>
      <c r="H336" t="s">
        <v>20</v>
      </c>
      <c r="I336" t="s">
        <v>71</v>
      </c>
      <c r="J336">
        <v>1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1055</v>
      </c>
      <c r="X336">
        <v>0</v>
      </c>
      <c r="AB336" t="str">
        <f>Special[[#This Row],[服装]]&amp;Special[[#This Row],[名前]]&amp;Special[[#This Row],[レアリティ]]</f>
        <v>プール掃除岩泉一ICONIC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143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117</v>
      </c>
      <c r="E337" t="s">
        <v>32</v>
      </c>
      <c r="F337" t="s">
        <v>23</v>
      </c>
      <c r="G337" t="s">
        <v>25</v>
      </c>
      <c r="H337" t="s">
        <v>20</v>
      </c>
      <c r="I337" t="s">
        <v>71</v>
      </c>
      <c r="J337">
        <v>1</v>
      </c>
      <c r="K337" t="s">
        <v>249</v>
      </c>
      <c r="L337" s="1" t="s">
        <v>593</v>
      </c>
      <c r="M337" s="1" t="s">
        <v>224</v>
      </c>
      <c r="N337">
        <v>47</v>
      </c>
      <c r="O337">
        <v>0</v>
      </c>
      <c r="P337">
        <v>57</v>
      </c>
      <c r="Q337">
        <v>0</v>
      </c>
      <c r="S337">
        <v>3.35</v>
      </c>
      <c r="T337">
        <v>33.729999999999997</v>
      </c>
      <c r="U337">
        <v>5</v>
      </c>
      <c r="V337">
        <v>50.08</v>
      </c>
      <c r="W337" s="1" t="s">
        <v>852</v>
      </c>
      <c r="X337">
        <v>2</v>
      </c>
      <c r="AB337" t="str">
        <f>Special[[#This Row],[服装]]&amp;Special[[#This Row],[名前]]&amp;Special[[#This Row],[レアリティ]]</f>
        <v>プール掃除岩泉一ICONIC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144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149</v>
      </c>
      <c r="E338" t="s">
        <v>32</v>
      </c>
      <c r="F338" s="1" t="s">
        <v>90</v>
      </c>
      <c r="G338" t="s">
        <v>25</v>
      </c>
      <c r="H338" t="s">
        <v>20</v>
      </c>
      <c r="I338" t="s">
        <v>71</v>
      </c>
      <c r="J338">
        <v>1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1055</v>
      </c>
      <c r="X338">
        <v>0</v>
      </c>
      <c r="AB338" t="str">
        <f>Special[[#This Row],[服装]]&amp;Special[[#This Row],[名前]]&amp;Special[[#This Row],[レアリティ]]</f>
        <v>制服岩泉一ICONIC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144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149</v>
      </c>
      <c r="E339" t="s">
        <v>32</v>
      </c>
      <c r="F339" s="1" t="s">
        <v>90</v>
      </c>
      <c r="G339" t="s">
        <v>25</v>
      </c>
      <c r="H339" t="s">
        <v>20</v>
      </c>
      <c r="I339" t="s">
        <v>71</v>
      </c>
      <c r="J339">
        <v>1</v>
      </c>
      <c r="K339" t="s">
        <v>249</v>
      </c>
      <c r="L339" s="1" t="s">
        <v>588</v>
      </c>
      <c r="M339" s="1" t="s">
        <v>224</v>
      </c>
      <c r="N339">
        <v>43</v>
      </c>
      <c r="O339">
        <v>0</v>
      </c>
      <c r="P339">
        <v>53</v>
      </c>
      <c r="Q339">
        <v>0</v>
      </c>
      <c r="S339">
        <v>3.35</v>
      </c>
      <c r="T339">
        <v>33.729999999999997</v>
      </c>
      <c r="U339">
        <v>5</v>
      </c>
      <c r="V339">
        <v>50.08</v>
      </c>
      <c r="W339" s="1" t="s">
        <v>924</v>
      </c>
      <c r="X339">
        <v>1</v>
      </c>
      <c r="AB339" t="str">
        <f>Special[[#This Row],[服装]]&amp;Special[[#This Row],[名前]]&amp;Special[[#This Row],[レアリティ]]</f>
        <v>制服岩泉一ICONIC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631</v>
      </c>
      <c r="E340" s="1" t="s">
        <v>32</v>
      </c>
      <c r="F340" s="1" t="s">
        <v>77</v>
      </c>
      <c r="G340" s="1" t="s">
        <v>25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1055</v>
      </c>
      <c r="X340">
        <v>0</v>
      </c>
      <c r="AB340" t="str">
        <f>Special[[#This Row],[服装]]&amp;Special[[#This Row],[名前]]&amp;Special[[#This Row],[レアリティ]]</f>
        <v>サバゲ岩泉一ICONIC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631</v>
      </c>
      <c r="E341" s="1" t="s">
        <v>32</v>
      </c>
      <c r="F341" s="1" t="s">
        <v>77</v>
      </c>
      <c r="G341" s="1" t="s">
        <v>25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3.35</v>
      </c>
      <c r="T341">
        <v>33.729999999999997</v>
      </c>
      <c r="U341">
        <v>5</v>
      </c>
      <c r="V341">
        <v>50.08</v>
      </c>
      <c r="W341" t="s">
        <v>1035</v>
      </c>
      <c r="X341">
        <v>1</v>
      </c>
      <c r="AB341" t="str">
        <f>Special[[#This Row],[服装]]&amp;Special[[#This Row],[名前]]&amp;Special[[#This Row],[レアリティ]]</f>
        <v>サバゲ岩泉一ICONIC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713</v>
      </c>
      <c r="E342" s="1" t="s">
        <v>32</v>
      </c>
      <c r="F342" s="1" t="s">
        <v>73</v>
      </c>
      <c r="G342" s="1" t="s">
        <v>25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1055</v>
      </c>
      <c r="X342">
        <v>0</v>
      </c>
      <c r="AB342" t="str">
        <f>Special[[#This Row],[服装]]&amp;Special[[#This Row],[名前]]&amp;Special[[#This Row],[レアリティ]]</f>
        <v>バカンス岩泉一ICONIC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146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713</v>
      </c>
      <c r="E343" s="1" t="s">
        <v>32</v>
      </c>
      <c r="F343" s="1" t="s">
        <v>73</v>
      </c>
      <c r="G343" s="1" t="s">
        <v>25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588</v>
      </c>
      <c r="M343" s="1" t="s">
        <v>224</v>
      </c>
      <c r="N343">
        <v>44</v>
      </c>
      <c r="O343">
        <v>0</v>
      </c>
      <c r="P343">
        <v>54</v>
      </c>
      <c r="Q343">
        <v>0</v>
      </c>
      <c r="S343">
        <v>3.35</v>
      </c>
      <c r="T343">
        <v>20.010000000000002</v>
      </c>
      <c r="U343">
        <v>5</v>
      </c>
      <c r="V343">
        <v>30.48</v>
      </c>
      <c r="W343" s="1" t="s">
        <v>1036</v>
      </c>
      <c r="X343">
        <v>1</v>
      </c>
      <c r="AB343" t="str">
        <f>Special[[#This Row],[服装]]&amp;Special[[#This Row],[名前]]&amp;Special[[#This Row],[レアリティ]]</f>
        <v>バカンス岩泉一ICONIC</v>
      </c>
      <c r="AC343">
        <f>IF((A342&amp;L342&amp;M342)&lt;&gt;(Special[[#This Row],[No]]&amp;L343&amp;M343),1,IF(Special[[#This Row],[追加属性]]="",1,0))</f>
        <v>1</v>
      </c>
    </row>
    <row r="344" spans="1:29" x14ac:dyDescent="0.35">
      <c r="A344">
        <f>VLOOKUP(Special[[#This Row],[No用]],SetNo[[No.用]:[vlookup 用]],2,FALSE)</f>
        <v>147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834</v>
      </c>
      <c r="E344" s="1" t="s">
        <v>32</v>
      </c>
      <c r="F344" s="1" t="s">
        <v>24</v>
      </c>
      <c r="G344" s="1" t="s">
        <v>25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1055</v>
      </c>
      <c r="X344">
        <v>0</v>
      </c>
      <c r="AB344" t="str">
        <f>Special[[#This Row],[服装]]&amp;Special[[#This Row],[名前]]&amp;Special[[#This Row],[レアリティ]]</f>
        <v>路地裏2岩泉一ICONIC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147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834</v>
      </c>
      <c r="E345" s="1" t="s">
        <v>32</v>
      </c>
      <c r="F345" s="1" t="s">
        <v>24</v>
      </c>
      <c r="G345" s="1" t="s">
        <v>25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13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844</v>
      </c>
      <c r="AB345" t="str">
        <f>Special[[#This Row],[服装]]&amp;Special[[#This Row],[名前]]&amp;Special[[#This Row],[レアリティ]]</f>
        <v>路地裏2岩泉一ICONIC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147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834</v>
      </c>
      <c r="E346" s="1" t="s">
        <v>32</v>
      </c>
      <c r="F346" s="1" t="s">
        <v>24</v>
      </c>
      <c r="G346" s="1" t="s">
        <v>25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45</v>
      </c>
      <c r="O346">
        <v>0</v>
      </c>
      <c r="P346">
        <v>55</v>
      </c>
      <c r="Q346">
        <v>0</v>
      </c>
      <c r="S346">
        <v>3.35</v>
      </c>
      <c r="T346">
        <v>33.729999999999997</v>
      </c>
      <c r="U346">
        <v>5</v>
      </c>
      <c r="V346">
        <v>50.08</v>
      </c>
      <c r="W346" s="1" t="s">
        <v>844</v>
      </c>
      <c r="X346">
        <v>2</v>
      </c>
      <c r="Y346" s="1" t="s">
        <v>853</v>
      </c>
      <c r="Z346" s="1" t="s">
        <v>854</v>
      </c>
      <c r="AA346" s="1"/>
      <c r="AB346" t="str">
        <f>Special[[#This Row],[服装]]&amp;Special[[#This Row],[名前]]&amp;Special[[#This Row],[レアリティ]]</f>
        <v>路地裏2岩泉一ICONIC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147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834</v>
      </c>
      <c r="E347" s="1" t="s">
        <v>32</v>
      </c>
      <c r="F347" s="1" t="s">
        <v>24</v>
      </c>
      <c r="G347" s="1" t="s">
        <v>25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224</v>
      </c>
      <c r="N347">
        <v>45</v>
      </c>
      <c r="O347">
        <v>0</v>
      </c>
      <c r="P347">
        <v>55</v>
      </c>
      <c r="Q347">
        <v>0</v>
      </c>
      <c r="R347" s="1" t="s">
        <v>714</v>
      </c>
      <c r="S347">
        <v>3.35</v>
      </c>
      <c r="T347">
        <v>33.729999999999997</v>
      </c>
      <c r="U347">
        <v>5</v>
      </c>
      <c r="V347">
        <v>50.08</v>
      </c>
      <c r="W347" s="1" t="s">
        <v>852</v>
      </c>
      <c r="X347">
        <v>2</v>
      </c>
      <c r="Y347" s="1"/>
      <c r="Z347" s="1"/>
      <c r="AA347" s="1"/>
      <c r="AB347" t="str">
        <f>Special[[#This Row],[服装]]&amp;Special[[#This Row],[名前]]&amp;Special[[#This Row],[レアリティ]]</f>
        <v>路地裏2岩泉一ICONIC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32</v>
      </c>
      <c r="F348" s="1" t="s">
        <v>77</v>
      </c>
      <c r="G348" s="1" t="s">
        <v>25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1"/>
      <c r="W348" s="1" t="s">
        <v>1055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夏祭り2岩泉一ICONIC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148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32</v>
      </c>
      <c r="F349" s="1" t="s">
        <v>77</v>
      </c>
      <c r="G349" s="1" t="s">
        <v>25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45</v>
      </c>
      <c r="O349">
        <v>0</v>
      </c>
      <c r="P349">
        <v>55</v>
      </c>
      <c r="Q349">
        <v>0</v>
      </c>
      <c r="S349">
        <v>3.35</v>
      </c>
      <c r="T349">
        <v>20.100000000000001</v>
      </c>
      <c r="U349">
        <v>5</v>
      </c>
      <c r="V349">
        <v>30.48</v>
      </c>
      <c r="W349" s="1" t="s">
        <v>950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夏祭り2岩泉一ICONIC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148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1034</v>
      </c>
      <c r="E350" s="1" t="s">
        <v>32</v>
      </c>
      <c r="F350" s="1" t="s">
        <v>77</v>
      </c>
      <c r="G350" s="1" t="s">
        <v>25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45</v>
      </c>
      <c r="O350">
        <v>0</v>
      </c>
      <c r="P350">
        <v>55</v>
      </c>
      <c r="Q350">
        <v>0</v>
      </c>
      <c r="R350" s="1" t="s">
        <v>593</v>
      </c>
      <c r="S350">
        <v>3.35</v>
      </c>
      <c r="T350">
        <v>20.100000000000001</v>
      </c>
      <c r="U350">
        <v>5</v>
      </c>
      <c r="V350">
        <v>30.48</v>
      </c>
      <c r="W350" s="1" t="s">
        <v>1051</v>
      </c>
      <c r="X350">
        <v>1</v>
      </c>
      <c r="Y350" s="1"/>
      <c r="Z350" s="1"/>
      <c r="AA350" s="1"/>
      <c r="AB350" t="str">
        <f>Special[[#This Row],[服装]]&amp;Special[[#This Row],[名前]]&amp;Special[[#This Row],[レアリティ]]</f>
        <v>夏祭り2岩泉一ICONIC</v>
      </c>
      <c r="AC350">
        <f>IF((A349&amp;L349&amp;M349)&lt;&gt;(Special[[#This Row],[No]]&amp;L350&amp;M350),1,IF(Special[[#This Row],[追加属性]]="",1,0))</f>
        <v>0</v>
      </c>
    </row>
    <row r="351" spans="1:29" x14ac:dyDescent="0.35">
      <c r="A351">
        <f>VLOOKUP(Special[[#This Row],[No用]],SetNo[[No.用]:[vlookup 用]],2,FALSE)</f>
        <v>149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33</v>
      </c>
      <c r="F351" t="s">
        <v>24</v>
      </c>
      <c r="G351" t="s">
        <v>26</v>
      </c>
      <c r="H351" t="s">
        <v>20</v>
      </c>
      <c r="I351" t="s">
        <v>71</v>
      </c>
      <c r="J351">
        <v>1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W351" t="s">
        <v>1055</v>
      </c>
      <c r="X351">
        <v>0</v>
      </c>
      <c r="AB351" t="str">
        <f>Special[[#This Row],[服装]]&amp;Special[[#This Row],[名前]]&amp;Special[[#This Row],[レアリティ]]</f>
        <v>ユニフォーム金田一勇太郎ICONIC</v>
      </c>
      <c r="AC351">
        <f>IF((A347&amp;L347&amp;M347)&lt;&gt;(Special[[#This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149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205</v>
      </c>
      <c r="E352" t="s">
        <v>33</v>
      </c>
      <c r="F352" t="s">
        <v>24</v>
      </c>
      <c r="G352" t="s">
        <v>26</v>
      </c>
      <c r="H352" t="s">
        <v>20</v>
      </c>
      <c r="I352" t="s">
        <v>71</v>
      </c>
      <c r="J352">
        <v>1</v>
      </c>
      <c r="K352" t="s">
        <v>249</v>
      </c>
      <c r="L352" s="1" t="s">
        <v>593</v>
      </c>
      <c r="M352" s="1" t="s">
        <v>224</v>
      </c>
      <c r="N352">
        <v>43</v>
      </c>
      <c r="O352">
        <v>0</v>
      </c>
      <c r="P352">
        <v>53</v>
      </c>
      <c r="Q352">
        <v>0</v>
      </c>
      <c r="S352">
        <v>3.35</v>
      </c>
      <c r="T352">
        <v>33.729999999999997</v>
      </c>
      <c r="U352">
        <v>5</v>
      </c>
      <c r="V352">
        <v>50.08</v>
      </c>
      <c r="W352" s="1" t="s">
        <v>882</v>
      </c>
      <c r="X352">
        <v>1</v>
      </c>
      <c r="AB352" t="str">
        <f>Special[[#This Row],[服装]]&amp;Special[[#This Row],[名前]]&amp;Special[[#This Row],[レアリティ]]</f>
        <v>ユニフォーム金田一勇太郎ICONIC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150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597</v>
      </c>
      <c r="E353" t="s">
        <v>33</v>
      </c>
      <c r="F353" s="1" t="s">
        <v>77</v>
      </c>
      <c r="G353" t="s">
        <v>26</v>
      </c>
      <c r="H353" t="s">
        <v>20</v>
      </c>
      <c r="I353" t="s">
        <v>71</v>
      </c>
      <c r="J353">
        <v>1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1055</v>
      </c>
      <c r="X353">
        <v>0</v>
      </c>
      <c r="AB353" t="str">
        <f>Special[[#This Row],[服装]]&amp;Special[[#This Row],[名前]]&amp;Special[[#This Row],[レアリティ]]</f>
        <v>雪遊び金田一勇太郎ICONIC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151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737</v>
      </c>
      <c r="E354" s="1" t="s">
        <v>33</v>
      </c>
      <c r="F354" s="1" t="s">
        <v>77</v>
      </c>
      <c r="G354" s="1" t="s">
        <v>26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カンフー金田一勇太郎ICONIC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151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737</v>
      </c>
      <c r="E355" s="1" t="s">
        <v>33</v>
      </c>
      <c r="F355" s="1" t="s">
        <v>77</v>
      </c>
      <c r="G355" s="1" t="s">
        <v>26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882</v>
      </c>
      <c r="X355">
        <v>1</v>
      </c>
      <c r="AB355" t="str">
        <f>Special[[#This Row],[服装]]&amp;Special[[#This Row],[名前]]&amp;Special[[#This Row],[レアリティ]]</f>
        <v>カンフー金田一勇太郎ICONIC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152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942</v>
      </c>
      <c r="E356" s="1" t="s">
        <v>33</v>
      </c>
      <c r="F356" s="1" t="s">
        <v>90</v>
      </c>
      <c r="G356" s="1" t="s">
        <v>26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s="1" t="s">
        <v>1055</v>
      </c>
      <c r="X356">
        <v>0</v>
      </c>
      <c r="AB356" t="str">
        <f>Special[[#This Row],[服装]]&amp;Special[[#This Row],[名前]]&amp;Special[[#This Row],[レアリティ]]</f>
        <v>中学生金田一勇太郎ICONIC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152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942</v>
      </c>
      <c r="E357" s="1" t="s">
        <v>33</v>
      </c>
      <c r="F357" s="1" t="s">
        <v>90</v>
      </c>
      <c r="G357" s="1" t="s">
        <v>26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40</v>
      </c>
      <c r="O357">
        <v>0</v>
      </c>
      <c r="P357">
        <v>50</v>
      </c>
      <c r="Q357">
        <v>0</v>
      </c>
      <c r="S357">
        <v>4.2</v>
      </c>
      <c r="T357">
        <v>25.76</v>
      </c>
      <c r="U357">
        <v>5.8</v>
      </c>
      <c r="V357">
        <v>35.200000000000003</v>
      </c>
      <c r="W357" s="1" t="s">
        <v>953</v>
      </c>
      <c r="X357">
        <v>2</v>
      </c>
      <c r="Z357" s="1" t="s">
        <v>954</v>
      </c>
      <c r="AA357" s="1"/>
      <c r="AB357" t="str">
        <f>Special[[#This Row],[服装]]&amp;Special[[#This Row],[名前]]&amp;Special[[#This Row],[レアリティ]]</f>
        <v>中学生金田一勇太郎ICONIC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152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2</v>
      </c>
      <c r="D358" s="1" t="s">
        <v>942</v>
      </c>
      <c r="E358" s="1" t="s">
        <v>33</v>
      </c>
      <c r="F358" s="1" t="s">
        <v>90</v>
      </c>
      <c r="G358" s="1" t="s">
        <v>26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588</v>
      </c>
      <c r="S358">
        <v>4.2</v>
      </c>
      <c r="T358">
        <v>25.76</v>
      </c>
      <c r="U358">
        <v>5.8</v>
      </c>
      <c r="V358">
        <v>35.200000000000003</v>
      </c>
      <c r="W358" s="1" t="s">
        <v>844</v>
      </c>
      <c r="X358">
        <v>2</v>
      </c>
      <c r="AB358" t="str">
        <f>Special[[#This Row],[服装]]&amp;Special[[#This Row],[名前]]&amp;Special[[#This Row],[レアリティ]]</f>
        <v>中学生金田一勇太郎ICONIC</v>
      </c>
      <c r="AC358">
        <f>IF((A357&amp;L357&amp;M357)&lt;&gt;(Special[[#This Row],[No]]&amp;L358&amp;M358),1,IF(Special[[#This Row],[追加属性]]="",1,0))</f>
        <v>0</v>
      </c>
    </row>
    <row r="359" spans="1:29" x14ac:dyDescent="0.35">
      <c r="A359">
        <f>VLOOKUP(Special[[#This Row],[No用]],SetNo[[No.用]:[vlookup 用]],2,FALSE)</f>
        <v>153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34</v>
      </c>
      <c r="F359" t="s">
        <v>28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1055</v>
      </c>
      <c r="X359">
        <v>0</v>
      </c>
      <c r="AB359" t="str">
        <f>Special[[#This Row],[服装]]&amp;Special[[#This Row],[名前]]&amp;Special[[#This Row],[レアリティ]]</f>
        <v>ユニフォーム京谷賢太郎ICONIC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153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34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13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948</v>
      </c>
      <c r="X360">
        <v>1</v>
      </c>
      <c r="AB360" t="str">
        <f>Special[[#This Row],[服装]]&amp;Special[[#This Row],[名前]]&amp;Special[[#This Row],[レアリティ]]</f>
        <v>ユニフォーム京谷賢太郎ICONIC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154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679</v>
      </c>
      <c r="E361" s="1" t="s">
        <v>34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1055</v>
      </c>
      <c r="X361">
        <v>0</v>
      </c>
      <c r="AB361" t="str">
        <f>Special[[#This Row],[服装]]&amp;Special[[#This Row],[名前]]&amp;Special[[#This Row],[レアリティ]]</f>
        <v>梅雨京谷賢太郎ICONIC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154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679</v>
      </c>
      <c r="E362" s="1" t="s">
        <v>34</v>
      </c>
      <c r="F362" s="1" t="s">
        <v>73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46</v>
      </c>
      <c r="O362">
        <v>0</v>
      </c>
      <c r="P362">
        <v>56</v>
      </c>
      <c r="Q362">
        <v>0</v>
      </c>
      <c r="S362">
        <v>3.35</v>
      </c>
      <c r="T362">
        <v>20.010000000000002</v>
      </c>
      <c r="U362">
        <v>5</v>
      </c>
      <c r="V362">
        <v>30.48</v>
      </c>
      <c r="W362" s="1" t="s">
        <v>957</v>
      </c>
      <c r="X362">
        <v>2</v>
      </c>
      <c r="AB362" t="str">
        <f>Special[[#This Row],[服装]]&amp;Special[[#This Row],[名前]]&amp;Special[[#This Row],[レアリティ]]</f>
        <v>梅雨京谷賢太郎ICONIC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155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990</v>
      </c>
      <c r="E363" s="1" t="s">
        <v>34</v>
      </c>
      <c r="F363" s="1" t="s">
        <v>90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1"/>
      <c r="W363" s="1" t="s">
        <v>1055</v>
      </c>
      <c r="X363">
        <v>0</v>
      </c>
      <c r="AB363" t="str">
        <f>Special[[#This Row],[服装]]&amp;Special[[#This Row],[名前]]&amp;Special[[#This Row],[レアリティ]]</f>
        <v>水着2京谷賢太郎ICONIC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155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990</v>
      </c>
      <c r="E364" s="1" t="s">
        <v>34</v>
      </c>
      <c r="F364" s="1" t="s">
        <v>90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46</v>
      </c>
      <c r="O364">
        <v>0</v>
      </c>
      <c r="P364">
        <v>56</v>
      </c>
      <c r="Q364">
        <v>0</v>
      </c>
      <c r="R364" s="1"/>
      <c r="S364">
        <v>3.35</v>
      </c>
      <c r="T364">
        <v>20.010000000000002</v>
      </c>
      <c r="U364">
        <v>5</v>
      </c>
      <c r="V364">
        <v>30.48</v>
      </c>
      <c r="W364" s="1" t="s">
        <v>950</v>
      </c>
      <c r="X364">
        <v>1</v>
      </c>
      <c r="AB364" t="str">
        <f>Special[[#This Row],[服装]]&amp;Special[[#This Row],[名前]]&amp;Special[[#This Row],[レアリティ]]</f>
        <v>水着2京谷賢太郎ICONIC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156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35</v>
      </c>
      <c r="F365" t="s">
        <v>23</v>
      </c>
      <c r="G365" t="s">
        <v>25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ユニフォーム国見英ICONIC</v>
      </c>
      <c r="AC365">
        <f>IF((A364&amp;L364&amp;M364)&lt;&gt;(Special[[#This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157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553</v>
      </c>
      <c r="E366" t="s">
        <v>35</v>
      </c>
      <c r="F366" s="1" t="s">
        <v>90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1055</v>
      </c>
      <c r="X366">
        <v>0</v>
      </c>
      <c r="AB366" t="str">
        <f>Special[[#This Row],[服装]]&amp;Special[[#This Row],[名前]]&amp;Special[[#This Row],[レアリティ]]</f>
        <v>職業体験国見英ICONIC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650</v>
      </c>
      <c r="E367" s="1" t="s">
        <v>35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路地裏国見英ICONIC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650</v>
      </c>
      <c r="E368" s="1" t="s">
        <v>35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41</v>
      </c>
      <c r="O368">
        <v>0</v>
      </c>
      <c r="P368">
        <v>51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950</v>
      </c>
      <c r="X368">
        <v>2</v>
      </c>
      <c r="AB368" t="str">
        <f>Special[[#This Row],[服装]]&amp;Special[[#This Row],[名前]]&amp;Special[[#This Row],[レアリティ]]</f>
        <v>路地裏国見英ICONIC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737</v>
      </c>
      <c r="E369" s="1" t="s">
        <v>35</v>
      </c>
      <c r="F369" s="1" t="s">
        <v>73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カンフー国見英ICONIC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737</v>
      </c>
      <c r="E370" s="1" t="s">
        <v>35</v>
      </c>
      <c r="F370" s="1" t="s">
        <v>73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224</v>
      </c>
      <c r="N370">
        <v>41</v>
      </c>
      <c r="O370">
        <v>0</v>
      </c>
      <c r="P370">
        <v>51</v>
      </c>
      <c r="Q370">
        <v>0</v>
      </c>
      <c r="S370">
        <v>4.2</v>
      </c>
      <c r="T370">
        <v>25.76</v>
      </c>
      <c r="U370">
        <v>5.8</v>
      </c>
      <c r="V370">
        <v>35.200000000000003</v>
      </c>
      <c r="W370" s="1" t="s">
        <v>599</v>
      </c>
      <c r="X370">
        <v>1</v>
      </c>
      <c r="Y370" s="1" t="s">
        <v>599</v>
      </c>
      <c r="Z370" s="1" t="s">
        <v>864</v>
      </c>
      <c r="AA370" s="1"/>
      <c r="AB370" t="str">
        <f>Special[[#This Row],[服装]]&amp;Special[[#This Row],[名前]]&amp;Special[[#This Row],[レアリティ]]</f>
        <v>カンフー国見英ICONIC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159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737</v>
      </c>
      <c r="E371" s="1" t="s">
        <v>35</v>
      </c>
      <c r="F371" s="1" t="s">
        <v>73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41</v>
      </c>
      <c r="O371">
        <v>0</v>
      </c>
      <c r="P371">
        <v>51</v>
      </c>
      <c r="Q371">
        <v>0</v>
      </c>
      <c r="S371">
        <v>7</v>
      </c>
      <c r="T371">
        <v>13.86</v>
      </c>
      <c r="U371">
        <v>10.5</v>
      </c>
      <c r="V371">
        <v>20.79</v>
      </c>
      <c r="W371" s="1" t="s">
        <v>599</v>
      </c>
      <c r="X371">
        <v>0</v>
      </c>
      <c r="Y371" s="1"/>
      <c r="AB371" t="str">
        <f>Special[[#This Row],[服装]]&amp;Special[[#This Row],[名前]]&amp;Special[[#This Row],[レアリティ]]</f>
        <v>カンフー国見英ICONIC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160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942</v>
      </c>
      <c r="E372" s="1" t="s">
        <v>35</v>
      </c>
      <c r="F372" s="1" t="s">
        <v>90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Y372" s="1"/>
      <c r="AB372" t="str">
        <f>Special[[#This Row],[服装]]&amp;Special[[#This Row],[名前]]&amp;Special[[#This Row],[レアリティ]]</f>
        <v>中学生国見英ICONIC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161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</v>
      </c>
      <c r="F373" t="s">
        <v>23</v>
      </c>
      <c r="G373" t="s">
        <v>21</v>
      </c>
      <c r="H373" t="s">
        <v>20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AB373" t="str">
        <f>Special[[#This Row],[服装]]&amp;Special[[#This Row],[名前]]&amp;Special[[#This Row],[レアリティ]]</f>
        <v>ユニフォーム渡親治ICONIC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162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37</v>
      </c>
      <c r="F374" t="s">
        <v>23</v>
      </c>
      <c r="G374" t="s">
        <v>26</v>
      </c>
      <c r="H374" t="s">
        <v>20</v>
      </c>
      <c r="I374" t="s">
        <v>71</v>
      </c>
      <c r="J374">
        <v>1</v>
      </c>
      <c r="K374" t="s">
        <v>249</v>
      </c>
      <c r="L374" s="1" t="s">
        <v>191</v>
      </c>
      <c r="M374" s="1" t="s">
        <v>162</v>
      </c>
      <c r="N374">
        <v>14</v>
      </c>
      <c r="O374">
        <v>0</v>
      </c>
      <c r="P374">
        <v>0</v>
      </c>
      <c r="Q374">
        <v>0</v>
      </c>
      <c r="W374" t="s">
        <v>1055</v>
      </c>
      <c r="X374">
        <v>0</v>
      </c>
      <c r="AB374" t="str">
        <f>Special[[#This Row],[服装]]&amp;Special[[#This Row],[名前]]&amp;Special[[#This Row],[レアリティ]]</f>
        <v>ユニフォーム松川一静ICONIC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162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37</v>
      </c>
      <c r="F375" t="s">
        <v>23</v>
      </c>
      <c r="G375" t="s">
        <v>26</v>
      </c>
      <c r="H375" t="s">
        <v>20</v>
      </c>
      <c r="I375" t="s">
        <v>71</v>
      </c>
      <c r="J375">
        <v>1</v>
      </c>
      <c r="K375" t="s">
        <v>249</v>
      </c>
      <c r="L375" s="1" t="s">
        <v>180</v>
      </c>
      <c r="M375" s="1" t="s">
        <v>162</v>
      </c>
      <c r="N375">
        <v>14</v>
      </c>
      <c r="O375">
        <v>0</v>
      </c>
      <c r="P375">
        <v>0</v>
      </c>
      <c r="Q375">
        <v>0</v>
      </c>
      <c r="S375">
        <v>2.5</v>
      </c>
      <c r="T375">
        <v>15.24</v>
      </c>
      <c r="W375" s="1" t="s">
        <v>950</v>
      </c>
      <c r="X375">
        <v>1</v>
      </c>
      <c r="AB375" t="str">
        <f>Special[[#This Row],[服装]]&amp;Special[[#This Row],[名前]]&amp;Special[[#This Row],[レアリティ]]</f>
        <v>ユニフォーム松川一静ICONIC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162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205</v>
      </c>
      <c r="E376" t="s">
        <v>37</v>
      </c>
      <c r="F376" t="s">
        <v>23</v>
      </c>
      <c r="G376" t="s">
        <v>26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t="s">
        <v>881</v>
      </c>
      <c r="X376">
        <v>1</v>
      </c>
      <c r="AB376" t="str">
        <f>Special[[#This Row],[服装]]&amp;Special[[#This Row],[名前]]&amp;Special[[#This Row],[レアリティ]]</f>
        <v>ユニフォーム松川一静ICONIC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163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584</v>
      </c>
      <c r="E377" t="s">
        <v>37</v>
      </c>
      <c r="F377" s="1" t="s">
        <v>90</v>
      </c>
      <c r="G377" t="s">
        <v>82</v>
      </c>
      <c r="H377" t="s">
        <v>20</v>
      </c>
      <c r="I377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アート松川一静ICONIC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163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584</v>
      </c>
      <c r="E378" t="s">
        <v>37</v>
      </c>
      <c r="F378" s="1" t="s">
        <v>90</v>
      </c>
      <c r="G378" t="s">
        <v>82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162</v>
      </c>
      <c r="N378">
        <v>14</v>
      </c>
      <c r="O378">
        <v>0</v>
      </c>
      <c r="P378">
        <v>0</v>
      </c>
      <c r="Q378">
        <v>0</v>
      </c>
      <c r="S378">
        <v>2.5</v>
      </c>
      <c r="T378">
        <v>15.24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アート松川一静ICONIC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163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584</v>
      </c>
      <c r="E379" t="s">
        <v>37</v>
      </c>
      <c r="F379" s="1" t="s">
        <v>90</v>
      </c>
      <c r="G379" t="s">
        <v>82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224</v>
      </c>
      <c r="N379">
        <v>49</v>
      </c>
      <c r="O379">
        <v>0</v>
      </c>
      <c r="P379">
        <v>59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881</v>
      </c>
      <c r="X379">
        <v>1</v>
      </c>
      <c r="AB379" t="str">
        <f>Special[[#This Row],[服装]]&amp;Special[[#This Row],[名前]]&amp;Special[[#This Row],[レアリティ]]</f>
        <v>アート松川一静ICONIC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164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713</v>
      </c>
      <c r="E380" s="1" t="s">
        <v>37</v>
      </c>
      <c r="F380" s="1" t="s">
        <v>77</v>
      </c>
      <c r="G380" s="1" t="s">
        <v>82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14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バカンス松川一静ICONIC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164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713</v>
      </c>
      <c r="E381" s="1" t="s">
        <v>37</v>
      </c>
      <c r="F381" s="1" t="s">
        <v>77</v>
      </c>
      <c r="G381" s="1" t="s">
        <v>82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162</v>
      </c>
      <c r="N381">
        <v>14</v>
      </c>
      <c r="O381">
        <v>0</v>
      </c>
      <c r="P381">
        <v>0</v>
      </c>
      <c r="Q381">
        <v>0</v>
      </c>
      <c r="S381">
        <v>2.5</v>
      </c>
      <c r="T381">
        <v>15.24</v>
      </c>
      <c r="W381" t="s">
        <v>948</v>
      </c>
      <c r="X381">
        <v>1</v>
      </c>
      <c r="AB381" t="str">
        <f>Special[[#This Row],[服装]]&amp;Special[[#This Row],[名前]]&amp;Special[[#This Row],[レアリティ]]</f>
        <v>バカンス松川一静ICONIC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164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713</v>
      </c>
      <c r="E382" s="1" t="s">
        <v>37</v>
      </c>
      <c r="F382" s="1" t="s">
        <v>77</v>
      </c>
      <c r="G382" s="1" t="s">
        <v>82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881</v>
      </c>
      <c r="X382">
        <v>1</v>
      </c>
      <c r="AB382" t="str">
        <f>Special[[#This Row],[服装]]&amp;Special[[#This Row],[名前]]&amp;Special[[#This Row],[レアリティ]]</f>
        <v>バカンス松川一静ICONIC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165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1061</v>
      </c>
      <c r="E383" s="1" t="s">
        <v>37</v>
      </c>
      <c r="F383" s="1" t="s">
        <v>73</v>
      </c>
      <c r="G383" s="1" t="s">
        <v>82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14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焼き芋松川一静ICONIC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165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1061</v>
      </c>
      <c r="E384" s="1" t="s">
        <v>37</v>
      </c>
      <c r="F384" s="1" t="s">
        <v>73</v>
      </c>
      <c r="G384" s="1" t="s">
        <v>82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162</v>
      </c>
      <c r="N384">
        <v>14</v>
      </c>
      <c r="O384">
        <v>0</v>
      </c>
      <c r="P384">
        <v>0</v>
      </c>
      <c r="Q384">
        <v>0</v>
      </c>
      <c r="S384">
        <v>2.5</v>
      </c>
      <c r="T384">
        <v>15.24</v>
      </c>
      <c r="W384" s="1" t="s">
        <v>950</v>
      </c>
      <c r="X384">
        <v>1</v>
      </c>
      <c r="AB384" t="str">
        <f>Special[[#This Row],[服装]]&amp;Special[[#This Row],[名前]]&amp;Special[[#This Row],[レアリティ]]</f>
        <v>焼き芋松川一静ICONIC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166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38</v>
      </c>
      <c r="F385" t="s">
        <v>23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ユニフォーム花巻貴大ICONIC</v>
      </c>
      <c r="AC385">
        <f>IF((A382&amp;L382&amp;M382)&lt;&gt;(Special[[#This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584</v>
      </c>
      <c r="E386" t="s">
        <v>38</v>
      </c>
      <c r="F386" s="1" t="s">
        <v>90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AB386" t="str">
        <f>Special[[#This Row],[服装]]&amp;Special[[#This Row],[名前]]&amp;Special[[#This Row],[レアリティ]]</f>
        <v>アート花巻貴大ICONIC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673</v>
      </c>
      <c r="E387" s="1" t="s">
        <v>38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バーガー花巻貴大ICONIC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673</v>
      </c>
      <c r="E388" s="1" t="s">
        <v>38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162</v>
      </c>
      <c r="N388">
        <v>13</v>
      </c>
      <c r="O388">
        <v>0</v>
      </c>
      <c r="P388">
        <v>0</v>
      </c>
      <c r="Q388">
        <v>0</v>
      </c>
      <c r="S388">
        <v>2.5</v>
      </c>
      <c r="T388">
        <v>15.24</v>
      </c>
      <c r="W388" t="s">
        <v>948</v>
      </c>
      <c r="X388">
        <v>1</v>
      </c>
      <c r="AB388" t="str">
        <f>Special[[#This Row],[服装]]&amp;Special[[#This Row],[名前]]&amp;Special[[#This Row],[レアリティ]]</f>
        <v>バーガー花巻貴大ICONIC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929</v>
      </c>
      <c r="E389" s="1" t="s">
        <v>38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妖花巻貴大ICONIC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170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1061</v>
      </c>
      <c r="E390" s="1" t="s">
        <v>38</v>
      </c>
      <c r="F390" s="1" t="s">
        <v>90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AB390" t="str">
        <f>Special[[#This Row],[服装]]&amp;Special[[#This Row],[名前]]&amp;Special[[#This Row],[レアリティ]]</f>
        <v>焼き芋花巻貴大ICONIC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170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1061</v>
      </c>
      <c r="E391" s="1" t="s">
        <v>38</v>
      </c>
      <c r="F391" s="1" t="s">
        <v>90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162</v>
      </c>
      <c r="N391">
        <v>13</v>
      </c>
      <c r="O391">
        <v>0</v>
      </c>
      <c r="P391">
        <v>0</v>
      </c>
      <c r="Q391">
        <v>0</v>
      </c>
      <c r="S391">
        <v>2.5</v>
      </c>
      <c r="T391">
        <v>15.24</v>
      </c>
      <c r="W391" t="s">
        <v>948</v>
      </c>
      <c r="X391">
        <v>1</v>
      </c>
      <c r="AB391" t="str">
        <f>Special[[#This Row],[服装]]&amp;Special[[#This Row],[名前]]&amp;Special[[#This Row],[レアリティ]]</f>
        <v>焼き芋花巻貴大ICONIC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170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1061</v>
      </c>
      <c r="E392" s="1" t="s">
        <v>38</v>
      </c>
      <c r="F392" s="1" t="s">
        <v>90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776</v>
      </c>
      <c r="M392" s="1" t="s">
        <v>224</v>
      </c>
      <c r="N392">
        <v>46</v>
      </c>
      <c r="O392">
        <v>0</v>
      </c>
      <c r="P392">
        <v>56</v>
      </c>
      <c r="Q392">
        <v>0</v>
      </c>
      <c r="S392">
        <v>3.35</v>
      </c>
      <c r="T392">
        <v>20.010000000000002</v>
      </c>
      <c r="U392">
        <v>5</v>
      </c>
      <c r="V392">
        <v>30.48</v>
      </c>
      <c r="W392" s="1" t="s">
        <v>869</v>
      </c>
      <c r="X392">
        <v>2</v>
      </c>
      <c r="Y392" s="1" t="s">
        <v>1073</v>
      </c>
      <c r="Z392" s="1" t="s">
        <v>1074</v>
      </c>
      <c r="AA392" s="1"/>
      <c r="AB392" t="str">
        <f>Special[[#This Row],[服装]]&amp;Special[[#This Row],[名前]]&amp;Special[[#This Row],[レアリティ]]</f>
        <v>焼き芋花巻貴大ICONIC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171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627</v>
      </c>
      <c r="F393" s="1" t="s">
        <v>73</v>
      </c>
      <c r="G393" s="1" t="s">
        <v>74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ユニフォーム矢巾秀ICONIC</v>
      </c>
      <c r="AC393">
        <f>IF((A389&amp;L389&amp;M389)&lt;&gt;(Special[[#This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172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684</v>
      </c>
      <c r="E394" s="1" t="s">
        <v>627</v>
      </c>
      <c r="F394" s="1" t="s">
        <v>90</v>
      </c>
      <c r="G394" s="1" t="s">
        <v>74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1055</v>
      </c>
      <c r="X394">
        <v>0</v>
      </c>
      <c r="AB394" t="str">
        <f>Special[[#This Row],[服装]]&amp;Special[[#This Row],[名前]]&amp;Special[[#This Row],[レアリティ]]</f>
        <v>キャンプ矢巾秀ICONIC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172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684</v>
      </c>
      <c r="E395" s="1" t="s">
        <v>627</v>
      </c>
      <c r="F395" s="1" t="s">
        <v>90</v>
      </c>
      <c r="G395" s="1" t="s">
        <v>74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46</v>
      </c>
      <c r="O395">
        <v>0</v>
      </c>
      <c r="P395">
        <v>56</v>
      </c>
      <c r="Q395">
        <v>0</v>
      </c>
      <c r="S395">
        <v>3.35</v>
      </c>
      <c r="T395">
        <v>20.010000000000002</v>
      </c>
      <c r="U395">
        <v>5</v>
      </c>
      <c r="V395">
        <v>30.48</v>
      </c>
      <c r="W395" s="1" t="s">
        <v>950</v>
      </c>
      <c r="X395">
        <v>1</v>
      </c>
      <c r="Z395" s="1" t="s">
        <v>937</v>
      </c>
      <c r="AA395" s="1"/>
      <c r="AB395" t="str">
        <f>Special[[#This Row],[服装]]&amp;Special[[#This Row],[名前]]&amp;Special[[#This Row],[レアリティ]]</f>
        <v>キャンプ矢巾秀ICONIC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173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205</v>
      </c>
      <c r="E396" t="s">
        <v>55</v>
      </c>
      <c r="F396" t="s">
        <v>23</v>
      </c>
      <c r="G396" t="s">
        <v>25</v>
      </c>
      <c r="H396" t="s">
        <v>56</v>
      </c>
      <c r="I396" t="s">
        <v>71</v>
      </c>
      <c r="J396">
        <v>1</v>
      </c>
      <c r="K396" t="s">
        <v>249</v>
      </c>
      <c r="L396" s="1" t="s">
        <v>191</v>
      </c>
      <c r="M396" s="1" t="s">
        <v>162</v>
      </c>
      <c r="N396">
        <v>12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ユニフォーム駒木輝ICONIC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174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57</v>
      </c>
      <c r="F397" t="s">
        <v>24</v>
      </c>
      <c r="G397" t="s">
        <v>26</v>
      </c>
      <c r="H397" t="s">
        <v>56</v>
      </c>
      <c r="I397" t="s">
        <v>71</v>
      </c>
      <c r="J397">
        <v>1</v>
      </c>
      <c r="K397" t="s">
        <v>249</v>
      </c>
      <c r="L397" s="1" t="s">
        <v>191</v>
      </c>
      <c r="M397" s="1" t="s">
        <v>162</v>
      </c>
      <c r="N397">
        <v>12</v>
      </c>
      <c r="O397">
        <v>0</v>
      </c>
      <c r="P397">
        <v>0</v>
      </c>
      <c r="Q397">
        <v>0</v>
      </c>
      <c r="W397" t="s">
        <v>1055</v>
      </c>
      <c r="X397">
        <v>0</v>
      </c>
      <c r="AB397" t="str">
        <f>Special[[#This Row],[服装]]&amp;Special[[#This Row],[名前]]&amp;Special[[#This Row],[レアリティ]]</f>
        <v>ユニフォーム茶屋和馬ICONIC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175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58</v>
      </c>
      <c r="F398" t="s">
        <v>24</v>
      </c>
      <c r="G398" t="s">
        <v>25</v>
      </c>
      <c r="H398" t="s">
        <v>56</v>
      </c>
      <c r="I398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ユニフォーム玉川弘樹ICONIC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176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59</v>
      </c>
      <c r="F399" t="s">
        <v>24</v>
      </c>
      <c r="G399" t="s">
        <v>21</v>
      </c>
      <c r="H399" t="s">
        <v>56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38</v>
      </c>
      <c r="O399">
        <v>0</v>
      </c>
      <c r="P399">
        <v>0</v>
      </c>
      <c r="Q399">
        <v>0</v>
      </c>
      <c r="AB399" t="str">
        <f>Special[[#This Row],[服装]]&amp;Special[[#This Row],[名前]]&amp;Special[[#This Row],[レアリティ]]</f>
        <v>ユニフォーム桜井大河ICONIC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177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60</v>
      </c>
      <c r="F400" t="s">
        <v>24</v>
      </c>
      <c r="G400" t="s">
        <v>31</v>
      </c>
      <c r="H400" t="s">
        <v>56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ユニフォーム芳賀良治ICONIC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177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60</v>
      </c>
      <c r="F401" t="s">
        <v>24</v>
      </c>
      <c r="G401" t="s">
        <v>31</v>
      </c>
      <c r="H401" t="s">
        <v>56</v>
      </c>
      <c r="I401" t="s">
        <v>71</v>
      </c>
      <c r="J401">
        <v>1</v>
      </c>
      <c r="K401" t="s">
        <v>249</v>
      </c>
      <c r="L401" s="1" t="s">
        <v>879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4.2</v>
      </c>
      <c r="T401">
        <v>42.42</v>
      </c>
      <c r="U401" s="13">
        <v>0</v>
      </c>
      <c r="V401" s="13">
        <v>0</v>
      </c>
      <c r="W401" s="14" t="s">
        <v>886</v>
      </c>
      <c r="X401">
        <v>1</v>
      </c>
      <c r="AB401" t="str">
        <f>Special[[#This Row],[服装]]&amp;Special[[#This Row],[名前]]&amp;Special[[#This Row],[レアリティ]]</f>
        <v>ユニフォーム芳賀良治ICONIC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178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61</v>
      </c>
      <c r="F402" t="s">
        <v>24</v>
      </c>
      <c r="G402" t="s">
        <v>26</v>
      </c>
      <c r="H402" t="s">
        <v>56</v>
      </c>
      <c r="I402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ユニフォーム渋谷陸斗ICONIC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179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62</v>
      </c>
      <c r="F403" t="s">
        <v>24</v>
      </c>
      <c r="G403" t="s">
        <v>25</v>
      </c>
      <c r="H403" t="s">
        <v>56</v>
      </c>
      <c r="I403" t="s">
        <v>71</v>
      </c>
      <c r="J403">
        <v>1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1055</v>
      </c>
      <c r="X403">
        <v>0</v>
      </c>
      <c r="AB403" t="str">
        <f>Special[[#This Row],[服装]]&amp;Special[[#This Row],[名前]]&amp;Special[[#This Row],[レアリティ]]</f>
        <v>ユニフォーム池尻隼人ICONIC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180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770</v>
      </c>
      <c r="E404" s="1" t="s">
        <v>62</v>
      </c>
      <c r="F404" s="1" t="s">
        <v>77</v>
      </c>
      <c r="G404" s="1" t="s">
        <v>25</v>
      </c>
      <c r="H404" s="1" t="s">
        <v>56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文化祭2池尻隼人ICONIC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180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770</v>
      </c>
      <c r="E405" s="1" t="s">
        <v>62</v>
      </c>
      <c r="F405" s="1" t="s">
        <v>77</v>
      </c>
      <c r="G405" s="1" t="s">
        <v>25</v>
      </c>
      <c r="H405" s="1" t="s">
        <v>56</v>
      </c>
      <c r="I405" s="1" t="s">
        <v>71</v>
      </c>
      <c r="J405">
        <v>1</v>
      </c>
      <c r="K405" t="s">
        <v>249</v>
      </c>
      <c r="L405" s="1" t="s">
        <v>868</v>
      </c>
      <c r="M405" s="1" t="s">
        <v>224</v>
      </c>
      <c r="N405">
        <v>42</v>
      </c>
      <c r="O405">
        <v>0</v>
      </c>
      <c r="P405">
        <v>52</v>
      </c>
      <c r="Q405">
        <v>0</v>
      </c>
      <c r="S405">
        <v>4.2</v>
      </c>
      <c r="T405">
        <v>25.76</v>
      </c>
      <c r="U405">
        <v>5.8</v>
      </c>
      <c r="V405">
        <v>35.200000000000003</v>
      </c>
      <c r="W405" s="1" t="s">
        <v>867</v>
      </c>
      <c r="X405">
        <v>1</v>
      </c>
      <c r="AB405" t="str">
        <f>Special[[#This Row],[服装]]&amp;Special[[#This Row],[名前]]&amp;Special[[#This Row],[レアリティ]]</f>
        <v>文化祭2池尻隼人ICONIC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181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918</v>
      </c>
      <c r="E406" s="1" t="s">
        <v>62</v>
      </c>
      <c r="F406" s="1" t="s">
        <v>73</v>
      </c>
      <c r="G406" s="1" t="s">
        <v>25</v>
      </c>
      <c r="H406" s="1" t="s">
        <v>56</v>
      </c>
      <c r="I406" s="1" t="s">
        <v>71</v>
      </c>
      <c r="J406">
        <v>1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s="1" t="s">
        <v>1055</v>
      </c>
      <c r="X406">
        <v>0</v>
      </c>
      <c r="AB406" t="str">
        <f>Special[[#This Row],[服装]]&amp;Special[[#This Row],[名前]]&amp;Special[[#This Row],[レアリティ]]</f>
        <v>遊園地池尻隼人ICONIC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181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918</v>
      </c>
      <c r="E407" s="1" t="s">
        <v>62</v>
      </c>
      <c r="F407" s="1" t="s">
        <v>73</v>
      </c>
      <c r="G407" s="1" t="s">
        <v>25</v>
      </c>
      <c r="H407" s="1" t="s">
        <v>56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42</v>
      </c>
      <c r="O407">
        <v>0</v>
      </c>
      <c r="P407">
        <v>52</v>
      </c>
      <c r="Q407">
        <v>0</v>
      </c>
      <c r="S407">
        <v>2.5</v>
      </c>
      <c r="T407">
        <v>15.24</v>
      </c>
      <c r="U407">
        <v>4.2</v>
      </c>
      <c r="V407">
        <v>25.76</v>
      </c>
      <c r="W407" s="1" t="s">
        <v>869</v>
      </c>
      <c r="X407">
        <v>2</v>
      </c>
      <c r="Y407" s="1" t="s">
        <v>143</v>
      </c>
      <c r="Z407" s="1" t="s">
        <v>923</v>
      </c>
      <c r="AA407" s="1"/>
      <c r="AB407" t="str">
        <f>Special[[#This Row],[服装]]&amp;Special[[#This Row],[名前]]&amp;Special[[#This Row],[レアリティ]]</f>
        <v>遊園地池尻隼人ICONIC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181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918</v>
      </c>
      <c r="E408" s="1" t="s">
        <v>62</v>
      </c>
      <c r="F408" s="1" t="s">
        <v>73</v>
      </c>
      <c r="G408" s="1" t="s">
        <v>25</v>
      </c>
      <c r="H408" s="1" t="s">
        <v>56</v>
      </c>
      <c r="I408" s="1" t="s">
        <v>71</v>
      </c>
      <c r="J408">
        <v>1</v>
      </c>
      <c r="K408" t="s">
        <v>249</v>
      </c>
      <c r="L408" s="1" t="s">
        <v>776</v>
      </c>
      <c r="M408" s="1" t="s">
        <v>224</v>
      </c>
      <c r="N408">
        <v>42</v>
      </c>
      <c r="O408">
        <v>0</v>
      </c>
      <c r="P408">
        <v>52</v>
      </c>
      <c r="Q408">
        <v>0</v>
      </c>
      <c r="R408" s="1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143</v>
      </c>
      <c r="X408">
        <v>0</v>
      </c>
      <c r="Y408" s="1" t="s">
        <v>143</v>
      </c>
      <c r="Z408" s="1" t="s">
        <v>923</v>
      </c>
      <c r="AA408" s="1"/>
      <c r="AB408" t="str">
        <f>Special[[#This Row],[服装]]&amp;Special[[#This Row],[名前]]&amp;Special[[#This Row],[レアリティ]]</f>
        <v>遊園地池尻隼人ICONIC</v>
      </c>
      <c r="AC408">
        <f>IF((A407&amp;L407&amp;M407)&lt;&gt;(Special[[#This Row],[No]]&amp;L408&amp;M408),1,IF(Special[[#This Row],[追加属性]]="",1,0))</f>
        <v>0</v>
      </c>
    </row>
    <row r="409" spans="1:29" x14ac:dyDescent="0.35">
      <c r="A409">
        <f>VLOOKUP(Special[[#This Row],[No用]],SetNo[[No.用]:[vlookup 用]],2,FALSE)</f>
        <v>182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63</v>
      </c>
      <c r="F409" t="s">
        <v>28</v>
      </c>
      <c r="G409" t="s">
        <v>25</v>
      </c>
      <c r="H409" t="s">
        <v>64</v>
      </c>
      <c r="I409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ユニフォーム十和田良樹ICONIC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183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65</v>
      </c>
      <c r="F410" t="s">
        <v>28</v>
      </c>
      <c r="G410" t="s">
        <v>26</v>
      </c>
      <c r="H410" t="s">
        <v>64</v>
      </c>
      <c r="I410" t="s">
        <v>71</v>
      </c>
      <c r="J410">
        <v>1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1055</v>
      </c>
      <c r="X410">
        <v>0</v>
      </c>
      <c r="AB410" t="str">
        <f>Special[[#This Row],[服装]]&amp;Special[[#This Row],[名前]]&amp;Special[[#This Row],[レアリティ]]</f>
        <v>ユニフォーム森岳歩ICONIC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184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66</v>
      </c>
      <c r="F411" t="s">
        <v>24</v>
      </c>
      <c r="G411" t="s">
        <v>25</v>
      </c>
      <c r="H411" t="s">
        <v>64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ユニフォーム唐松拓巳ICONIC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185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67</v>
      </c>
      <c r="F412" t="s">
        <v>28</v>
      </c>
      <c r="G412" t="s">
        <v>25</v>
      </c>
      <c r="H412" t="s">
        <v>64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ユニフォーム田沢裕樹ICONIC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186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68</v>
      </c>
      <c r="F413" t="s">
        <v>28</v>
      </c>
      <c r="G413" t="s">
        <v>26</v>
      </c>
      <c r="H413" t="s">
        <v>64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ユニフォーム子安颯真ICONIC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187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987</v>
      </c>
      <c r="E414" s="1" t="s">
        <v>68</v>
      </c>
      <c r="F414" s="1" t="s">
        <v>73</v>
      </c>
      <c r="G414" s="1" t="s">
        <v>26</v>
      </c>
      <c r="H414" s="1" t="s">
        <v>64</v>
      </c>
      <c r="I414" s="1" t="s">
        <v>71</v>
      </c>
      <c r="J414">
        <v>1</v>
      </c>
      <c r="K414" t="s">
        <v>249</v>
      </c>
      <c r="L414" s="1" t="s">
        <v>191</v>
      </c>
      <c r="M414" s="1" t="s">
        <v>162</v>
      </c>
      <c r="N414">
        <v>14</v>
      </c>
      <c r="O414">
        <v>0</v>
      </c>
      <c r="P414">
        <v>0</v>
      </c>
      <c r="Q414">
        <v>0</v>
      </c>
      <c r="W414" t="s">
        <v>1055</v>
      </c>
      <c r="X414">
        <v>0</v>
      </c>
      <c r="AB414" t="str">
        <f>Special[[#This Row],[服装]]&amp;Special[[#This Row],[名前]]&amp;Special[[#This Row],[レアリティ]]</f>
        <v>サバゲ2子安颯真ICONIC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187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987</v>
      </c>
      <c r="E415" s="1" t="s">
        <v>68</v>
      </c>
      <c r="F415" s="1" t="s">
        <v>73</v>
      </c>
      <c r="G415" s="1" t="s">
        <v>26</v>
      </c>
      <c r="H415" s="1" t="s">
        <v>64</v>
      </c>
      <c r="I415" s="1" t="s">
        <v>71</v>
      </c>
      <c r="J415">
        <v>1</v>
      </c>
      <c r="K415" t="s">
        <v>249</v>
      </c>
      <c r="L415" s="1" t="s">
        <v>868</v>
      </c>
      <c r="M415" s="1" t="s">
        <v>224</v>
      </c>
      <c r="N415">
        <v>42</v>
      </c>
      <c r="O415">
        <v>0</v>
      </c>
      <c r="P415">
        <v>52</v>
      </c>
      <c r="Q415">
        <v>0</v>
      </c>
      <c r="S415">
        <v>4.2</v>
      </c>
      <c r="T415">
        <v>25.76</v>
      </c>
      <c r="U415">
        <v>5.8</v>
      </c>
      <c r="V415">
        <v>35.200000000000003</v>
      </c>
      <c r="W415" s="1" t="s">
        <v>867</v>
      </c>
      <c r="X415">
        <v>1</v>
      </c>
      <c r="AB415" t="str">
        <f>Special[[#This Row],[服装]]&amp;Special[[#This Row],[名前]]&amp;Special[[#This Row],[レアリティ]]</f>
        <v>サバゲ2子安颯真ICONIC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188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69</v>
      </c>
      <c r="F416" t="s">
        <v>28</v>
      </c>
      <c r="G416" t="s">
        <v>21</v>
      </c>
      <c r="H416" t="s">
        <v>64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12</v>
      </c>
      <c r="O416">
        <v>0</v>
      </c>
      <c r="P416">
        <v>0</v>
      </c>
      <c r="Q416">
        <v>0</v>
      </c>
      <c r="AB416" t="str">
        <f>Special[[#This Row],[服装]]&amp;Special[[#This Row],[名前]]&amp;Special[[#This Row],[レアリティ]]</f>
        <v>ユニフォーム横手駿ICONIC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189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70</v>
      </c>
      <c r="F417" t="s">
        <v>28</v>
      </c>
      <c r="G417" t="s">
        <v>31</v>
      </c>
      <c r="H417" t="s">
        <v>64</v>
      </c>
      <c r="I417" t="s">
        <v>71</v>
      </c>
      <c r="J417">
        <v>1</v>
      </c>
      <c r="K417" t="s">
        <v>249</v>
      </c>
      <c r="L417" s="1" t="s">
        <v>191</v>
      </c>
      <c r="M417" s="1" t="s">
        <v>162</v>
      </c>
      <c r="N417">
        <v>14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ユニフォーム夏瀬伊吹ICONIC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189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205</v>
      </c>
      <c r="E418" t="s">
        <v>70</v>
      </c>
      <c r="F418" t="s">
        <v>28</v>
      </c>
      <c r="G418" t="s">
        <v>31</v>
      </c>
      <c r="H418" t="s">
        <v>64</v>
      </c>
      <c r="I418" t="s">
        <v>71</v>
      </c>
      <c r="J418">
        <v>1</v>
      </c>
      <c r="K418" t="s">
        <v>249</v>
      </c>
      <c r="L418" s="1" t="s">
        <v>1059</v>
      </c>
      <c r="M418" s="1" t="s">
        <v>224</v>
      </c>
      <c r="N418">
        <v>44</v>
      </c>
      <c r="O418">
        <v>0</v>
      </c>
      <c r="P418">
        <v>54</v>
      </c>
      <c r="Q418">
        <v>0</v>
      </c>
      <c r="S418">
        <v>20</v>
      </c>
      <c r="T418">
        <v>79.78</v>
      </c>
      <c r="U418">
        <v>22.5</v>
      </c>
      <c r="V418">
        <v>89.14</v>
      </c>
      <c r="W418" s="1" t="s">
        <v>924</v>
      </c>
      <c r="X418">
        <v>0</v>
      </c>
      <c r="AB418" t="str">
        <f>Special[[#This Row],[服装]]&amp;Special[[#This Row],[名前]]&amp;Special[[#This Row],[レアリティ]]</f>
        <v>ユニフォーム夏瀬伊吹ICONIC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190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669</v>
      </c>
      <c r="F419" s="1" t="s">
        <v>28</v>
      </c>
      <c r="G419" s="1" t="s">
        <v>31</v>
      </c>
      <c r="H419" s="1" t="s">
        <v>64</v>
      </c>
      <c r="I419" s="1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ユニフォーム秋宮昇ICONIC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190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108</v>
      </c>
      <c r="E420" s="1" t="s">
        <v>669</v>
      </c>
      <c r="F420" s="1" t="s">
        <v>28</v>
      </c>
      <c r="G420" s="1" t="s">
        <v>31</v>
      </c>
      <c r="H420" s="1" t="s">
        <v>64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2.5</v>
      </c>
      <c r="T420">
        <v>25.04</v>
      </c>
      <c r="U420">
        <v>4.2</v>
      </c>
      <c r="V420">
        <v>42.42</v>
      </c>
      <c r="W420" s="1" t="s">
        <v>856</v>
      </c>
      <c r="X420">
        <v>1</v>
      </c>
      <c r="AB420" t="str">
        <f>Special[[#This Row],[服装]]&amp;Special[[#This Row],[名前]]&amp;Special[[#This Row],[レアリティ]]</f>
        <v>ユニフォーム秋宮昇ICONIC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191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72</v>
      </c>
      <c r="F421" t="s">
        <v>23</v>
      </c>
      <c r="G421" t="s">
        <v>31</v>
      </c>
      <c r="H421" t="s">
        <v>75</v>
      </c>
      <c r="I421" t="s">
        <v>71</v>
      </c>
      <c r="J421">
        <v>1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1055</v>
      </c>
      <c r="X421">
        <v>0</v>
      </c>
      <c r="AB421" t="str">
        <f>Special[[#This Row],[服装]]&amp;Special[[#This Row],[名前]]&amp;Special[[#This Row],[レアリティ]]</f>
        <v>ユニフォーム古牧譲ICONIC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191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72</v>
      </c>
      <c r="F422" t="s">
        <v>23</v>
      </c>
      <c r="G422" t="s">
        <v>31</v>
      </c>
      <c r="H422" t="s">
        <v>75</v>
      </c>
      <c r="I422" t="s">
        <v>71</v>
      </c>
      <c r="J422">
        <v>1</v>
      </c>
      <c r="K422" t="s">
        <v>249</v>
      </c>
      <c r="L422" s="1" t="s">
        <v>1059</v>
      </c>
      <c r="M422" s="1" t="s">
        <v>224</v>
      </c>
      <c r="N422">
        <v>49</v>
      </c>
      <c r="O422">
        <v>0</v>
      </c>
      <c r="P422">
        <v>59</v>
      </c>
      <c r="Q422">
        <v>0</v>
      </c>
      <c r="S422">
        <v>20</v>
      </c>
      <c r="T422">
        <v>79.78</v>
      </c>
      <c r="U422">
        <v>22.5</v>
      </c>
      <c r="V422">
        <v>89.14</v>
      </c>
      <c r="W422" s="1" t="s">
        <v>924</v>
      </c>
      <c r="X422">
        <v>0</v>
      </c>
      <c r="AB422" t="str">
        <f>Special[[#This Row],[服装]]&amp;Special[[#This Row],[名前]]&amp;Special[[#This Row],[レアリティ]]</f>
        <v>ユニフォーム古牧譲ICONIC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192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72</v>
      </c>
      <c r="F423" s="1" t="s">
        <v>90</v>
      </c>
      <c r="G423" t="s">
        <v>74</v>
      </c>
      <c r="H423" t="s">
        <v>75</v>
      </c>
      <c r="I423" t="s">
        <v>71</v>
      </c>
      <c r="J423">
        <v>1</v>
      </c>
      <c r="K423" t="s">
        <v>249</v>
      </c>
      <c r="L423" s="1" t="s">
        <v>263</v>
      </c>
      <c r="M423" s="1" t="s">
        <v>600</v>
      </c>
      <c r="N423">
        <v>14</v>
      </c>
      <c r="O423">
        <v>0</v>
      </c>
      <c r="P423">
        <v>0</v>
      </c>
      <c r="Q423">
        <v>0</v>
      </c>
      <c r="W423" s="14" t="s">
        <v>1038</v>
      </c>
      <c r="AB423" t="str">
        <f>Special[[#This Row],[服装]]&amp;Special[[#This Row],[名前]]&amp;Special[[#This Row],[レアリティ]]</f>
        <v>雪遊び古牧譲ICONIC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192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597</v>
      </c>
      <c r="E424" t="s">
        <v>72</v>
      </c>
      <c r="F424" s="1" t="s">
        <v>90</v>
      </c>
      <c r="G424" t="s">
        <v>74</v>
      </c>
      <c r="H424" t="s">
        <v>75</v>
      </c>
      <c r="I424" t="s">
        <v>71</v>
      </c>
      <c r="J424">
        <v>1</v>
      </c>
      <c r="K424" t="s">
        <v>249</v>
      </c>
      <c r="L424" s="1" t="s">
        <v>593</v>
      </c>
      <c r="M424" s="1" t="s">
        <v>601</v>
      </c>
      <c r="N424">
        <v>46</v>
      </c>
      <c r="O424">
        <v>0</v>
      </c>
      <c r="P424">
        <v>56</v>
      </c>
      <c r="Q424">
        <v>0</v>
      </c>
      <c r="S424">
        <v>3.35</v>
      </c>
      <c r="T424">
        <v>33.729999999999997</v>
      </c>
      <c r="U424">
        <v>5</v>
      </c>
      <c r="V424">
        <v>50.08</v>
      </c>
      <c r="W424" t="s">
        <v>881</v>
      </c>
      <c r="X424">
        <v>1</v>
      </c>
      <c r="AB424" t="str">
        <f>Special[[#This Row],[服装]]&amp;Special[[#This Row],[名前]]&amp;Special[[#This Row],[レアリティ]]</f>
        <v>雪遊び古牧譲ICONIC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192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597</v>
      </c>
      <c r="E425" t="s">
        <v>72</v>
      </c>
      <c r="F425" s="1" t="s">
        <v>90</v>
      </c>
      <c r="G425" t="s">
        <v>74</v>
      </c>
      <c r="H425" t="s">
        <v>75</v>
      </c>
      <c r="I425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2.5</v>
      </c>
      <c r="T425">
        <v>25.04</v>
      </c>
      <c r="U425">
        <v>4.2</v>
      </c>
      <c r="V425">
        <v>42.42</v>
      </c>
      <c r="W425" s="1" t="s">
        <v>856</v>
      </c>
      <c r="X425">
        <v>1</v>
      </c>
      <c r="AB425" t="str">
        <f>Special[[#This Row],[服装]]&amp;Special[[#This Row],[名前]]&amp;Special[[#This Row],[レアリティ]]</f>
        <v>雪遊び古牧譲ICONIC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193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76</v>
      </c>
      <c r="F426" t="s">
        <v>28</v>
      </c>
      <c r="G426" t="s">
        <v>25</v>
      </c>
      <c r="H426" t="s">
        <v>75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ユニフォーム浅虫快人ICONIC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193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76</v>
      </c>
      <c r="F427" t="s">
        <v>28</v>
      </c>
      <c r="G427" t="s">
        <v>25</v>
      </c>
      <c r="H427" t="s">
        <v>75</v>
      </c>
      <c r="I427" t="s">
        <v>71</v>
      </c>
      <c r="J427">
        <v>1</v>
      </c>
      <c r="K427" t="s">
        <v>249</v>
      </c>
      <c r="L427" s="1" t="s">
        <v>879</v>
      </c>
      <c r="M427" s="1" t="s">
        <v>173</v>
      </c>
      <c r="N427">
        <v>14</v>
      </c>
      <c r="O427">
        <v>0</v>
      </c>
      <c r="P427">
        <v>0</v>
      </c>
      <c r="Q427">
        <v>0</v>
      </c>
      <c r="S427">
        <v>4.2</v>
      </c>
      <c r="T427">
        <v>42.42</v>
      </c>
      <c r="U427" s="13">
        <v>0</v>
      </c>
      <c r="V427" s="13">
        <v>0</v>
      </c>
      <c r="W427" s="14" t="s">
        <v>886</v>
      </c>
      <c r="X427">
        <v>1</v>
      </c>
      <c r="AB427" t="str">
        <f>Special[[#This Row],[服装]]&amp;Special[[#This Row],[名前]]&amp;Special[[#This Row],[レアリティ]]</f>
        <v>ユニフォーム浅虫快人ICONIC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194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79</v>
      </c>
      <c r="F428" t="s">
        <v>23</v>
      </c>
      <c r="G428" t="s">
        <v>21</v>
      </c>
      <c r="H428" t="s">
        <v>75</v>
      </c>
      <c r="I428" t="s">
        <v>71</v>
      </c>
      <c r="J428">
        <v>1</v>
      </c>
      <c r="K428" t="s">
        <v>249</v>
      </c>
      <c r="L428" s="1" t="s">
        <v>195</v>
      </c>
      <c r="M428" s="1" t="s">
        <v>173</v>
      </c>
      <c r="N428">
        <v>14</v>
      </c>
      <c r="O428">
        <v>0</v>
      </c>
      <c r="P428">
        <v>0</v>
      </c>
      <c r="Q428">
        <v>0</v>
      </c>
      <c r="AB428" t="str">
        <f>Special[[#This Row],[服装]]&amp;Special[[#This Row],[名前]]&amp;Special[[#This Row],[レアリティ]]</f>
        <v>ユニフォーム南田大志ICONIC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194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79</v>
      </c>
      <c r="F429" t="s">
        <v>23</v>
      </c>
      <c r="G429" t="s">
        <v>21</v>
      </c>
      <c r="H429" t="s">
        <v>75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881</v>
      </c>
      <c r="X429">
        <v>1</v>
      </c>
      <c r="AB429" t="str">
        <f>Special[[#This Row],[服装]]&amp;Special[[#This Row],[名前]]&amp;Special[[#This Row],[レアリティ]]</f>
        <v>ユニフォーム南田大志ICONIC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195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81</v>
      </c>
      <c r="F430" t="s">
        <v>23</v>
      </c>
      <c r="G430" t="s">
        <v>26</v>
      </c>
      <c r="H430" t="s">
        <v>75</v>
      </c>
      <c r="I430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ユニフォーム湯川良明ICONIC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196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83</v>
      </c>
      <c r="F431" t="s">
        <v>23</v>
      </c>
      <c r="G431" t="s">
        <v>25</v>
      </c>
      <c r="H431" t="s">
        <v>75</v>
      </c>
      <c r="I431" t="s">
        <v>71</v>
      </c>
      <c r="J431">
        <v>1</v>
      </c>
      <c r="K431" t="s">
        <v>249</v>
      </c>
      <c r="L431" s="1" t="s">
        <v>191</v>
      </c>
      <c r="M431" s="1" t="s">
        <v>162</v>
      </c>
      <c r="N431">
        <v>14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ユニフォーム稲垣功ICONIC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197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86</v>
      </c>
      <c r="F432" t="s">
        <v>23</v>
      </c>
      <c r="G432" t="s">
        <v>26</v>
      </c>
      <c r="H432" t="s">
        <v>75</v>
      </c>
      <c r="I432" t="s">
        <v>71</v>
      </c>
      <c r="J432">
        <v>1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ユニフォーム馬門英治ICONIC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198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88</v>
      </c>
      <c r="F433" t="s">
        <v>23</v>
      </c>
      <c r="G433" t="s">
        <v>25</v>
      </c>
      <c r="H433" t="s">
        <v>75</v>
      </c>
      <c r="I433" t="s">
        <v>71</v>
      </c>
      <c r="J433">
        <v>1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ユニフォーム百沢雄大ICONIC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199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553</v>
      </c>
      <c r="E434" t="s">
        <v>88</v>
      </c>
      <c r="F434" s="1" t="s">
        <v>90</v>
      </c>
      <c r="G434" t="s">
        <v>78</v>
      </c>
      <c r="H434" t="s">
        <v>75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12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職業体験百沢雄大ICONIC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200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108</v>
      </c>
      <c r="E435" t="s">
        <v>89</v>
      </c>
      <c r="F435" t="s">
        <v>90</v>
      </c>
      <c r="G435" t="s">
        <v>78</v>
      </c>
      <c r="H435" t="s">
        <v>91</v>
      </c>
      <c r="I435" t="s">
        <v>71</v>
      </c>
      <c r="J435">
        <v>1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1055</v>
      </c>
      <c r="X435">
        <v>0</v>
      </c>
      <c r="AB435" t="str">
        <f>Special[[#This Row],[服装]]&amp;Special[[#This Row],[名前]]&amp;Special[[#This Row],[レアリティ]]</f>
        <v>ユニフォーム照島游児ICONIC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200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t="s">
        <v>108</v>
      </c>
      <c r="E436" t="s">
        <v>89</v>
      </c>
      <c r="F436" t="s">
        <v>90</v>
      </c>
      <c r="G436" t="s">
        <v>78</v>
      </c>
      <c r="H436" t="s">
        <v>91</v>
      </c>
      <c r="I436" t="s">
        <v>71</v>
      </c>
      <c r="J436">
        <v>1</v>
      </c>
      <c r="K436" t="s">
        <v>249</v>
      </c>
      <c r="L436" s="1" t="s">
        <v>593</v>
      </c>
      <c r="M436" s="1" t="s">
        <v>224</v>
      </c>
      <c r="N436">
        <v>51</v>
      </c>
      <c r="O436">
        <v>0</v>
      </c>
      <c r="P436">
        <v>61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881</v>
      </c>
      <c r="X436">
        <v>1</v>
      </c>
      <c r="AB436" t="str">
        <f>Special[[#This Row],[服装]]&amp;Special[[#This Row],[名前]]&amp;Special[[#This Row],[レアリティ]]</f>
        <v>ユニフォーム照島游児ICONIC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201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149</v>
      </c>
      <c r="E437" t="s">
        <v>89</v>
      </c>
      <c r="F437" t="s">
        <v>77</v>
      </c>
      <c r="G437" t="s">
        <v>78</v>
      </c>
      <c r="H437" t="s">
        <v>91</v>
      </c>
      <c r="I437" t="s">
        <v>71</v>
      </c>
      <c r="J437">
        <v>1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1055</v>
      </c>
      <c r="X437">
        <v>0</v>
      </c>
      <c r="AB437" t="str">
        <f>Special[[#This Row],[服装]]&amp;Special[[#This Row],[名前]]&amp;Special[[#This Row],[レアリティ]]</f>
        <v>制服照島游児ICONIC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202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597</v>
      </c>
      <c r="E438" t="s">
        <v>89</v>
      </c>
      <c r="F438" s="1" t="s">
        <v>598</v>
      </c>
      <c r="G438" t="s">
        <v>78</v>
      </c>
      <c r="H438" t="s">
        <v>91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雪遊び照島游児ICONIC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202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597</v>
      </c>
      <c r="E439" t="s">
        <v>89</v>
      </c>
      <c r="F439" s="1" t="s">
        <v>598</v>
      </c>
      <c r="G439" t="s">
        <v>78</v>
      </c>
      <c r="H439" t="s">
        <v>91</v>
      </c>
      <c r="I439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48</v>
      </c>
      <c r="O439">
        <v>0</v>
      </c>
      <c r="P439">
        <v>58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869</v>
      </c>
      <c r="X439">
        <v>2</v>
      </c>
      <c r="AB439" t="str">
        <f>Special[[#This Row],[服装]]&amp;Special[[#This Row],[名前]]&amp;Special[[#This Row],[レアリティ]]</f>
        <v>雪遊び照島游児ICONIC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203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735</v>
      </c>
      <c r="E440" s="1" t="s">
        <v>89</v>
      </c>
      <c r="F440" s="1" t="s">
        <v>90</v>
      </c>
      <c r="G440" s="1" t="s">
        <v>78</v>
      </c>
      <c r="H440" s="1" t="s">
        <v>91</v>
      </c>
      <c r="I440" s="1" t="s">
        <v>71</v>
      </c>
      <c r="J440">
        <v>1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スパイ照島游児ICONIC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203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735</v>
      </c>
      <c r="E441" s="1" t="s">
        <v>89</v>
      </c>
      <c r="F441" s="1" t="s">
        <v>90</v>
      </c>
      <c r="G441" s="1" t="s">
        <v>78</v>
      </c>
      <c r="H441" s="1" t="s">
        <v>91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178</v>
      </c>
      <c r="N441">
        <v>16</v>
      </c>
      <c r="O441">
        <v>0</v>
      </c>
      <c r="P441">
        <v>0</v>
      </c>
      <c r="Q441">
        <v>0</v>
      </c>
      <c r="S441">
        <v>3.35</v>
      </c>
      <c r="T441">
        <v>20.010000000000002</v>
      </c>
      <c r="W441" s="1" t="s">
        <v>950</v>
      </c>
      <c r="X441">
        <v>1</v>
      </c>
      <c r="AB441" t="str">
        <f>Special[[#This Row],[服装]]&amp;Special[[#This Row],[名前]]&amp;Special[[#This Row],[レアリティ]]</f>
        <v>スパイ照島游児ICONIC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203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735</v>
      </c>
      <c r="E442" s="1" t="s">
        <v>89</v>
      </c>
      <c r="F442" s="1" t="s">
        <v>90</v>
      </c>
      <c r="G442" s="1" t="s">
        <v>78</v>
      </c>
      <c r="H442" s="1" t="s">
        <v>91</v>
      </c>
      <c r="I442" s="1" t="s">
        <v>71</v>
      </c>
      <c r="J442">
        <v>1</v>
      </c>
      <c r="K442" t="s">
        <v>249</v>
      </c>
      <c r="L442" s="1" t="s">
        <v>776</v>
      </c>
      <c r="M442" s="1" t="s">
        <v>224</v>
      </c>
      <c r="N442">
        <v>48</v>
      </c>
      <c r="O442">
        <v>0</v>
      </c>
      <c r="P442">
        <v>58</v>
      </c>
      <c r="Q442">
        <v>0</v>
      </c>
      <c r="S442">
        <v>2.5</v>
      </c>
      <c r="T442">
        <v>15.24</v>
      </c>
      <c r="U442">
        <v>4.2</v>
      </c>
      <c r="V442">
        <v>25.76</v>
      </c>
      <c r="W442" s="1" t="s">
        <v>869</v>
      </c>
      <c r="X442">
        <v>1</v>
      </c>
      <c r="AB442" t="str">
        <f>Special[[#This Row],[服装]]&amp;Special[[#This Row],[名前]]&amp;Special[[#This Row],[レアリティ]]</f>
        <v>スパイ照島游児ICONIC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203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2</v>
      </c>
      <c r="D443" s="1" t="s">
        <v>735</v>
      </c>
      <c r="E443" s="1" t="s">
        <v>89</v>
      </c>
      <c r="F443" s="1" t="s">
        <v>90</v>
      </c>
      <c r="G443" s="1" t="s">
        <v>78</v>
      </c>
      <c r="H443" s="1" t="s">
        <v>91</v>
      </c>
      <c r="I443" s="1" t="s">
        <v>71</v>
      </c>
      <c r="J443">
        <v>1</v>
      </c>
      <c r="K443" t="s">
        <v>249</v>
      </c>
      <c r="L443" s="1" t="s">
        <v>776</v>
      </c>
      <c r="M443" s="1" t="s">
        <v>224</v>
      </c>
      <c r="N443">
        <v>48</v>
      </c>
      <c r="O443">
        <v>0</v>
      </c>
      <c r="P443">
        <v>58</v>
      </c>
      <c r="Q443">
        <v>0</v>
      </c>
      <c r="R443" s="1" t="s">
        <v>554</v>
      </c>
      <c r="S443">
        <v>2.5</v>
      </c>
      <c r="T443">
        <v>15.24</v>
      </c>
      <c r="U443">
        <v>4.2</v>
      </c>
      <c r="V443">
        <v>25.76</v>
      </c>
      <c r="W443" s="1" t="s">
        <v>869</v>
      </c>
      <c r="X443">
        <v>0</v>
      </c>
      <c r="AB443" t="str">
        <f>Special[[#This Row],[服装]]&amp;Special[[#This Row],[名前]]&amp;Special[[#This Row],[レアリティ]]</f>
        <v>スパイ照島游児ICONIC</v>
      </c>
      <c r="AC443">
        <f>IF((A442&amp;L442&amp;M442)&lt;&gt;(Special[[#This Row],[No]]&amp;L443&amp;M443),1,IF(Special[[#This Row],[追加属性]]="",1,0))</f>
        <v>0</v>
      </c>
    </row>
    <row r="444" spans="1:29" x14ac:dyDescent="0.35">
      <c r="A444">
        <f>VLOOKUP(Special[[#This Row],[No用]],SetNo[[No.用]:[vlookup 用]],2,FALSE)</f>
        <v>204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929</v>
      </c>
      <c r="E444" s="1" t="s">
        <v>89</v>
      </c>
      <c r="F444" s="1" t="s">
        <v>77</v>
      </c>
      <c r="G444" s="1" t="s">
        <v>78</v>
      </c>
      <c r="H444" s="1" t="s">
        <v>91</v>
      </c>
      <c r="I444" s="1" t="s">
        <v>71</v>
      </c>
      <c r="J444">
        <v>1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1055</v>
      </c>
      <c r="X444">
        <v>0</v>
      </c>
      <c r="AB444" t="str">
        <f>Special[[#This Row],[服装]]&amp;Special[[#This Row],[名前]]&amp;Special[[#This Row],[レアリティ]]</f>
        <v>妖照島游児ICONIC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204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929</v>
      </c>
      <c r="E445" s="1" t="s">
        <v>89</v>
      </c>
      <c r="F445" s="1" t="s">
        <v>77</v>
      </c>
      <c r="G445" s="1" t="s">
        <v>78</v>
      </c>
      <c r="H445" s="1" t="s">
        <v>91</v>
      </c>
      <c r="I445" s="1" t="s">
        <v>71</v>
      </c>
      <c r="J445">
        <v>1</v>
      </c>
      <c r="K445" t="s">
        <v>249</v>
      </c>
      <c r="L445" s="1" t="s">
        <v>593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852</v>
      </c>
      <c r="X445">
        <v>1</v>
      </c>
      <c r="AB445" t="str">
        <f>Special[[#This Row],[服装]]&amp;Special[[#This Row],[名前]]&amp;Special[[#This Row],[レアリティ]]</f>
        <v>妖照島游児ICONIC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204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2</v>
      </c>
      <c r="D446" s="1" t="s">
        <v>929</v>
      </c>
      <c r="E446" s="1" t="s">
        <v>89</v>
      </c>
      <c r="F446" s="1" t="s">
        <v>77</v>
      </c>
      <c r="G446" s="1" t="s">
        <v>78</v>
      </c>
      <c r="H446" s="1" t="s">
        <v>91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902</v>
      </c>
      <c r="S446">
        <v>10</v>
      </c>
      <c r="T446">
        <v>19.8</v>
      </c>
      <c r="U446">
        <v>15</v>
      </c>
      <c r="V446">
        <v>29.7</v>
      </c>
      <c r="W446" s="1" t="s">
        <v>852</v>
      </c>
      <c r="X446">
        <v>0</v>
      </c>
      <c r="AB446" t="str">
        <f>Special[[#This Row],[服装]]&amp;Special[[#This Row],[名前]]&amp;Special[[#This Row],[レアリティ]]</f>
        <v>妖照島游児ICONIC</v>
      </c>
      <c r="AC446">
        <f>IF((A445&amp;L445&amp;M445)&lt;&gt;(Special[[#This Row],[No]]&amp;L446&amp;M446),1,IF(Special[[#This Row],[追加属性]]="",1,0))</f>
        <v>0</v>
      </c>
    </row>
    <row r="447" spans="1:29" x14ac:dyDescent="0.35">
      <c r="A447">
        <f>VLOOKUP(Special[[#This Row],[No用]],SetNo[[No.用]:[vlookup 用]],2,FALSE)</f>
        <v>205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108</v>
      </c>
      <c r="E447" t="s">
        <v>92</v>
      </c>
      <c r="F447" t="s">
        <v>90</v>
      </c>
      <c r="G447" t="s">
        <v>82</v>
      </c>
      <c r="H447" t="s">
        <v>91</v>
      </c>
      <c r="I447" t="s">
        <v>71</v>
      </c>
      <c r="J447">
        <v>1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ユニフォーム母畑和馬ICONIC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206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980</v>
      </c>
      <c r="E448" s="1" t="s">
        <v>92</v>
      </c>
      <c r="F448" s="1" t="s">
        <v>77</v>
      </c>
      <c r="G448" s="1" t="s">
        <v>82</v>
      </c>
      <c r="H448" s="1" t="s">
        <v>91</v>
      </c>
      <c r="I448" s="1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アート2母畑和馬ICONIC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207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108</v>
      </c>
      <c r="E449" t="s">
        <v>93</v>
      </c>
      <c r="F449" t="s">
        <v>73</v>
      </c>
      <c r="G449" t="s">
        <v>74</v>
      </c>
      <c r="H449" t="s">
        <v>91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ユニフォーム二岐丈晴ICONIC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208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149</v>
      </c>
      <c r="E450" t="s">
        <v>93</v>
      </c>
      <c r="F450" t="s">
        <v>90</v>
      </c>
      <c r="G450" t="s">
        <v>74</v>
      </c>
      <c r="H450" t="s">
        <v>91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制服二岐丈晴ICONIC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209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108</v>
      </c>
      <c r="E451" t="s">
        <v>99</v>
      </c>
      <c r="F451" t="s">
        <v>73</v>
      </c>
      <c r="G451" t="s">
        <v>78</v>
      </c>
      <c r="H451" t="s">
        <v>91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ユニフォーム沼尻凛太郎ICONIC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209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108</v>
      </c>
      <c r="E452" t="s">
        <v>99</v>
      </c>
      <c r="F452" t="s">
        <v>73</v>
      </c>
      <c r="G452" t="s">
        <v>78</v>
      </c>
      <c r="H452" t="s">
        <v>91</v>
      </c>
      <c r="I452" t="s">
        <v>71</v>
      </c>
      <c r="J452">
        <v>1</v>
      </c>
      <c r="K452" t="s">
        <v>249</v>
      </c>
      <c r="L452" s="1" t="s">
        <v>1059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20</v>
      </c>
      <c r="T452">
        <v>79.78</v>
      </c>
      <c r="U452">
        <v>22.5</v>
      </c>
      <c r="V452">
        <v>89.14</v>
      </c>
      <c r="W452" s="1" t="s">
        <v>924</v>
      </c>
      <c r="X452">
        <v>0</v>
      </c>
      <c r="AB452" t="str">
        <f>Special[[#This Row],[服装]]&amp;Special[[#This Row],[名前]]&amp;Special[[#This Row],[レアリティ]]</f>
        <v>ユニフォーム沼尻凛太郎ICONIC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210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94</v>
      </c>
      <c r="F453" t="s">
        <v>90</v>
      </c>
      <c r="G453" t="s">
        <v>82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ユニフォーム飯坂信義ICONIC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211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108</v>
      </c>
      <c r="E454" t="s">
        <v>95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ユニフォーム東山勝道ICONIC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212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108</v>
      </c>
      <c r="E455" t="s">
        <v>96</v>
      </c>
      <c r="F455" t="s">
        <v>90</v>
      </c>
      <c r="G455" t="s">
        <v>80</v>
      </c>
      <c r="H455" t="s">
        <v>91</v>
      </c>
      <c r="I455" t="s">
        <v>71</v>
      </c>
      <c r="J455">
        <v>1</v>
      </c>
      <c r="K455" t="s">
        <v>249</v>
      </c>
      <c r="L455" s="1" t="s">
        <v>195</v>
      </c>
      <c r="M455" s="1" t="s">
        <v>173</v>
      </c>
      <c r="N455">
        <v>43</v>
      </c>
      <c r="O455">
        <v>0</v>
      </c>
      <c r="P455">
        <v>0</v>
      </c>
      <c r="Q455">
        <v>0</v>
      </c>
      <c r="AB455" t="str">
        <f>Special[[#This Row],[服装]]&amp;Special[[#This Row],[名前]]&amp;Special[[#This Row],[レアリティ]]</f>
        <v>ユニフォーム土湯新ICONIC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213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463</v>
      </c>
      <c r="F456" t="s">
        <v>28</v>
      </c>
      <c r="G456" t="s">
        <v>25</v>
      </c>
      <c r="H456" t="s">
        <v>156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ユニフォーム中島猛ICONIC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213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463</v>
      </c>
      <c r="F457" t="s">
        <v>28</v>
      </c>
      <c r="G457" t="s">
        <v>25</v>
      </c>
      <c r="H457" t="s">
        <v>156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950</v>
      </c>
      <c r="X457">
        <v>1</v>
      </c>
      <c r="AB457" t="str">
        <f>Special[[#This Row],[服装]]&amp;Special[[#This Row],[名前]]&amp;Special[[#This Row],[レアリティ]]</f>
        <v>ユニフォーム中島猛ICONIC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213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463</v>
      </c>
      <c r="F458" t="s">
        <v>28</v>
      </c>
      <c r="G458" t="s">
        <v>25</v>
      </c>
      <c r="H458" t="s">
        <v>156</v>
      </c>
      <c r="I458" t="s">
        <v>71</v>
      </c>
      <c r="J458">
        <v>1</v>
      </c>
      <c r="K458" t="s">
        <v>249</v>
      </c>
      <c r="L458" s="1" t="s">
        <v>1059</v>
      </c>
      <c r="M458" s="1" t="s">
        <v>224</v>
      </c>
      <c r="N458">
        <v>48</v>
      </c>
      <c r="O458">
        <v>0</v>
      </c>
      <c r="P458">
        <v>58</v>
      </c>
      <c r="Q458">
        <v>0</v>
      </c>
      <c r="S458">
        <v>20</v>
      </c>
      <c r="T458">
        <v>79.78</v>
      </c>
      <c r="U458">
        <v>22.5</v>
      </c>
      <c r="V458">
        <v>89.14</v>
      </c>
      <c r="W458" s="1" t="s">
        <v>924</v>
      </c>
      <c r="X458">
        <v>0</v>
      </c>
      <c r="AB458" t="str">
        <f>Special[[#This Row],[服装]]&amp;Special[[#This Row],[名前]]&amp;Special[[#This Row],[レアリティ]]</f>
        <v>ユニフォーム中島猛ICONIC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214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735</v>
      </c>
      <c r="E459" s="1" t="s">
        <v>100</v>
      </c>
      <c r="F459" s="1" t="s">
        <v>73</v>
      </c>
      <c r="G459" s="1" t="s">
        <v>78</v>
      </c>
      <c r="H459" s="1" t="s">
        <v>130</v>
      </c>
      <c r="I459" s="1" t="s">
        <v>71</v>
      </c>
      <c r="J459">
        <v>1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スパイ中島猛ICONIC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214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735</v>
      </c>
      <c r="E460" s="1" t="s">
        <v>100</v>
      </c>
      <c r="F460" s="1" t="s">
        <v>73</v>
      </c>
      <c r="G460" s="1" t="s">
        <v>78</v>
      </c>
      <c r="H460" s="1" t="s">
        <v>130</v>
      </c>
      <c r="I460" s="1" t="s">
        <v>71</v>
      </c>
      <c r="J460">
        <v>1</v>
      </c>
      <c r="K460" t="s">
        <v>249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950</v>
      </c>
      <c r="X460">
        <v>1</v>
      </c>
      <c r="AB460" t="str">
        <f>Special[[#This Row],[服装]]&amp;Special[[#This Row],[名前]]&amp;Special[[#This Row],[レアリティ]]</f>
        <v>スパイ中島猛ICONIC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214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735</v>
      </c>
      <c r="E461" s="1" t="s">
        <v>100</v>
      </c>
      <c r="F461" s="1" t="s">
        <v>73</v>
      </c>
      <c r="G461" s="1" t="s">
        <v>78</v>
      </c>
      <c r="H461" s="1" t="s">
        <v>130</v>
      </c>
      <c r="I461" s="1" t="s">
        <v>71</v>
      </c>
      <c r="J461">
        <v>1</v>
      </c>
      <c r="K461" t="s">
        <v>249</v>
      </c>
      <c r="L461" s="1" t="s">
        <v>1059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20</v>
      </c>
      <c r="T461">
        <v>79.78</v>
      </c>
      <c r="U461">
        <v>22.5</v>
      </c>
      <c r="V461">
        <v>89.14</v>
      </c>
      <c r="W461" s="1" t="s">
        <v>924</v>
      </c>
      <c r="X461">
        <v>0</v>
      </c>
      <c r="AB461" t="str">
        <f>Special[[#This Row],[服装]]&amp;Special[[#This Row],[名前]]&amp;Special[[#This Row],[レアリティ]]</f>
        <v>スパイ中島猛ICONIC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214</v>
      </c>
      <c r="B462">
        <f>IF(ROW()=2,1,IF(A461&lt;&gt;Special[[#This Row],[No]],1,IF(Special[[#This Row],[枝番用]]=0,B461,B461+1)))</f>
        <v>4</v>
      </c>
      <c r="C462">
        <f>IF(ROW()=2,1,IF(Special[[#This Row],[枝番用]]=1,1,C461+1))</f>
        <v>1</v>
      </c>
      <c r="D462" s="1" t="s">
        <v>735</v>
      </c>
      <c r="E462" s="1" t="s">
        <v>100</v>
      </c>
      <c r="F462" s="1" t="s">
        <v>73</v>
      </c>
      <c r="G462" s="1" t="s">
        <v>78</v>
      </c>
      <c r="H462" s="1" t="s">
        <v>130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950</v>
      </c>
      <c r="X462">
        <v>1</v>
      </c>
      <c r="Z462" s="1" t="s">
        <v>937</v>
      </c>
      <c r="AA462" s="1"/>
      <c r="AB462" t="str">
        <f>Special[[#This Row],[服装]]&amp;Special[[#This Row],[名前]]&amp;Special[[#This Row],[レアリティ]]</f>
        <v>スパイ中島猛ICONIC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214</v>
      </c>
      <c r="B463">
        <f>IF(ROW()=2,1,IF(A462&lt;&gt;Special[[#This Row],[No]],1,IF(Special[[#This Row],[枝番用]]=0,B462,B462+1)))</f>
        <v>4</v>
      </c>
      <c r="C463">
        <f>IF(ROW()=2,1,IF(Special[[#This Row],[枝番用]]=1,1,C462+1))</f>
        <v>2</v>
      </c>
      <c r="D463" s="1" t="s">
        <v>735</v>
      </c>
      <c r="E463" s="1" t="s">
        <v>100</v>
      </c>
      <c r="F463" s="1" t="s">
        <v>73</v>
      </c>
      <c r="G463" s="1" t="s">
        <v>78</v>
      </c>
      <c r="H463" s="1" t="s">
        <v>130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45</v>
      </c>
      <c r="O463">
        <v>0</v>
      </c>
      <c r="P463">
        <v>55</v>
      </c>
      <c r="Q463">
        <v>0</v>
      </c>
      <c r="R463" s="1" t="s">
        <v>554</v>
      </c>
      <c r="S463">
        <v>7</v>
      </c>
      <c r="T463">
        <v>13.86</v>
      </c>
      <c r="U463">
        <v>10.5</v>
      </c>
      <c r="V463">
        <v>20.79</v>
      </c>
      <c r="W463" s="1" t="s">
        <v>950</v>
      </c>
      <c r="X463">
        <v>0</v>
      </c>
      <c r="Z463" s="1" t="s">
        <v>937</v>
      </c>
      <c r="AA463" s="1"/>
      <c r="AB463" t="str">
        <f>Special[[#This Row],[服装]]&amp;Special[[#This Row],[名前]]&amp;Special[[#This Row],[レアリティ]]</f>
        <v>スパイ中島猛ICONIC</v>
      </c>
      <c r="AC463">
        <f>IF((A462&amp;L462&amp;M462)&lt;&gt;(Special[[#This Row],[No]]&amp;L463&amp;M463),1,IF(Special[[#This Row],[追加属性]]="",1,0))</f>
        <v>0</v>
      </c>
    </row>
    <row r="464" spans="1:29" x14ac:dyDescent="0.35">
      <c r="A464">
        <f>VLOOKUP(Special[[#This Row],[No用]],SetNo[[No.用]:[vlookup 用]],2,FALSE)</f>
        <v>215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465</v>
      </c>
      <c r="F464" t="s">
        <v>24</v>
      </c>
      <c r="G464" t="s">
        <v>25</v>
      </c>
      <c r="H464" t="s">
        <v>156</v>
      </c>
      <c r="I464" t="s">
        <v>71</v>
      </c>
      <c r="J464">
        <v>1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1055</v>
      </c>
      <c r="X464">
        <v>0</v>
      </c>
      <c r="AB464" t="str">
        <f>Special[[#This Row],[服装]]&amp;Special[[#This Row],[名前]]&amp;Special[[#This Row],[レアリティ]]</f>
        <v>ユニフォーム白石優希ICONIC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216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467</v>
      </c>
      <c r="F465" t="s">
        <v>28</v>
      </c>
      <c r="G465" t="s">
        <v>31</v>
      </c>
      <c r="H465" t="s">
        <v>156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ユニフォーム花山一雅ICONIC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217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469</v>
      </c>
      <c r="F466" t="s">
        <v>28</v>
      </c>
      <c r="G466" t="s">
        <v>26</v>
      </c>
      <c r="H466" t="s">
        <v>156</v>
      </c>
      <c r="I466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1055</v>
      </c>
      <c r="X466" s="6">
        <v>0</v>
      </c>
      <c r="AB466" t="str">
        <f>Special[[#This Row],[服装]]&amp;Special[[#This Row],[名前]]&amp;Special[[#This Row],[レアリティ]]</f>
        <v>ユニフォーム鳴子哲平ICONIC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218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471</v>
      </c>
      <c r="F467" t="s">
        <v>28</v>
      </c>
      <c r="G467" t="s">
        <v>21</v>
      </c>
      <c r="H467" t="s">
        <v>156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14</v>
      </c>
      <c r="O467">
        <v>0</v>
      </c>
      <c r="P467">
        <v>0</v>
      </c>
      <c r="Q467">
        <v>0</v>
      </c>
      <c r="AB467" t="str">
        <f>Special[[#This Row],[服装]]&amp;Special[[#This Row],[名前]]&amp;Special[[#This Row],[レアリティ]]</f>
        <v>ユニフォーム秋保和光ICONIC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219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473</v>
      </c>
      <c r="F468" t="s">
        <v>28</v>
      </c>
      <c r="G468" t="s">
        <v>26</v>
      </c>
      <c r="H468" t="s">
        <v>156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12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ユニフォーム松島剛ICONIC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220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929</v>
      </c>
      <c r="E469" s="1" t="s">
        <v>105</v>
      </c>
      <c r="F469" s="1" t="s">
        <v>73</v>
      </c>
      <c r="G469" s="1" t="s">
        <v>82</v>
      </c>
      <c r="H469" s="1" t="s">
        <v>130</v>
      </c>
      <c r="I469" s="1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妖松島剛ICONIC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220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929</v>
      </c>
      <c r="E470" s="1" t="s">
        <v>105</v>
      </c>
      <c r="F470" s="1" t="s">
        <v>73</v>
      </c>
      <c r="G470" s="1" t="s">
        <v>82</v>
      </c>
      <c r="H470" s="1" t="s">
        <v>130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12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U470">
        <v>0</v>
      </c>
      <c r="V470">
        <v>0</v>
      </c>
      <c r="W470" s="1" t="s">
        <v>870</v>
      </c>
      <c r="X470">
        <v>1</v>
      </c>
      <c r="AB470" t="str">
        <f>Special[[#This Row],[服装]]&amp;Special[[#This Row],[名前]]&amp;Special[[#This Row],[レアリティ]]</f>
        <v>妖松島剛ICONIC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221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475</v>
      </c>
      <c r="F471" t="s">
        <v>28</v>
      </c>
      <c r="G471" t="s">
        <v>25</v>
      </c>
      <c r="H471" t="s">
        <v>156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ユニフォーム川渡瞬己ICONIC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221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475</v>
      </c>
      <c r="F472" t="s">
        <v>28</v>
      </c>
      <c r="G472" t="s">
        <v>25</v>
      </c>
      <c r="H472" t="s">
        <v>156</v>
      </c>
      <c r="I472" t="s">
        <v>71</v>
      </c>
      <c r="J472">
        <v>1</v>
      </c>
      <c r="K472" t="s">
        <v>249</v>
      </c>
      <c r="L472" s="1" t="s">
        <v>593</v>
      </c>
      <c r="M472" s="1" t="s">
        <v>224</v>
      </c>
      <c r="N472">
        <v>47</v>
      </c>
      <c r="O472">
        <v>0</v>
      </c>
      <c r="P472">
        <v>57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t="s">
        <v>881</v>
      </c>
      <c r="X472">
        <v>1</v>
      </c>
      <c r="AB472" t="str">
        <f>Special[[#This Row],[服装]]&amp;Special[[#This Row],[名前]]&amp;Special[[#This Row],[レアリティ]]</f>
        <v>ユニフォーム川渡瞬己ICONIC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222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987</v>
      </c>
      <c r="E473" s="1" t="s">
        <v>106</v>
      </c>
      <c r="F473" s="1" t="s">
        <v>73</v>
      </c>
      <c r="G473" s="1" t="s">
        <v>78</v>
      </c>
      <c r="H473" s="1" t="s">
        <v>130</v>
      </c>
      <c r="I473" s="1" t="s">
        <v>71</v>
      </c>
      <c r="J473">
        <v>1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サバゲ2川渡瞬己ICONIC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222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987</v>
      </c>
      <c r="E474" s="1" t="s">
        <v>106</v>
      </c>
      <c r="F474" s="1" t="s">
        <v>73</v>
      </c>
      <c r="G474" s="1" t="s">
        <v>78</v>
      </c>
      <c r="H474" s="1" t="s">
        <v>130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47</v>
      </c>
      <c r="O474">
        <v>0</v>
      </c>
      <c r="P474">
        <v>57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881</v>
      </c>
      <c r="X474">
        <v>1</v>
      </c>
      <c r="AB474" t="str">
        <f>Special[[#This Row],[服装]]&amp;Special[[#This Row],[名前]]&amp;Special[[#This Row],[レアリティ]]</f>
        <v>サバゲ2川渡瞬己ICONIC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223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109</v>
      </c>
      <c r="F475" t="s">
        <v>73</v>
      </c>
      <c r="G475" t="s">
        <v>78</v>
      </c>
      <c r="H475" t="s">
        <v>118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ユニフォーム牛島若利ICONIC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224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116</v>
      </c>
      <c r="E476" t="s">
        <v>109</v>
      </c>
      <c r="F476" t="s">
        <v>90</v>
      </c>
      <c r="G476" t="s">
        <v>78</v>
      </c>
      <c r="H476" t="s">
        <v>118</v>
      </c>
      <c r="I476" t="s">
        <v>71</v>
      </c>
      <c r="J476">
        <v>1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水着牛島若利ICONIC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224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116</v>
      </c>
      <c r="E477" t="s">
        <v>109</v>
      </c>
      <c r="F477" t="s">
        <v>90</v>
      </c>
      <c r="G477" t="s">
        <v>78</v>
      </c>
      <c r="H477" t="s">
        <v>118</v>
      </c>
      <c r="I477" t="s">
        <v>71</v>
      </c>
      <c r="J477">
        <v>1</v>
      </c>
      <c r="K477" t="s">
        <v>249</v>
      </c>
      <c r="L477" s="1" t="s">
        <v>554</v>
      </c>
      <c r="M477" s="1" t="s">
        <v>224</v>
      </c>
      <c r="N477">
        <v>51</v>
      </c>
      <c r="O477">
        <v>0</v>
      </c>
      <c r="P477">
        <v>61</v>
      </c>
      <c r="Q477">
        <v>0</v>
      </c>
      <c r="S477" s="13">
        <v>10</v>
      </c>
      <c r="T477" s="13">
        <v>19.8</v>
      </c>
      <c r="U477" s="13">
        <v>15</v>
      </c>
      <c r="V477" s="13">
        <v>29.7</v>
      </c>
      <c r="W477" s="13" t="s">
        <v>843</v>
      </c>
      <c r="X477" s="13">
        <v>0</v>
      </c>
      <c r="Y477" s="13"/>
      <c r="AB477" t="str">
        <f>Special[[#This Row],[服装]]&amp;Special[[#This Row],[名前]]&amp;Special[[#This Row],[レアリティ]]</f>
        <v>水着牛島若利ICONIC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225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591</v>
      </c>
      <c r="E478" t="s">
        <v>109</v>
      </c>
      <c r="F478" s="1" t="s">
        <v>77</v>
      </c>
      <c r="G478" t="s">
        <v>78</v>
      </c>
      <c r="H478" t="s">
        <v>118</v>
      </c>
      <c r="I478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新年牛島若利ICONIC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225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591</v>
      </c>
      <c r="E479" t="s">
        <v>109</v>
      </c>
      <c r="F479" s="1" t="s">
        <v>77</v>
      </c>
      <c r="G479" t="s">
        <v>78</v>
      </c>
      <c r="H479" t="s">
        <v>118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883</v>
      </c>
      <c r="X479">
        <v>2</v>
      </c>
      <c r="AB479" t="str">
        <f>Special[[#This Row],[服装]]&amp;Special[[#This Row],[名前]]&amp;Special[[#This Row],[レアリティ]]</f>
        <v>新年牛島若利ICONIC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226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149</v>
      </c>
      <c r="E480" s="1" t="s">
        <v>109</v>
      </c>
      <c r="F480" s="1" t="s">
        <v>73</v>
      </c>
      <c r="G480" s="1" t="s">
        <v>78</v>
      </c>
      <c r="H480" s="1" t="s">
        <v>118</v>
      </c>
      <c r="I480" s="1" t="s">
        <v>71</v>
      </c>
      <c r="J480">
        <v>1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1055</v>
      </c>
      <c r="X480">
        <v>0</v>
      </c>
      <c r="AB480" t="str">
        <f>Special[[#This Row],[服装]]&amp;Special[[#This Row],[名前]]&amp;Special[[#This Row],[レアリティ]]</f>
        <v>制服牛島若利ICONIC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226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149</v>
      </c>
      <c r="E481" s="1" t="s">
        <v>109</v>
      </c>
      <c r="F481" s="1" t="s">
        <v>73</v>
      </c>
      <c r="G481" s="1" t="s">
        <v>78</v>
      </c>
      <c r="H481" s="1" t="s">
        <v>118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178</v>
      </c>
      <c r="N481">
        <v>16</v>
      </c>
      <c r="O481">
        <v>0</v>
      </c>
      <c r="P481">
        <v>0</v>
      </c>
      <c r="Q481">
        <v>0</v>
      </c>
      <c r="S481">
        <v>3.35</v>
      </c>
      <c r="T481">
        <v>20.010000000000002</v>
      </c>
      <c r="U481">
        <v>0</v>
      </c>
      <c r="V481">
        <v>0</v>
      </c>
      <c r="W481" s="1" t="s">
        <v>870</v>
      </c>
      <c r="X481">
        <v>1</v>
      </c>
      <c r="AB481" t="str">
        <f>Special[[#This Row],[服装]]&amp;Special[[#This Row],[名前]]&amp;Special[[#This Row],[レアリティ]]</f>
        <v>制服牛島若利ICONIC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226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149</v>
      </c>
      <c r="E482" s="1" t="s">
        <v>109</v>
      </c>
      <c r="F482" s="1" t="s">
        <v>73</v>
      </c>
      <c r="G482" s="1" t="s">
        <v>78</v>
      </c>
      <c r="H482" s="1" t="s">
        <v>118</v>
      </c>
      <c r="I482" s="1" t="s">
        <v>71</v>
      </c>
      <c r="J482">
        <v>1</v>
      </c>
      <c r="K482" t="s">
        <v>249</v>
      </c>
      <c r="L482" s="1" t="s">
        <v>593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4.2</v>
      </c>
      <c r="T482">
        <v>25.76</v>
      </c>
      <c r="U482">
        <v>5.8</v>
      </c>
      <c r="V482">
        <v>35.200000000000003</v>
      </c>
      <c r="W482" s="1" t="s">
        <v>883</v>
      </c>
      <c r="X482">
        <v>2</v>
      </c>
      <c r="AB482" t="str">
        <f>Special[[#This Row],[服装]]&amp;Special[[#This Row],[名前]]&amp;Special[[#This Row],[レアリティ]]</f>
        <v>制服牛島若利ICONIC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227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770</v>
      </c>
      <c r="E483" s="1" t="s">
        <v>109</v>
      </c>
      <c r="F483" s="1" t="s">
        <v>90</v>
      </c>
      <c r="G483" s="1" t="s">
        <v>78</v>
      </c>
      <c r="H483" s="1" t="s">
        <v>118</v>
      </c>
      <c r="I483" s="1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文化祭2牛島若利ICONIC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227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770</v>
      </c>
      <c r="E484" s="1" t="s">
        <v>109</v>
      </c>
      <c r="F484" s="1" t="s">
        <v>90</v>
      </c>
      <c r="G484" s="1" t="s">
        <v>78</v>
      </c>
      <c r="H484" s="1" t="s">
        <v>118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869</v>
      </c>
      <c r="X484">
        <v>1</v>
      </c>
      <c r="AB484" t="str">
        <f>Special[[#This Row],[服装]]&amp;Special[[#This Row],[名前]]&amp;Special[[#This Row],[レアリティ]]</f>
        <v>文化祭2牛島若利ICONIC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227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2</v>
      </c>
      <c r="D485" s="1" t="s">
        <v>770</v>
      </c>
      <c r="E485" s="1" t="s">
        <v>109</v>
      </c>
      <c r="F485" s="1" t="s">
        <v>90</v>
      </c>
      <c r="G485" s="1" t="s">
        <v>78</v>
      </c>
      <c r="H485" s="1" t="s">
        <v>118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714</v>
      </c>
      <c r="S485">
        <v>3.35</v>
      </c>
      <c r="T485">
        <v>20.010000000000002</v>
      </c>
      <c r="U485">
        <v>5</v>
      </c>
      <c r="V485">
        <v>30.48</v>
      </c>
      <c r="W485" s="1" t="s">
        <v>867</v>
      </c>
      <c r="X485">
        <v>1</v>
      </c>
      <c r="AB485" t="str">
        <f>Special[[#This Row],[服装]]&amp;Special[[#This Row],[名前]]&amp;Special[[#This Row],[レアリティ]]</f>
        <v>文化祭2牛島若利ICONIC</v>
      </c>
      <c r="AC485">
        <f>IF((A484&amp;L484&amp;M484)&lt;&gt;(Special[[#This Row],[No]]&amp;L485&amp;M485),1,IF(Special[[#This Row],[追加属性]]="",1,0))</f>
        <v>0</v>
      </c>
    </row>
    <row r="486" spans="1:29" x14ac:dyDescent="0.35">
      <c r="A486">
        <f>VLOOKUP(Special[[#This Row],[No用]],SetNo[[No.用]:[vlookup 用]],2,FALSE)</f>
        <v>228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929</v>
      </c>
      <c r="E486" s="1" t="s">
        <v>109</v>
      </c>
      <c r="F486" s="1" t="s">
        <v>77</v>
      </c>
      <c r="G486" s="1" t="s">
        <v>78</v>
      </c>
      <c r="H486" s="1" t="s">
        <v>118</v>
      </c>
      <c r="I486" s="1" t="s">
        <v>71</v>
      </c>
      <c r="J486">
        <v>1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1055</v>
      </c>
      <c r="X486">
        <v>0</v>
      </c>
      <c r="AB486" t="str">
        <f>Special[[#This Row],[服装]]&amp;Special[[#This Row],[名前]]&amp;Special[[#This Row],[レアリティ]]</f>
        <v>妖牛島若利ICONIC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228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929</v>
      </c>
      <c r="E487" s="1" t="s">
        <v>109</v>
      </c>
      <c r="F487" s="1" t="s">
        <v>77</v>
      </c>
      <c r="G487" s="1" t="s">
        <v>78</v>
      </c>
      <c r="H487" s="1" t="s">
        <v>118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4.2</v>
      </c>
      <c r="T487">
        <v>25.76</v>
      </c>
      <c r="U487">
        <v>5.8</v>
      </c>
      <c r="V487">
        <v>35.200000000000003</v>
      </c>
      <c r="W487" s="1" t="s">
        <v>870</v>
      </c>
      <c r="X487">
        <v>1</v>
      </c>
      <c r="AB487" t="str">
        <f>Special[[#This Row],[服装]]&amp;Special[[#This Row],[名前]]&amp;Special[[#This Row],[レアリティ]]</f>
        <v>妖牛島若利ICONIC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228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929</v>
      </c>
      <c r="E488" s="1" t="s">
        <v>109</v>
      </c>
      <c r="F488" s="1" t="s">
        <v>77</v>
      </c>
      <c r="G488" s="1" t="s">
        <v>78</v>
      </c>
      <c r="H488" s="1" t="s">
        <v>118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932</v>
      </c>
      <c r="X488">
        <v>0</v>
      </c>
      <c r="AB488" t="str">
        <f>Special[[#This Row],[服装]]&amp;Special[[#This Row],[名前]]&amp;Special[[#This Row],[レアリティ]]</f>
        <v>妖牛島若利ICONIC</v>
      </c>
      <c r="AC488">
        <f>IF((A487&amp;L487&amp;M487)&lt;&gt;(Special[[#This Row],[No]]&amp;L488&amp;M488),1,IF(Special[[#This Row],[追加属性]]="",1,0))</f>
        <v>0</v>
      </c>
    </row>
    <row r="489" spans="1:29" x14ac:dyDescent="0.35">
      <c r="A489">
        <f>VLOOKUP(Special[[#This Row],[No用]],SetNo[[No.用]:[vlookup 用]],2,FALSE)</f>
        <v>229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110</v>
      </c>
      <c r="F489" t="s">
        <v>73</v>
      </c>
      <c r="G489" t="s">
        <v>82</v>
      </c>
      <c r="H489" t="s">
        <v>118</v>
      </c>
      <c r="I489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ユニフォーム天童覚ICONIC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229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108</v>
      </c>
      <c r="E490" t="s">
        <v>110</v>
      </c>
      <c r="F490" t="s">
        <v>73</v>
      </c>
      <c r="G490" t="s">
        <v>82</v>
      </c>
      <c r="H490" t="s">
        <v>118</v>
      </c>
      <c r="I490" t="s">
        <v>71</v>
      </c>
      <c r="J490">
        <v>1</v>
      </c>
      <c r="K490" t="s">
        <v>249</v>
      </c>
      <c r="L490" s="1" t="s">
        <v>593</v>
      </c>
      <c r="M490" s="1" t="s">
        <v>224</v>
      </c>
      <c r="N490">
        <v>48</v>
      </c>
      <c r="O490">
        <v>0</v>
      </c>
      <c r="P490">
        <v>58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s="1" t="s">
        <v>882</v>
      </c>
      <c r="X490">
        <v>1</v>
      </c>
      <c r="AB490" t="str">
        <f>Special[[#This Row],[服装]]&amp;Special[[#This Row],[名前]]&amp;Special[[#This Row],[レアリティ]]</f>
        <v>ユニフォーム天童覚ICONIC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230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116</v>
      </c>
      <c r="E491" t="s">
        <v>110</v>
      </c>
      <c r="F491" t="s">
        <v>90</v>
      </c>
      <c r="G491" t="s">
        <v>82</v>
      </c>
      <c r="H491" t="s">
        <v>118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水着天童覚ICONIC</v>
      </c>
      <c r="AC491">
        <f>IF((A490&amp;L490&amp;M490)&lt;&gt;(Special[[#This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231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581</v>
      </c>
      <c r="E492" t="s">
        <v>110</v>
      </c>
      <c r="F492" s="1" t="s">
        <v>77</v>
      </c>
      <c r="G492" t="s">
        <v>82</v>
      </c>
      <c r="H492" t="s">
        <v>118</v>
      </c>
      <c r="I492" t="s">
        <v>71</v>
      </c>
      <c r="J492">
        <v>1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1055</v>
      </c>
      <c r="X492">
        <v>0</v>
      </c>
      <c r="AB492" t="str">
        <f>Special[[#This Row],[服装]]&amp;Special[[#This Row],[名前]]&amp;Special[[#This Row],[レアリティ]]</f>
        <v>文化祭天童覚ICONIC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231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581</v>
      </c>
      <c r="E493" t="s">
        <v>110</v>
      </c>
      <c r="F493" s="1" t="s">
        <v>77</v>
      </c>
      <c r="G493" t="s">
        <v>82</v>
      </c>
      <c r="H493" t="s">
        <v>118</v>
      </c>
      <c r="I493" t="s">
        <v>71</v>
      </c>
      <c r="J493">
        <v>1</v>
      </c>
      <c r="K493" t="s">
        <v>249</v>
      </c>
      <c r="L493" s="1" t="s">
        <v>554</v>
      </c>
      <c r="M493" s="1" t="s">
        <v>224</v>
      </c>
      <c r="N493">
        <v>48</v>
      </c>
      <c r="O493">
        <v>0</v>
      </c>
      <c r="P493">
        <v>58</v>
      </c>
      <c r="Q493">
        <v>0</v>
      </c>
      <c r="S493" s="13">
        <v>10</v>
      </c>
      <c r="T493" s="13">
        <v>19.8</v>
      </c>
      <c r="U493" s="13">
        <v>15</v>
      </c>
      <c r="V493" s="13">
        <v>29.7</v>
      </c>
      <c r="W493" s="13" t="s">
        <v>844</v>
      </c>
      <c r="X493" s="13">
        <v>0</v>
      </c>
      <c r="Y493" s="13"/>
      <c r="Z493" s="13"/>
      <c r="AA493" s="13"/>
      <c r="AB493" t="str">
        <f>Special[[#This Row],[服装]]&amp;Special[[#This Row],[名前]]&amp;Special[[#This Row],[レアリティ]]</f>
        <v>文化祭天童覚ICONIC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232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149</v>
      </c>
      <c r="E494" s="1" t="s">
        <v>110</v>
      </c>
      <c r="F494" s="1" t="s">
        <v>73</v>
      </c>
      <c r="G494" s="1" t="s">
        <v>82</v>
      </c>
      <c r="H494" s="1" t="s">
        <v>118</v>
      </c>
      <c r="I494" s="1" t="s">
        <v>71</v>
      </c>
      <c r="J494">
        <v>1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1055</v>
      </c>
      <c r="X494">
        <v>0</v>
      </c>
      <c r="AB494" t="str">
        <f>Special[[#This Row],[服装]]&amp;Special[[#This Row],[名前]]&amp;Special[[#This Row],[レアリティ]]</f>
        <v>制服天童覚ICONIC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232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149</v>
      </c>
      <c r="E495" s="1" t="s">
        <v>110</v>
      </c>
      <c r="F495" s="1" t="s">
        <v>73</v>
      </c>
      <c r="G495" s="1" t="s">
        <v>82</v>
      </c>
      <c r="H495" s="1" t="s">
        <v>118</v>
      </c>
      <c r="I495" s="1" t="s">
        <v>71</v>
      </c>
      <c r="J495">
        <v>1</v>
      </c>
      <c r="K495" t="s">
        <v>249</v>
      </c>
      <c r="L495" s="1" t="s">
        <v>857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s="1" t="s">
        <v>860</v>
      </c>
      <c r="X495">
        <v>1</v>
      </c>
      <c r="AB495" t="str">
        <f>Special[[#This Row],[服装]]&amp;Special[[#This Row],[名前]]&amp;Special[[#This Row],[レアリティ]]</f>
        <v>制服天童覚ICONIC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233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743</v>
      </c>
      <c r="E496" s="1" t="s">
        <v>110</v>
      </c>
      <c r="F496" s="1" t="s">
        <v>90</v>
      </c>
      <c r="G496" s="1" t="s">
        <v>82</v>
      </c>
      <c r="H496" s="1" t="s">
        <v>118</v>
      </c>
      <c r="I496" s="1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仮装天童覚ICONIC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233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743</v>
      </c>
      <c r="E497" s="1" t="s">
        <v>110</v>
      </c>
      <c r="F497" s="1" t="s">
        <v>90</v>
      </c>
      <c r="G497" s="1" t="s">
        <v>82</v>
      </c>
      <c r="H497" s="1" t="s">
        <v>118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46</v>
      </c>
      <c r="O497">
        <v>0</v>
      </c>
      <c r="P497">
        <v>56</v>
      </c>
      <c r="Q497">
        <v>0</v>
      </c>
      <c r="S497">
        <v>3.35</v>
      </c>
      <c r="T497">
        <v>20.010000000000002</v>
      </c>
      <c r="U497">
        <v>5</v>
      </c>
      <c r="V497">
        <v>30.48</v>
      </c>
      <c r="W497" s="1" t="s">
        <v>950</v>
      </c>
      <c r="X497">
        <v>2</v>
      </c>
      <c r="Y497" s="1" t="s">
        <v>109</v>
      </c>
      <c r="Z497" s="1" t="s">
        <v>967</v>
      </c>
      <c r="AA497" s="1"/>
      <c r="AB497" t="str">
        <f>Special[[#This Row],[服装]]&amp;Special[[#This Row],[名前]]&amp;Special[[#This Row],[レアリティ]]</f>
        <v>仮装天童覚ICONIC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233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743</v>
      </c>
      <c r="E498" s="1" t="s">
        <v>110</v>
      </c>
      <c r="F498" s="1" t="s">
        <v>90</v>
      </c>
      <c r="G498" s="1" t="s">
        <v>82</v>
      </c>
      <c r="H498" s="1" t="s">
        <v>118</v>
      </c>
      <c r="I498" s="1" t="s">
        <v>71</v>
      </c>
      <c r="J498">
        <v>1</v>
      </c>
      <c r="K498" t="s">
        <v>249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R498" s="1" t="s">
        <v>554</v>
      </c>
      <c r="S498">
        <v>7</v>
      </c>
      <c r="T498">
        <v>13.86</v>
      </c>
      <c r="U498">
        <v>10.5</v>
      </c>
      <c r="V498">
        <v>20.79</v>
      </c>
      <c r="W498" s="1" t="s">
        <v>968</v>
      </c>
      <c r="X498">
        <v>0</v>
      </c>
      <c r="Y498" s="1" t="s">
        <v>109</v>
      </c>
      <c r="Z498" s="1" t="s">
        <v>967</v>
      </c>
      <c r="AA498" s="1"/>
      <c r="AB498" t="str">
        <f>Special[[#This Row],[服装]]&amp;Special[[#This Row],[名前]]&amp;Special[[#This Row],[レアリティ]]</f>
        <v>仮装天童覚ICONIC</v>
      </c>
      <c r="AC498">
        <f>IF((A497&amp;L497&amp;M497)&lt;&gt;(Special[[#This Row],[No]]&amp;L498&amp;M498),1,IF(Special[[#This Row],[追加属性]]="",1,0))</f>
        <v>0</v>
      </c>
    </row>
    <row r="499" spans="1:29" x14ac:dyDescent="0.35">
      <c r="A499">
        <f>VLOOKUP(Special[[#This Row],[No用]],SetNo[[No.用]:[vlookup 用]],2,FALSE)</f>
        <v>234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918</v>
      </c>
      <c r="E499" s="1" t="s">
        <v>110</v>
      </c>
      <c r="F499" s="1" t="s">
        <v>77</v>
      </c>
      <c r="G499" s="1" t="s">
        <v>82</v>
      </c>
      <c r="H499" s="1" t="s">
        <v>118</v>
      </c>
      <c r="I499" s="1" t="s">
        <v>71</v>
      </c>
      <c r="J499">
        <v>1</v>
      </c>
      <c r="K499" t="s">
        <v>249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1055</v>
      </c>
      <c r="X499">
        <v>0</v>
      </c>
      <c r="Y499" s="1"/>
      <c r="AB499" t="str">
        <f>Special[[#This Row],[服装]]&amp;Special[[#This Row],[名前]]&amp;Special[[#This Row],[レアリティ]]</f>
        <v>遊園地天童覚ICONIC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234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918</v>
      </c>
      <c r="E500" s="1" t="s">
        <v>110</v>
      </c>
      <c r="F500" s="1" t="s">
        <v>77</v>
      </c>
      <c r="G500" s="1" t="s">
        <v>82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588</v>
      </c>
      <c r="M500" s="1" t="s">
        <v>178</v>
      </c>
      <c r="N500">
        <v>15</v>
      </c>
      <c r="O500">
        <v>0</v>
      </c>
      <c r="P500">
        <v>0</v>
      </c>
      <c r="Q500">
        <v>0</v>
      </c>
      <c r="S500">
        <v>3.35</v>
      </c>
      <c r="T500">
        <v>33.729999999999997</v>
      </c>
      <c r="W500" s="1" t="s">
        <v>924</v>
      </c>
      <c r="X500">
        <v>1</v>
      </c>
      <c r="Y500" s="1"/>
      <c r="AB500" t="str">
        <f>Special[[#This Row],[服装]]&amp;Special[[#This Row],[名前]]&amp;Special[[#This Row],[レアリティ]]</f>
        <v>遊園地天童覚ICONIC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235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111</v>
      </c>
      <c r="F501" t="s">
        <v>77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1055</v>
      </c>
      <c r="X501">
        <v>0</v>
      </c>
      <c r="AB501" t="str">
        <f>Special[[#This Row],[服装]]&amp;Special[[#This Row],[名前]]&amp;Special[[#This Row],[レアリティ]]</f>
        <v>ユニフォーム五色工ICONIC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235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111</v>
      </c>
      <c r="F502" t="s">
        <v>77</v>
      </c>
      <c r="G502" t="s">
        <v>78</v>
      </c>
      <c r="H502" t="s">
        <v>118</v>
      </c>
      <c r="I502" t="s">
        <v>71</v>
      </c>
      <c r="J502">
        <v>1</v>
      </c>
      <c r="K502" t="s">
        <v>249</v>
      </c>
      <c r="L502" s="1" t="s">
        <v>259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15</v>
      </c>
      <c r="T502">
        <v>59.1</v>
      </c>
      <c r="U502">
        <v>0</v>
      </c>
      <c r="V502">
        <v>0</v>
      </c>
      <c r="W502" t="s">
        <v>1057</v>
      </c>
      <c r="X502">
        <v>0</v>
      </c>
      <c r="AB502" t="str">
        <f>Special[[#This Row],[服装]]&amp;Special[[#This Row],[名前]]&amp;Special[[#This Row],[レアリティ]]</f>
        <v>ユニフォーム五色工ICONIC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236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553</v>
      </c>
      <c r="E503" t="s">
        <v>111</v>
      </c>
      <c r="F503" s="1" t="s">
        <v>73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職業体験五色工ICONIC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236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553</v>
      </c>
      <c r="E504" t="s">
        <v>111</v>
      </c>
      <c r="F504" s="1" t="s">
        <v>73</v>
      </c>
      <c r="G504" t="s">
        <v>78</v>
      </c>
      <c r="H504" t="s">
        <v>118</v>
      </c>
      <c r="I504" t="s">
        <v>71</v>
      </c>
      <c r="J504">
        <v>1</v>
      </c>
      <c r="K504" t="s">
        <v>249</v>
      </c>
      <c r="L504" s="1" t="s">
        <v>259</v>
      </c>
      <c r="M504" s="1" t="s">
        <v>173</v>
      </c>
      <c r="N504">
        <v>14</v>
      </c>
      <c r="O504">
        <v>0</v>
      </c>
      <c r="P504">
        <v>0</v>
      </c>
      <c r="Q504">
        <v>0</v>
      </c>
      <c r="S504">
        <v>15</v>
      </c>
      <c r="T504">
        <v>59.1</v>
      </c>
      <c r="U504">
        <v>0</v>
      </c>
      <c r="V504">
        <v>0</v>
      </c>
      <c r="W504" t="s">
        <v>1057</v>
      </c>
      <c r="X504">
        <v>0</v>
      </c>
      <c r="AB504" t="str">
        <f>Special[[#This Row],[服装]]&amp;Special[[#This Row],[名前]]&amp;Special[[#This Row],[レアリティ]]</f>
        <v>職業体験五色工ICONIC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237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149</v>
      </c>
      <c r="E505" s="1" t="s">
        <v>111</v>
      </c>
      <c r="F505" s="1" t="s">
        <v>90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1055</v>
      </c>
      <c r="X505">
        <v>0</v>
      </c>
      <c r="AB505" t="str">
        <f>Special[[#This Row],[服装]]&amp;Special[[#This Row],[名前]]&amp;Special[[#This Row],[レアリティ]]</f>
        <v>制服五色工ICONIC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237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149</v>
      </c>
      <c r="E506" s="1" t="s">
        <v>111</v>
      </c>
      <c r="F506" s="1" t="s">
        <v>90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173</v>
      </c>
      <c r="N506">
        <v>17</v>
      </c>
      <c r="O506">
        <v>0</v>
      </c>
      <c r="P506">
        <v>0</v>
      </c>
      <c r="Q506">
        <v>0</v>
      </c>
      <c r="S506">
        <v>4.2</v>
      </c>
      <c r="T506">
        <v>25.76</v>
      </c>
      <c r="W506" s="1" t="s">
        <v>950</v>
      </c>
      <c r="X506">
        <v>1</v>
      </c>
      <c r="AB506" t="str">
        <f>Special[[#This Row],[服装]]&amp;Special[[#This Row],[名前]]&amp;Special[[#This Row],[レアリティ]]</f>
        <v>制服五色工ICONIC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237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149</v>
      </c>
      <c r="E507" s="1" t="s">
        <v>111</v>
      </c>
      <c r="F507" s="1" t="s">
        <v>90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776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15.24</v>
      </c>
      <c r="U507">
        <v>4.2</v>
      </c>
      <c r="V507">
        <v>25.76</v>
      </c>
      <c r="W507" s="1" t="s">
        <v>872</v>
      </c>
      <c r="X507">
        <v>2</v>
      </c>
      <c r="Y507" s="1" t="s">
        <v>109</v>
      </c>
      <c r="Z507" s="1" t="s">
        <v>871</v>
      </c>
      <c r="AA507" s="1"/>
      <c r="AB507" t="str">
        <f>Special[[#This Row],[服装]]&amp;Special[[#This Row],[名前]]&amp;Special[[#This Row],[レアリティ]]</f>
        <v>制服五色工ICONIC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238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713</v>
      </c>
      <c r="E508" s="1" t="s">
        <v>111</v>
      </c>
      <c r="F508" s="10" t="s">
        <v>77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1055</v>
      </c>
      <c r="X508">
        <v>0</v>
      </c>
      <c r="AB508" t="str">
        <f>Special[[#This Row],[服装]]&amp;Special[[#This Row],[名前]]&amp;Special[[#This Row],[レアリティ]]</f>
        <v>バカンス五色工ICONIC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238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713</v>
      </c>
      <c r="E509" s="1" t="s">
        <v>111</v>
      </c>
      <c r="F509" s="10" t="s">
        <v>77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259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15</v>
      </c>
      <c r="T509">
        <v>59.1</v>
      </c>
      <c r="U509">
        <v>0</v>
      </c>
      <c r="V509">
        <v>0</v>
      </c>
      <c r="W509" t="s">
        <v>1057</v>
      </c>
      <c r="X509">
        <v>0</v>
      </c>
      <c r="AB509" t="str">
        <f>Special[[#This Row],[服装]]&amp;Special[[#This Row],[名前]]&amp;Special[[#This Row],[レアリティ]]</f>
        <v>バカンス五色工ICONIC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238</v>
      </c>
      <c r="B510">
        <f>IF(ROW()=2,1,IF(A509&lt;&gt;Special[[#This Row],[No]],1,IF(Special[[#This Row],[枝番用]]=0,B509,B509+1)))</f>
        <v>3</v>
      </c>
      <c r="C510">
        <f>IF(ROW()=2,1,IF(Special[[#This Row],[枝番用]]=1,1,C509+1))</f>
        <v>1</v>
      </c>
      <c r="D510" s="1" t="s">
        <v>713</v>
      </c>
      <c r="E510" s="1" t="s">
        <v>111</v>
      </c>
      <c r="F510" s="10" t="s">
        <v>77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776</v>
      </c>
      <c r="M510" s="1" t="s">
        <v>224</v>
      </c>
      <c r="N510">
        <v>46</v>
      </c>
      <c r="O510">
        <v>0</v>
      </c>
      <c r="P510">
        <v>56</v>
      </c>
      <c r="Q510">
        <v>0</v>
      </c>
      <c r="S510">
        <v>2.5</v>
      </c>
      <c r="T510">
        <v>15.24</v>
      </c>
      <c r="U510">
        <v>4.2</v>
      </c>
      <c r="V510">
        <v>25.76</v>
      </c>
      <c r="W510" s="1" t="s">
        <v>870</v>
      </c>
      <c r="X510">
        <v>2</v>
      </c>
      <c r="AB510" t="str">
        <f>Special[[#This Row],[服装]]&amp;Special[[#This Row],[名前]]&amp;Special[[#This Row],[レアリティ]]</f>
        <v>バカンス五色工ICONIC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801</v>
      </c>
      <c r="E511" s="1" t="s">
        <v>111</v>
      </c>
      <c r="F511" s="10" t="s">
        <v>73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1055</v>
      </c>
      <c r="X511">
        <v>0</v>
      </c>
      <c r="AB511" t="str">
        <f>Special[[#This Row],[服装]]&amp;Special[[#This Row],[名前]]&amp;Special[[#This Row],[レアリティ]]</f>
        <v>Xmas2五色工ICONIC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801</v>
      </c>
      <c r="E512" s="1" t="s">
        <v>111</v>
      </c>
      <c r="F512" s="10" t="s">
        <v>73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804</v>
      </c>
      <c r="M512" s="1" t="s">
        <v>173</v>
      </c>
      <c r="N512">
        <v>14</v>
      </c>
      <c r="O512">
        <v>0</v>
      </c>
      <c r="P512">
        <v>0</v>
      </c>
      <c r="Q512">
        <v>0</v>
      </c>
      <c r="S512">
        <v>15</v>
      </c>
      <c r="T512">
        <v>59.1</v>
      </c>
      <c r="U512">
        <v>0</v>
      </c>
      <c r="V512">
        <v>0</v>
      </c>
      <c r="W512" t="s">
        <v>1057</v>
      </c>
      <c r="X512">
        <v>0</v>
      </c>
      <c r="AB512" t="str">
        <f>Special[[#This Row],[服装]]&amp;Special[[#This Row],[名前]]&amp;Special[[#This Row],[レアリティ]]</f>
        <v>Xmas2五色工ICONIC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239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801</v>
      </c>
      <c r="E513" s="1" t="s">
        <v>111</v>
      </c>
      <c r="F513" s="10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776</v>
      </c>
      <c r="M513" s="1" t="s">
        <v>224</v>
      </c>
      <c r="N513">
        <v>46</v>
      </c>
      <c r="O513">
        <v>0</v>
      </c>
      <c r="P513">
        <v>56</v>
      </c>
      <c r="Q513">
        <v>0</v>
      </c>
      <c r="S513">
        <v>2.5</v>
      </c>
      <c r="T513">
        <v>15.24</v>
      </c>
      <c r="U513">
        <v>4.2</v>
      </c>
      <c r="V513">
        <v>25.76</v>
      </c>
      <c r="W513" s="1" t="s">
        <v>870</v>
      </c>
      <c r="X513">
        <v>2</v>
      </c>
      <c r="AB513" t="str">
        <f>Special[[#This Row],[服装]]&amp;Special[[#This Row],[名前]]&amp;Special[[#This Row],[レアリティ]]</f>
        <v>Xmas2五色工ICONIC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240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988</v>
      </c>
      <c r="E514" s="1" t="s">
        <v>481</v>
      </c>
      <c r="F514" s="10" t="s">
        <v>24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s="1" t="s">
        <v>1055</v>
      </c>
      <c r="X514">
        <v>0</v>
      </c>
      <c r="AB514" t="str">
        <f>Special[[#This Row],[服装]]&amp;Special[[#This Row],[名前]]&amp;Special[[#This Row],[レアリティ]]</f>
        <v>サバゲ2五色工ICONIC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240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988</v>
      </c>
      <c r="E515" s="1" t="s">
        <v>481</v>
      </c>
      <c r="F515" s="10" t="s">
        <v>24</v>
      </c>
      <c r="G515" s="1" t="s">
        <v>25</v>
      </c>
      <c r="H515" s="1" t="s">
        <v>157</v>
      </c>
      <c r="I515" s="1" t="s">
        <v>71</v>
      </c>
      <c r="J515">
        <v>1</v>
      </c>
      <c r="K515" t="s">
        <v>249</v>
      </c>
      <c r="L515" s="1" t="s">
        <v>776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2.5</v>
      </c>
      <c r="T515">
        <v>15.24</v>
      </c>
      <c r="U515">
        <v>4.2</v>
      </c>
      <c r="V515">
        <v>25.76</v>
      </c>
      <c r="W515" s="1" t="s">
        <v>870</v>
      </c>
      <c r="X515">
        <v>2</v>
      </c>
      <c r="AB515" t="str">
        <f>Special[[#This Row],[服装]]&amp;Special[[#This Row],[名前]]&amp;Special[[#This Row],[レアリティ]]</f>
        <v>サバゲ2五色工ICONIC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241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112</v>
      </c>
      <c r="F516" t="s">
        <v>73</v>
      </c>
      <c r="G516" t="s">
        <v>74</v>
      </c>
      <c r="H516" t="s">
        <v>118</v>
      </c>
      <c r="I516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1055</v>
      </c>
      <c r="X516">
        <v>0</v>
      </c>
      <c r="AB516" t="str">
        <f>Special[[#This Row],[服装]]&amp;Special[[#This Row],[名前]]&amp;Special[[#This Row],[レアリティ]]</f>
        <v>ユニフォーム白布賢二郎ICONIC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242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366</v>
      </c>
      <c r="E517" t="s">
        <v>367</v>
      </c>
      <c r="F517" t="s">
        <v>24</v>
      </c>
      <c r="G517" t="s">
        <v>31</v>
      </c>
      <c r="H517" t="s">
        <v>157</v>
      </c>
      <c r="I517" t="s">
        <v>71</v>
      </c>
      <c r="J517">
        <v>1</v>
      </c>
      <c r="K517" t="s">
        <v>249</v>
      </c>
      <c r="L517" t="s">
        <v>382</v>
      </c>
      <c r="M517" t="s">
        <v>261</v>
      </c>
      <c r="N517">
        <v>14</v>
      </c>
      <c r="O517">
        <v>0</v>
      </c>
      <c r="P517">
        <v>0</v>
      </c>
      <c r="Q517">
        <v>0</v>
      </c>
      <c r="W517" s="14" t="s">
        <v>1038</v>
      </c>
      <c r="AB517" t="str">
        <f>Special[[#This Row],[服装]]&amp;Special[[#This Row],[名前]]&amp;Special[[#This Row],[レアリティ]]</f>
        <v>探偵白布賢二郎ICONIC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242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366</v>
      </c>
      <c r="E518" t="s">
        <v>367</v>
      </c>
      <c r="F518" t="s">
        <v>24</v>
      </c>
      <c r="G518" t="s">
        <v>31</v>
      </c>
      <c r="H518" t="s">
        <v>157</v>
      </c>
      <c r="I518" t="s">
        <v>71</v>
      </c>
      <c r="J518">
        <v>1</v>
      </c>
      <c r="K518" t="s">
        <v>249</v>
      </c>
      <c r="L518" s="1" t="s">
        <v>714</v>
      </c>
      <c r="M518" t="s">
        <v>377</v>
      </c>
      <c r="N518">
        <v>49</v>
      </c>
      <c r="O518">
        <v>0</v>
      </c>
      <c r="P518">
        <v>59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s="1" t="s">
        <v>860</v>
      </c>
      <c r="X518">
        <v>1</v>
      </c>
      <c r="AB518" t="str">
        <f>Special[[#This Row],[服装]]&amp;Special[[#This Row],[名前]]&amp;Special[[#This Row],[レアリティ]]</f>
        <v>探偵白布賢二郎ICONIC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243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149</v>
      </c>
      <c r="E519" s="1" t="s">
        <v>367</v>
      </c>
      <c r="F519" s="1" t="s">
        <v>77</v>
      </c>
      <c r="G519" s="1" t="s">
        <v>31</v>
      </c>
      <c r="H519" s="1" t="s">
        <v>157</v>
      </c>
      <c r="I519" s="1" t="s">
        <v>71</v>
      </c>
      <c r="J519">
        <v>1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1055</v>
      </c>
      <c r="X519">
        <v>0</v>
      </c>
      <c r="AB519" t="str">
        <f>Special[[#This Row],[服装]]&amp;Special[[#This Row],[名前]]&amp;Special[[#This Row],[レアリティ]]</f>
        <v>制服白布賢二郎ICONIC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244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713</v>
      </c>
      <c r="E520" s="1" t="s">
        <v>367</v>
      </c>
      <c r="F520" s="1" t="s">
        <v>73</v>
      </c>
      <c r="G520" s="1" t="s">
        <v>31</v>
      </c>
      <c r="H520" s="1" t="s">
        <v>157</v>
      </c>
      <c r="I520" s="1" t="s">
        <v>71</v>
      </c>
      <c r="J520">
        <v>1</v>
      </c>
      <c r="K520" t="s">
        <v>249</v>
      </c>
      <c r="L520" s="1" t="s">
        <v>263</v>
      </c>
      <c r="M520" s="1" t="s">
        <v>173</v>
      </c>
      <c r="N520">
        <v>14</v>
      </c>
      <c r="O520">
        <v>0</v>
      </c>
      <c r="P520">
        <v>0</v>
      </c>
      <c r="Q520">
        <v>0</v>
      </c>
      <c r="W520" s="14" t="s">
        <v>1038</v>
      </c>
      <c r="AB520" t="str">
        <f>Special[[#This Row],[服装]]&amp;Special[[#This Row],[名前]]&amp;Special[[#This Row],[レアリティ]]</f>
        <v>バカンス白布賢二郎ICONIC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244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713</v>
      </c>
      <c r="E521" s="1" t="s">
        <v>367</v>
      </c>
      <c r="F521" s="1" t="s">
        <v>73</v>
      </c>
      <c r="G521" s="1" t="s">
        <v>31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776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2.5</v>
      </c>
      <c r="T521">
        <v>15.24</v>
      </c>
      <c r="U521">
        <v>4.2</v>
      </c>
      <c r="V521">
        <v>25.76</v>
      </c>
      <c r="W521" s="1" t="s">
        <v>873</v>
      </c>
      <c r="X521">
        <v>1</v>
      </c>
      <c r="Y521" s="1" t="s">
        <v>111</v>
      </c>
      <c r="Z521" s="1" t="s">
        <v>874</v>
      </c>
      <c r="AA521" s="1"/>
      <c r="AB521" t="str">
        <f>Special[[#This Row],[服装]]&amp;Special[[#This Row],[名前]]&amp;Special[[#This Row],[レアリティ]]</f>
        <v>バカンス白布賢二郎ICONIC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244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713</v>
      </c>
      <c r="E522" s="1" t="s">
        <v>367</v>
      </c>
      <c r="F522" s="1" t="s">
        <v>73</v>
      </c>
      <c r="G522" s="1" t="s">
        <v>31</v>
      </c>
      <c r="H522" s="1" t="s">
        <v>157</v>
      </c>
      <c r="I522" s="1" t="s">
        <v>71</v>
      </c>
      <c r="J522">
        <v>1</v>
      </c>
      <c r="K522" t="s">
        <v>249</v>
      </c>
      <c r="L522" s="1" t="s">
        <v>776</v>
      </c>
      <c r="M522" s="1" t="s">
        <v>224</v>
      </c>
      <c r="N522">
        <v>46</v>
      </c>
      <c r="O522">
        <v>0</v>
      </c>
      <c r="P522">
        <v>56</v>
      </c>
      <c r="Q522">
        <v>0</v>
      </c>
      <c r="R522" s="1" t="s">
        <v>259</v>
      </c>
      <c r="S522">
        <v>20</v>
      </c>
      <c r="T522">
        <v>79.78</v>
      </c>
      <c r="U522">
        <v>22.5</v>
      </c>
      <c r="V522">
        <v>89.14</v>
      </c>
      <c r="W522" s="1" t="s">
        <v>873</v>
      </c>
      <c r="X522">
        <v>0</v>
      </c>
      <c r="Y522" s="1"/>
      <c r="Z522" s="1"/>
      <c r="AA522" s="1"/>
      <c r="AB522" t="str">
        <f>Special[[#This Row],[服装]]&amp;Special[[#This Row],[名前]]&amp;Special[[#This Row],[レアリティ]]</f>
        <v>バカンス白布賢二郎ICONIC</v>
      </c>
      <c r="AC522">
        <f>IF((A521&amp;L521&amp;M521)&lt;&gt;(Special[[#This Row],[No]]&amp;L522&amp;M522),1,IF(Special[[#This Row],[追加属性]]="",1,0))</f>
        <v>0</v>
      </c>
    </row>
    <row r="523" spans="1:29" x14ac:dyDescent="0.35">
      <c r="A523">
        <f>VLOOKUP(Special[[#This Row],[No用]],SetNo[[No.用]:[vlookup 用]],2,FALSE)</f>
        <v>245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835</v>
      </c>
      <c r="E523" s="1" t="s">
        <v>367</v>
      </c>
      <c r="F523" s="1" t="s">
        <v>90</v>
      </c>
      <c r="G523" s="1" t="s">
        <v>31</v>
      </c>
      <c r="H523" s="1" t="s">
        <v>157</v>
      </c>
      <c r="I523" s="1" t="s">
        <v>71</v>
      </c>
      <c r="J523">
        <v>1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s="1" t="s">
        <v>1055</v>
      </c>
      <c r="X523">
        <v>0</v>
      </c>
      <c r="Y523" s="1"/>
      <c r="Z523" s="1"/>
      <c r="AA523" s="1"/>
      <c r="AB523" t="str">
        <f>Special[[#This Row],[服装]]&amp;Special[[#This Row],[名前]]&amp;Special[[#This Row],[レアリティ]]</f>
        <v>路地裏2白布賢二郎ICONIC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246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113</v>
      </c>
      <c r="F524" t="s">
        <v>73</v>
      </c>
      <c r="G524" t="s">
        <v>78</v>
      </c>
      <c r="H524" t="s">
        <v>118</v>
      </c>
      <c r="I524" t="s">
        <v>71</v>
      </c>
      <c r="J524">
        <v>1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1055</v>
      </c>
      <c r="X524">
        <v>0</v>
      </c>
      <c r="AB524" t="str">
        <f>Special[[#This Row],[服装]]&amp;Special[[#This Row],[名前]]&amp;Special[[#This Row],[レアリティ]]</f>
        <v>ユニフォーム大平獅音ICONIC</v>
      </c>
      <c r="AC524">
        <f>IF((A523&amp;L523&amp;M523)&lt;&gt;(Special[[#This Row],[No]]&amp;L524&amp;M524),1,IF(Special[[#This Row],[追加属性]]="",1,0))</f>
        <v>1</v>
      </c>
    </row>
    <row r="525" spans="1:29" x14ac:dyDescent="0.35">
      <c r="A525">
        <f>VLOOKUP(Special[[#This Row],[No用]],SetNo[[No.用]:[vlookup 用]],2,FALSE)</f>
        <v>247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114</v>
      </c>
      <c r="F525" t="s">
        <v>73</v>
      </c>
      <c r="G525" t="s">
        <v>82</v>
      </c>
      <c r="H525" t="s">
        <v>118</v>
      </c>
      <c r="I525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1055</v>
      </c>
      <c r="X525">
        <v>0</v>
      </c>
      <c r="AB525" t="str">
        <f>Special[[#This Row],[服装]]&amp;Special[[#This Row],[名前]]&amp;Special[[#This Row],[レアリティ]]</f>
        <v>ユニフォーム川西太一ICONIC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248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650</v>
      </c>
      <c r="E526" s="1" t="s">
        <v>114</v>
      </c>
      <c r="F526" s="1" t="s">
        <v>90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1055</v>
      </c>
      <c r="X526">
        <v>0</v>
      </c>
      <c r="AB526" t="str">
        <f>Special[[#This Row],[服装]]&amp;Special[[#This Row],[名前]]&amp;Special[[#This Row],[レアリティ]]</f>
        <v>路地裏川西太一ICONIC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249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s="1" t="s">
        <v>522</v>
      </c>
      <c r="F527" t="s">
        <v>73</v>
      </c>
      <c r="G527" t="s">
        <v>74</v>
      </c>
      <c r="H527" t="s">
        <v>118</v>
      </c>
      <c r="I527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ユニフォーム瀬見英太ICONIC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250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604</v>
      </c>
      <c r="E528" s="1" t="s">
        <v>522</v>
      </c>
      <c r="F528" s="1" t="s">
        <v>90</v>
      </c>
      <c r="G528" t="s">
        <v>74</v>
      </c>
      <c r="H528" t="s">
        <v>118</v>
      </c>
      <c r="I528" t="s">
        <v>71</v>
      </c>
      <c r="J528">
        <v>1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雪遊び瀬見英太ICONIC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250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604</v>
      </c>
      <c r="E529" s="1" t="s">
        <v>522</v>
      </c>
      <c r="F529" s="1" t="s">
        <v>90</v>
      </c>
      <c r="G529" t="s">
        <v>74</v>
      </c>
      <c r="H529" t="s">
        <v>118</v>
      </c>
      <c r="I529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46</v>
      </c>
      <c r="O529">
        <v>0</v>
      </c>
      <c r="P529">
        <v>56</v>
      </c>
      <c r="Q529">
        <v>0</v>
      </c>
      <c r="R529" s="1"/>
      <c r="S529">
        <v>3.35</v>
      </c>
      <c r="T529">
        <v>20.010000000000002</v>
      </c>
      <c r="U529">
        <v>5</v>
      </c>
      <c r="V529">
        <v>30.48</v>
      </c>
      <c r="W529" s="1" t="s">
        <v>950</v>
      </c>
      <c r="X529">
        <v>2</v>
      </c>
      <c r="Y529" s="1" t="s">
        <v>110</v>
      </c>
      <c r="Z529" s="1" t="s">
        <v>1008</v>
      </c>
      <c r="AA529" s="1"/>
      <c r="AB529" t="str">
        <f>Special[[#This Row],[服装]]&amp;Special[[#This Row],[名前]]&amp;Special[[#This Row],[レアリティ]]</f>
        <v>雪遊び瀬見英太ICONIC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250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2</v>
      </c>
      <c r="D530" s="1" t="s">
        <v>604</v>
      </c>
      <c r="E530" s="1" t="s">
        <v>522</v>
      </c>
      <c r="F530" s="1" t="s">
        <v>90</v>
      </c>
      <c r="G530" t="s">
        <v>74</v>
      </c>
      <c r="H530" t="s">
        <v>118</v>
      </c>
      <c r="I530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R530" s="1" t="s">
        <v>554</v>
      </c>
      <c r="S530">
        <v>10</v>
      </c>
      <c r="T530">
        <v>19.8</v>
      </c>
      <c r="U530">
        <v>15</v>
      </c>
      <c r="V530">
        <v>29.7</v>
      </c>
      <c r="W530" s="1" t="s">
        <v>950</v>
      </c>
      <c r="X530">
        <v>0</v>
      </c>
      <c r="Y530" s="1" t="s">
        <v>110</v>
      </c>
      <c r="Z530" s="1" t="s">
        <v>1008</v>
      </c>
      <c r="AA530" s="1"/>
      <c r="AB530" t="str">
        <f>Special[[#This Row],[服装]]&amp;Special[[#This Row],[名前]]&amp;Special[[#This Row],[レアリティ]]</f>
        <v>雪遊び瀬見英太ICONIC</v>
      </c>
      <c r="AC530">
        <f>IF((A529&amp;L529&amp;M529)&lt;&gt;(Special[[#This Row],[No]]&amp;L530&amp;M530),1,IF(Special[[#This Row],[追加属性]]="",1,0))</f>
        <v>0</v>
      </c>
    </row>
    <row r="531" spans="1:29" x14ac:dyDescent="0.35">
      <c r="A531">
        <f>VLOOKUP(Special[[#This Row],[No用]],SetNo[[No.用]:[vlookup 用]],2,FALSE)</f>
        <v>251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713</v>
      </c>
      <c r="E531" s="1" t="s">
        <v>522</v>
      </c>
      <c r="F531" s="10" t="s">
        <v>77</v>
      </c>
      <c r="G531" s="1" t="s">
        <v>74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1055</v>
      </c>
      <c r="X531">
        <v>0</v>
      </c>
      <c r="AB531" t="str">
        <f>Special[[#This Row],[服装]]&amp;Special[[#This Row],[名前]]&amp;Special[[#This Row],[レアリティ]]</f>
        <v>バカンス瀬見英太ICONIC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251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713</v>
      </c>
      <c r="E532" s="1" t="s">
        <v>522</v>
      </c>
      <c r="F532" s="10" t="s">
        <v>77</v>
      </c>
      <c r="G532" s="1" t="s">
        <v>74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776</v>
      </c>
      <c r="M532" s="1" t="s">
        <v>224</v>
      </c>
      <c r="N532">
        <v>46</v>
      </c>
      <c r="O532">
        <v>0</v>
      </c>
      <c r="P532">
        <v>56</v>
      </c>
      <c r="Q532">
        <v>0</v>
      </c>
      <c r="S532">
        <v>2.5</v>
      </c>
      <c r="T532">
        <v>15.24</v>
      </c>
      <c r="U532">
        <v>4.2</v>
      </c>
      <c r="V532">
        <v>25.76</v>
      </c>
      <c r="W532" s="1" t="s">
        <v>870</v>
      </c>
      <c r="X532">
        <v>2</v>
      </c>
      <c r="Y532" s="1" t="s">
        <v>112</v>
      </c>
      <c r="Z532" s="1" t="s">
        <v>875</v>
      </c>
      <c r="AA532" s="1"/>
      <c r="AB532" t="str">
        <f>Special[[#This Row],[服装]]&amp;Special[[#This Row],[名前]]&amp;Special[[#This Row],[レアリティ]]</f>
        <v>バカンス瀬見英太ICONIC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252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980</v>
      </c>
      <c r="E533" s="1" t="s">
        <v>522</v>
      </c>
      <c r="F533" s="10" t="s">
        <v>73</v>
      </c>
      <c r="G533" s="1" t="s">
        <v>74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263</v>
      </c>
      <c r="M533" s="1" t="s">
        <v>173</v>
      </c>
      <c r="N533">
        <v>13</v>
      </c>
      <c r="O533">
        <v>0</v>
      </c>
      <c r="P533">
        <v>0</v>
      </c>
      <c r="Q533">
        <v>0</v>
      </c>
      <c r="W533" s="14" t="s">
        <v>1038</v>
      </c>
      <c r="Y533" s="1"/>
      <c r="Z533" s="1"/>
      <c r="AA533" s="1"/>
      <c r="AB533" t="str">
        <f>Special[[#This Row],[服装]]&amp;Special[[#This Row],[名前]]&amp;Special[[#This Row],[レアリティ]]</f>
        <v>アート2瀬見英太ICONIC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252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980</v>
      </c>
      <c r="E534" s="1" t="s">
        <v>522</v>
      </c>
      <c r="F534" s="10" t="s">
        <v>73</v>
      </c>
      <c r="G534" s="1" t="s">
        <v>74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950</v>
      </c>
      <c r="X534">
        <v>2</v>
      </c>
      <c r="Y534" s="1" t="s">
        <v>110</v>
      </c>
      <c r="Z534" s="1" t="s">
        <v>984</v>
      </c>
      <c r="AA534" s="1"/>
      <c r="AB534" t="str">
        <f>Special[[#This Row],[服装]]&amp;Special[[#This Row],[名前]]&amp;Special[[#This Row],[レアリティ]]</f>
        <v>アート2瀬見英太ICONIC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252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980</v>
      </c>
      <c r="E535" s="1" t="s">
        <v>522</v>
      </c>
      <c r="F535" s="10" t="s">
        <v>73</v>
      </c>
      <c r="G535" s="1" t="s">
        <v>74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10</v>
      </c>
      <c r="T535">
        <v>19.8</v>
      </c>
      <c r="U535">
        <v>15</v>
      </c>
      <c r="V535">
        <v>29.7</v>
      </c>
      <c r="W535" s="1" t="s">
        <v>950</v>
      </c>
      <c r="X535">
        <v>0</v>
      </c>
      <c r="Y535" s="1" t="s">
        <v>110</v>
      </c>
      <c r="Z535" s="1" t="s">
        <v>984</v>
      </c>
      <c r="AA535" s="1"/>
      <c r="AB535" t="str">
        <f>Special[[#This Row],[服装]]&amp;Special[[#This Row],[名前]]&amp;Special[[#This Row],[レアリティ]]</f>
        <v>アート2瀬見英太ICONIC</v>
      </c>
      <c r="AC535">
        <f>IF((A534&amp;L534&amp;M534)&lt;&gt;(Special[[#This Row],[No]]&amp;L535&amp;M535),1,IF(Special[[#This Row],[追加属性]]="",1,0))</f>
        <v>0</v>
      </c>
    </row>
    <row r="536" spans="1:29" x14ac:dyDescent="0.35">
      <c r="A536">
        <f>VLOOKUP(Special[[#This Row],[No用]],SetNo[[No.用]:[vlookup 用]],2,FALSE)</f>
        <v>252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980</v>
      </c>
      <c r="E536" s="1" t="s">
        <v>522</v>
      </c>
      <c r="F536" s="10" t="s">
        <v>73</v>
      </c>
      <c r="G536" s="1" t="s">
        <v>74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950</v>
      </c>
      <c r="X536">
        <v>2</v>
      </c>
      <c r="Y536" s="1" t="s">
        <v>112</v>
      </c>
      <c r="Z536" s="1" t="s">
        <v>875</v>
      </c>
      <c r="AA536" s="1"/>
      <c r="AB536" t="str">
        <f>Special[[#This Row],[服装]]&amp;Special[[#This Row],[名前]]&amp;Special[[#This Row],[レアリティ]]</f>
        <v>アート2瀬見英太ICONIC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253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115</v>
      </c>
      <c r="F537" t="s">
        <v>73</v>
      </c>
      <c r="G537" t="s">
        <v>80</v>
      </c>
      <c r="H537" t="s">
        <v>118</v>
      </c>
      <c r="I537" t="s">
        <v>71</v>
      </c>
      <c r="J537">
        <v>1</v>
      </c>
      <c r="K537" t="s">
        <v>249</v>
      </c>
      <c r="L537" s="1" t="s">
        <v>195</v>
      </c>
      <c r="M537" s="1" t="s">
        <v>173</v>
      </c>
      <c r="N537">
        <v>14</v>
      </c>
      <c r="O537">
        <v>0</v>
      </c>
      <c r="P537">
        <v>0</v>
      </c>
      <c r="Q537">
        <v>0</v>
      </c>
      <c r="AB537" t="str">
        <f>Special[[#This Row],[服装]]&amp;Special[[#This Row],[名前]]&amp;Special[[#This Row],[レアリティ]]</f>
        <v>ユニフォーム山形隼人ICONIC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254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108</v>
      </c>
      <c r="E538" s="1" t="s">
        <v>715</v>
      </c>
      <c r="F538" s="1" t="s">
        <v>73</v>
      </c>
      <c r="G538" s="1" t="s">
        <v>78</v>
      </c>
      <c r="H538" s="1" t="s">
        <v>716</v>
      </c>
      <c r="I538" s="1" t="s">
        <v>71</v>
      </c>
      <c r="J538">
        <v>1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ユニフォーム強羅昌己ICONIC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254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108</v>
      </c>
      <c r="E539" s="1" t="s">
        <v>715</v>
      </c>
      <c r="F539" s="1" t="s">
        <v>73</v>
      </c>
      <c r="G539" s="1" t="s">
        <v>78</v>
      </c>
      <c r="H539" s="1" t="s">
        <v>716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173</v>
      </c>
      <c r="N539">
        <v>26</v>
      </c>
      <c r="O539">
        <v>0</v>
      </c>
      <c r="P539">
        <v>0</v>
      </c>
      <c r="Q539">
        <v>0</v>
      </c>
      <c r="S539">
        <v>4.2</v>
      </c>
      <c r="T539">
        <v>25.76</v>
      </c>
      <c r="W539" s="1" t="s">
        <v>950</v>
      </c>
      <c r="X539">
        <v>1</v>
      </c>
      <c r="AB539" t="str">
        <f>Special[[#This Row],[服装]]&amp;Special[[#This Row],[名前]]&amp;Special[[#This Row],[レアリティ]]</f>
        <v>ユニフォーム強羅昌己ICONIC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255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727</v>
      </c>
      <c r="F540" s="1" t="s">
        <v>77</v>
      </c>
      <c r="G540" s="1" t="s">
        <v>78</v>
      </c>
      <c r="H540" s="1" t="s">
        <v>716</v>
      </c>
      <c r="I540" s="1" t="s">
        <v>71</v>
      </c>
      <c r="J540">
        <v>1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1055</v>
      </c>
      <c r="X540">
        <v>0</v>
      </c>
      <c r="AB540" t="str">
        <f>Special[[#This Row],[服装]]&amp;Special[[#This Row],[名前]]&amp;Special[[#This Row],[レアリティ]]</f>
        <v>ユニフォーム芦谷洋平ICONIC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256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108</v>
      </c>
      <c r="E541" s="1" t="s">
        <v>731</v>
      </c>
      <c r="F541" s="1" t="s">
        <v>73</v>
      </c>
      <c r="G541" s="1" t="s">
        <v>82</v>
      </c>
      <c r="H541" s="1" t="s">
        <v>716</v>
      </c>
      <c r="I541" s="1" t="s">
        <v>71</v>
      </c>
      <c r="J541">
        <v>1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1055</v>
      </c>
      <c r="X541">
        <v>0</v>
      </c>
      <c r="AB541" t="str">
        <f>Special[[#This Row],[服装]]&amp;Special[[#This Row],[名前]]&amp;Special[[#This Row],[レアリティ]]</f>
        <v>ユニフォーム仙石伸吾ICONIC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256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108</v>
      </c>
      <c r="E542" s="1" t="s">
        <v>731</v>
      </c>
      <c r="F542" s="1" t="s">
        <v>73</v>
      </c>
      <c r="G542" s="1" t="s">
        <v>82</v>
      </c>
      <c r="H542" s="1" t="s">
        <v>716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173</v>
      </c>
      <c r="N542">
        <v>24</v>
      </c>
      <c r="O542">
        <v>0</v>
      </c>
      <c r="P542">
        <v>0</v>
      </c>
      <c r="Q542">
        <v>0</v>
      </c>
      <c r="S542">
        <v>4.2</v>
      </c>
      <c r="T542">
        <v>25.76</v>
      </c>
      <c r="W542" s="1" t="s">
        <v>950</v>
      </c>
      <c r="X542">
        <v>1</v>
      </c>
      <c r="AB542" t="str">
        <f>Special[[#This Row],[服装]]&amp;Special[[#This Row],[名前]]&amp;Special[[#This Row],[レアリティ]]</f>
        <v>ユニフォーム仙石伸吾ICONIC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257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108</v>
      </c>
      <c r="E543" s="1" t="s">
        <v>745</v>
      </c>
      <c r="F543" s="1" t="s">
        <v>73</v>
      </c>
      <c r="G543" s="1" t="s">
        <v>80</v>
      </c>
      <c r="H543" s="1" t="s">
        <v>716</v>
      </c>
      <c r="I543" s="1" t="s">
        <v>71</v>
      </c>
      <c r="J543">
        <v>1</v>
      </c>
      <c r="K543" t="s">
        <v>249</v>
      </c>
      <c r="L543" s="1" t="s">
        <v>195</v>
      </c>
      <c r="M543" s="1" t="s">
        <v>173</v>
      </c>
      <c r="N543">
        <v>13</v>
      </c>
      <c r="O543">
        <v>0</v>
      </c>
      <c r="P543">
        <v>0</v>
      </c>
      <c r="Q543">
        <v>0</v>
      </c>
      <c r="AB543" t="str">
        <f>Special[[#This Row],[服装]]&amp;Special[[#This Row],[名前]]&amp;Special[[#This Row],[レアリティ]]</f>
        <v>ユニフォーム中川俊美ICONIC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258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108</v>
      </c>
      <c r="E544" s="1" t="s">
        <v>749</v>
      </c>
      <c r="F544" s="1" t="s">
        <v>73</v>
      </c>
      <c r="G544" s="1" t="s">
        <v>74</v>
      </c>
      <c r="H544" s="1" t="s">
        <v>716</v>
      </c>
      <c r="I544" s="1" t="s">
        <v>71</v>
      </c>
      <c r="J544">
        <v>1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1055</v>
      </c>
      <c r="X544">
        <v>0</v>
      </c>
      <c r="AB544" t="str">
        <f>Special[[#This Row],[服装]]&amp;Special[[#This Row],[名前]]&amp;Special[[#This Row],[レアリティ]]</f>
        <v>ユニフォーム七沢健吾ICONIC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258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108</v>
      </c>
      <c r="E545" s="1" t="s">
        <v>749</v>
      </c>
      <c r="F545" s="1" t="s">
        <v>73</v>
      </c>
      <c r="G545" s="1" t="s">
        <v>74</v>
      </c>
      <c r="H545" s="1" t="s">
        <v>716</v>
      </c>
      <c r="I545" s="1" t="s">
        <v>71</v>
      </c>
      <c r="J545">
        <v>1</v>
      </c>
      <c r="K545" t="s">
        <v>249</v>
      </c>
      <c r="L545" s="1" t="s">
        <v>259</v>
      </c>
      <c r="M545" s="1" t="s">
        <v>173</v>
      </c>
      <c r="N545">
        <v>24</v>
      </c>
      <c r="O545">
        <v>0</v>
      </c>
      <c r="P545">
        <v>0</v>
      </c>
      <c r="Q545">
        <v>0</v>
      </c>
      <c r="S545">
        <v>15</v>
      </c>
      <c r="T545">
        <v>59.1</v>
      </c>
      <c r="U545">
        <v>0</v>
      </c>
      <c r="V545">
        <v>0</v>
      </c>
      <c r="W545" t="s">
        <v>1057</v>
      </c>
      <c r="X545">
        <v>0</v>
      </c>
      <c r="AB545" t="str">
        <f>Special[[#This Row],[服装]]&amp;Special[[#This Row],[名前]]&amp;Special[[#This Row],[レアリティ]]</f>
        <v>ユニフォーム七沢健吾ICONIC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259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108</v>
      </c>
      <c r="E546" s="1" t="s">
        <v>752</v>
      </c>
      <c r="F546" s="1" t="s">
        <v>73</v>
      </c>
      <c r="G546" s="1" t="s">
        <v>82</v>
      </c>
      <c r="H546" s="1" t="s">
        <v>716</v>
      </c>
      <c r="I546" s="1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ユニフォーム伊勢原裕次ICONIC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260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108</v>
      </c>
      <c r="E547" s="1" t="s">
        <v>759</v>
      </c>
      <c r="F547" s="1" t="s">
        <v>73</v>
      </c>
      <c r="G547" s="1" t="s">
        <v>78</v>
      </c>
      <c r="H547" s="1" t="s">
        <v>716</v>
      </c>
      <c r="I547" s="1" t="s">
        <v>71</v>
      </c>
      <c r="J547">
        <v>1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1055</v>
      </c>
      <c r="X547">
        <v>0</v>
      </c>
      <c r="AB547" t="str">
        <f>Special[[#This Row],[服装]]&amp;Special[[#This Row],[名前]]&amp;Special[[#This Row],[レアリティ]]</f>
        <v>ユニフォーム湯河浩二ICONIC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261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108</v>
      </c>
      <c r="E548" s="1" t="s">
        <v>784</v>
      </c>
      <c r="F548" s="1" t="s">
        <v>785</v>
      </c>
      <c r="G548" s="1" t="s">
        <v>82</v>
      </c>
      <c r="H548" s="1" t="s">
        <v>787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ユニフォーム千鹿谷栄吉ICONIC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262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108</v>
      </c>
      <c r="E549" s="1" t="s">
        <v>793</v>
      </c>
      <c r="F549" s="1" t="s">
        <v>90</v>
      </c>
      <c r="G549" s="1" t="s">
        <v>794</v>
      </c>
      <c r="H549" s="1" t="s">
        <v>787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42</v>
      </c>
      <c r="O549">
        <v>0</v>
      </c>
      <c r="P549">
        <v>52</v>
      </c>
      <c r="Q549">
        <v>0</v>
      </c>
      <c r="R549" s="1"/>
      <c r="S549">
        <v>3.35</v>
      </c>
      <c r="T549">
        <v>20.010000000000002</v>
      </c>
      <c r="U549">
        <v>5</v>
      </c>
      <c r="V549">
        <v>30.48</v>
      </c>
      <c r="W549" s="1" t="s">
        <v>869</v>
      </c>
      <c r="X549">
        <v>1</v>
      </c>
      <c r="AB549" t="str">
        <f>Special[[#This Row],[服装]]&amp;Special[[#This Row],[名前]]&amp;Special[[#This Row],[レアリティ]]</f>
        <v>ユニフォーム小鹿野大樹ICONIC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262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108</v>
      </c>
      <c r="E550" s="1" t="s">
        <v>793</v>
      </c>
      <c r="F550" s="1" t="s">
        <v>90</v>
      </c>
      <c r="G550" s="1" t="s">
        <v>794</v>
      </c>
      <c r="H550" s="1" t="s">
        <v>787</v>
      </c>
      <c r="I550" s="1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42</v>
      </c>
      <c r="O550">
        <v>0</v>
      </c>
      <c r="P550">
        <v>52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3" t="s">
        <v>844</v>
      </c>
      <c r="X550" s="13">
        <v>0</v>
      </c>
      <c r="Y550" s="13" t="s">
        <v>848</v>
      </c>
      <c r="Z550" s="14" t="s">
        <v>866</v>
      </c>
      <c r="AA550" s="14"/>
      <c r="AB550" t="str">
        <f>Special[[#This Row],[服装]]&amp;Special[[#This Row],[名前]]&amp;Special[[#This Row],[レアリティ]]</f>
        <v>ユニフォーム小鹿野大樹ICONIC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262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2</v>
      </c>
      <c r="D551" s="1" t="s">
        <v>108</v>
      </c>
      <c r="E551" s="1" t="s">
        <v>793</v>
      </c>
      <c r="F551" s="1" t="s">
        <v>90</v>
      </c>
      <c r="G551" s="1" t="s">
        <v>78</v>
      </c>
      <c r="H551" s="1" t="s">
        <v>787</v>
      </c>
      <c r="I551" s="1" t="s">
        <v>71</v>
      </c>
      <c r="J551">
        <v>1</v>
      </c>
      <c r="K551" t="s">
        <v>249</v>
      </c>
      <c r="L551" s="1" t="s">
        <v>554</v>
      </c>
      <c r="M551" s="1" t="s">
        <v>224</v>
      </c>
      <c r="N551">
        <v>42</v>
      </c>
      <c r="O551">
        <v>0</v>
      </c>
      <c r="P551">
        <v>52</v>
      </c>
      <c r="Q551">
        <v>0</v>
      </c>
      <c r="R551" s="14" t="s">
        <v>180</v>
      </c>
      <c r="S551" s="13">
        <v>3.35</v>
      </c>
      <c r="T551" s="13">
        <v>20.010000000000002</v>
      </c>
      <c r="U551" s="13">
        <v>5</v>
      </c>
      <c r="V551" s="13">
        <v>30.48</v>
      </c>
      <c r="W551" s="14" t="s">
        <v>799</v>
      </c>
      <c r="X551" s="13">
        <v>2</v>
      </c>
      <c r="Y551" s="13"/>
      <c r="Z551" s="14"/>
      <c r="AA551" s="14"/>
      <c r="AB551" t="str">
        <f>Special[[#This Row],[服装]]&amp;Special[[#This Row],[名前]]&amp;Special[[#This Row],[レアリティ]]</f>
        <v>ユニフォーム小鹿野大樹ICONIC</v>
      </c>
      <c r="AC551">
        <f>IF((A550&amp;L550&amp;M550)&lt;&gt;(Special[[#This Row],[No]]&amp;L551&amp;M551),1,IF(Special[[#This Row],[追加属性]]="",1,0))</f>
        <v>0</v>
      </c>
    </row>
    <row r="552" spans="1:29" x14ac:dyDescent="0.35">
      <c r="A552">
        <f>VLOOKUP(Special[[#This Row],[No用]],SetNo[[No.用]:[vlookup 用]],2,FALSE)</f>
        <v>263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108</v>
      </c>
      <c r="E552" s="1" t="s">
        <v>806</v>
      </c>
      <c r="F552" s="1" t="s">
        <v>77</v>
      </c>
      <c r="G552" s="1" t="s">
        <v>80</v>
      </c>
      <c r="H552" s="1" t="s">
        <v>787</v>
      </c>
      <c r="I552" s="1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9</v>
      </c>
      <c r="O552">
        <v>0</v>
      </c>
      <c r="P552">
        <v>0</v>
      </c>
      <c r="Q552">
        <v>0</v>
      </c>
      <c r="AB552" t="str">
        <f>Special[[#This Row],[服装]]&amp;Special[[#This Row],[名前]]&amp;Special[[#This Row],[レアリティ]]</f>
        <v>ユニフォーム赤谷勇ICONIC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264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108</v>
      </c>
      <c r="E553" s="1" t="s">
        <v>810</v>
      </c>
      <c r="F553" s="1" t="s">
        <v>77</v>
      </c>
      <c r="G553" s="1" t="s">
        <v>78</v>
      </c>
      <c r="H553" s="1" t="s">
        <v>787</v>
      </c>
      <c r="I553" s="1" t="s">
        <v>71</v>
      </c>
      <c r="J553">
        <v>1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ユニフォーム児玉勝ICONIC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265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108</v>
      </c>
      <c r="E554" s="1" t="s">
        <v>814</v>
      </c>
      <c r="F554" s="1" t="s">
        <v>77</v>
      </c>
      <c r="G554" s="1" t="s">
        <v>74</v>
      </c>
      <c r="H554" s="1" t="s">
        <v>787</v>
      </c>
      <c r="I554" s="1" t="s">
        <v>71</v>
      </c>
      <c r="J554">
        <v>1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1055</v>
      </c>
      <c r="X554">
        <v>0</v>
      </c>
      <c r="AB554" t="str">
        <f>Special[[#This Row],[服装]]&amp;Special[[#This Row],[名前]]&amp;Special[[#This Row],[レアリティ]]</f>
        <v>ユニフォーム名栗翔太ICONIC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266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108</v>
      </c>
      <c r="E555" s="1" t="s">
        <v>821</v>
      </c>
      <c r="F555" s="1" t="s">
        <v>77</v>
      </c>
      <c r="G555" s="1" t="s">
        <v>78</v>
      </c>
      <c r="H555" s="1" t="s">
        <v>787</v>
      </c>
      <c r="I555" s="1" t="s">
        <v>71</v>
      </c>
      <c r="J555">
        <v>1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1055</v>
      </c>
      <c r="X555">
        <v>0</v>
      </c>
      <c r="AB555" t="str">
        <f>Special[[#This Row],[服装]]&amp;Special[[#This Row],[名前]]&amp;Special[[#This Row],[レアリティ]]</f>
        <v>ユニフォーム島府典明ICONIC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267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829</v>
      </c>
      <c r="F556" s="1" t="s">
        <v>77</v>
      </c>
      <c r="G556" s="1" t="s">
        <v>82</v>
      </c>
      <c r="H556" s="1" t="s">
        <v>787</v>
      </c>
      <c r="I556" s="1" t="s">
        <v>71</v>
      </c>
      <c r="J556">
        <v>1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1055</v>
      </c>
      <c r="X556">
        <v>0</v>
      </c>
      <c r="AB556" t="str">
        <f>Special[[#This Row],[服装]]&amp;Special[[#This Row],[名前]]&amp;Special[[#This Row],[レアリティ]]</f>
        <v>ユニフォーム吉川和孝ICONIC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268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186</v>
      </c>
      <c r="F557" t="s">
        <v>77</v>
      </c>
      <c r="G557" t="s">
        <v>74</v>
      </c>
      <c r="H557" t="s">
        <v>185</v>
      </c>
      <c r="I557" t="s">
        <v>71</v>
      </c>
      <c r="J557">
        <v>1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ユニフォーム宮侑ICONIC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269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581</v>
      </c>
      <c r="E558" t="s">
        <v>186</v>
      </c>
      <c r="F558" s="1" t="s">
        <v>73</v>
      </c>
      <c r="G558" t="s">
        <v>74</v>
      </c>
      <c r="H558" t="s">
        <v>185</v>
      </c>
      <c r="I558" t="s">
        <v>71</v>
      </c>
      <c r="J558">
        <v>1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1055</v>
      </c>
      <c r="X558">
        <v>0</v>
      </c>
      <c r="AB558" t="str">
        <f>Special[[#This Row],[服装]]&amp;Special[[#This Row],[名前]]&amp;Special[[#This Row],[レアリティ]]</f>
        <v>文化祭宮侑ICONIC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269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581</v>
      </c>
      <c r="E559" t="s">
        <v>186</v>
      </c>
      <c r="F559" s="1" t="s">
        <v>73</v>
      </c>
      <c r="G559" t="s">
        <v>74</v>
      </c>
      <c r="H559" t="s">
        <v>185</v>
      </c>
      <c r="I559" t="s">
        <v>71</v>
      </c>
      <c r="J559">
        <v>1</v>
      </c>
      <c r="K559" t="s">
        <v>249</v>
      </c>
      <c r="L559" s="1" t="s">
        <v>260</v>
      </c>
      <c r="M559" s="1" t="s">
        <v>224</v>
      </c>
      <c r="N559">
        <v>50</v>
      </c>
      <c r="O559">
        <v>0</v>
      </c>
      <c r="P559">
        <v>60</v>
      </c>
      <c r="Q559">
        <v>0</v>
      </c>
      <c r="S559">
        <v>4.2</v>
      </c>
      <c r="T559">
        <v>25.76</v>
      </c>
      <c r="U559">
        <v>5</v>
      </c>
      <c r="V559">
        <v>30.48</v>
      </c>
      <c r="W559" s="1" t="s">
        <v>950</v>
      </c>
      <c r="X559">
        <v>1</v>
      </c>
      <c r="Z559" s="1" t="s">
        <v>937</v>
      </c>
      <c r="AA559" s="1"/>
      <c r="AB559" t="str">
        <f>Special[[#This Row],[服装]]&amp;Special[[#This Row],[名前]]&amp;Special[[#This Row],[レアリティ]]</f>
        <v>文化祭宮侑ICONIC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270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632</v>
      </c>
      <c r="E560" s="1" t="s">
        <v>186</v>
      </c>
      <c r="F560" s="1" t="s">
        <v>90</v>
      </c>
      <c r="G560" s="1" t="s">
        <v>74</v>
      </c>
      <c r="H560" s="1" t="s">
        <v>185</v>
      </c>
      <c r="I560" s="1" t="s">
        <v>71</v>
      </c>
      <c r="J560">
        <v>1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1055</v>
      </c>
      <c r="X560">
        <v>0</v>
      </c>
      <c r="AB560" t="str">
        <f>Special[[#This Row],[服装]]&amp;Special[[#This Row],[名前]]&amp;Special[[#This Row],[レアリティ]]</f>
        <v>RPG宮侑ICONIC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270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632</v>
      </c>
      <c r="E561" s="1" t="s">
        <v>186</v>
      </c>
      <c r="F561" s="1" t="s">
        <v>90</v>
      </c>
      <c r="G561" s="1" t="s">
        <v>74</v>
      </c>
      <c r="H561" s="1" t="s">
        <v>185</v>
      </c>
      <c r="I561" s="1" t="s">
        <v>71</v>
      </c>
      <c r="J561">
        <v>1</v>
      </c>
      <c r="K561" t="s">
        <v>249</v>
      </c>
      <c r="L561" s="1" t="s">
        <v>260</v>
      </c>
      <c r="M561" s="1" t="s">
        <v>224</v>
      </c>
      <c r="N561">
        <v>50</v>
      </c>
      <c r="O561">
        <v>0</v>
      </c>
      <c r="P561">
        <v>60</v>
      </c>
      <c r="Q561">
        <v>0</v>
      </c>
      <c r="S561">
        <v>4.2</v>
      </c>
      <c r="T561">
        <v>25.76</v>
      </c>
      <c r="U561">
        <v>5</v>
      </c>
      <c r="V561">
        <v>30.48</v>
      </c>
      <c r="W561" s="1" t="s">
        <v>950</v>
      </c>
      <c r="X561">
        <v>1</v>
      </c>
      <c r="Z561" s="1" t="s">
        <v>937</v>
      </c>
      <c r="AA561" s="1"/>
      <c r="AB561" t="str">
        <f>Special[[#This Row],[服装]]&amp;Special[[#This Row],[名前]]&amp;Special[[#This Row],[レアリティ]]</f>
        <v>RPG宮侑ICONIC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271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737</v>
      </c>
      <c r="E562" s="1" t="s">
        <v>186</v>
      </c>
      <c r="F562" s="1" t="s">
        <v>77</v>
      </c>
      <c r="G562" s="1" t="s">
        <v>74</v>
      </c>
      <c r="H562" s="1" t="s">
        <v>185</v>
      </c>
      <c r="I562" s="1" t="s">
        <v>71</v>
      </c>
      <c r="J562">
        <v>1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1055</v>
      </c>
      <c r="X562">
        <v>0</v>
      </c>
      <c r="AB562" t="str">
        <f>Special[[#This Row],[服装]]&amp;Special[[#This Row],[名前]]&amp;Special[[#This Row],[レアリティ]]</f>
        <v>カンフー宮侑ICONIC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271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737</v>
      </c>
      <c r="E563" s="1" t="s">
        <v>186</v>
      </c>
      <c r="F563" s="1" t="s">
        <v>77</v>
      </c>
      <c r="G563" s="1" t="s">
        <v>74</v>
      </c>
      <c r="H563" s="1" t="s">
        <v>185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50</v>
      </c>
      <c r="O563">
        <v>0</v>
      </c>
      <c r="P563">
        <v>60</v>
      </c>
      <c r="Q563">
        <v>0</v>
      </c>
      <c r="S563">
        <v>4.2</v>
      </c>
      <c r="T563">
        <v>25.76</v>
      </c>
      <c r="U563">
        <v>5.8</v>
      </c>
      <c r="V563">
        <v>35.72</v>
      </c>
      <c r="W563" s="1" t="s">
        <v>1009</v>
      </c>
      <c r="X563">
        <v>1</v>
      </c>
      <c r="Y563" s="1" t="s">
        <v>187</v>
      </c>
      <c r="Z563" s="1" t="s">
        <v>1010</v>
      </c>
      <c r="AA563" s="1"/>
      <c r="AB563" t="str">
        <f>Special[[#This Row],[服装]]&amp;Special[[#This Row],[名前]]&amp;Special[[#This Row],[レアリティ]]</f>
        <v>カンフー宮侑ICONIC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272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826</v>
      </c>
      <c r="E564" s="1" t="s">
        <v>186</v>
      </c>
      <c r="F564" s="1" t="s">
        <v>73</v>
      </c>
      <c r="G564" s="1" t="s">
        <v>74</v>
      </c>
      <c r="H564" s="1" t="s">
        <v>185</v>
      </c>
      <c r="I564" s="1" t="s">
        <v>71</v>
      </c>
      <c r="J564">
        <v>1</v>
      </c>
      <c r="K564" t="s">
        <v>249</v>
      </c>
      <c r="L564" s="1" t="s">
        <v>263</v>
      </c>
      <c r="M564" s="1" t="s">
        <v>173</v>
      </c>
      <c r="N564">
        <v>14</v>
      </c>
      <c r="O564">
        <v>0</v>
      </c>
      <c r="P564">
        <v>0</v>
      </c>
      <c r="Q564">
        <v>0</v>
      </c>
      <c r="W564" s="14" t="s">
        <v>1038</v>
      </c>
      <c r="AB564" t="str">
        <f>Special[[#This Row],[服装]]&amp;Special[[#This Row],[名前]]&amp;Special[[#This Row],[レアリティ]]</f>
        <v>新年2宮侑ICONIC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272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826</v>
      </c>
      <c r="E565" s="1" t="s">
        <v>186</v>
      </c>
      <c r="F565" s="1" t="s">
        <v>73</v>
      </c>
      <c r="G565" s="1" t="s">
        <v>74</v>
      </c>
      <c r="H565" s="1" t="s">
        <v>185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50</v>
      </c>
      <c r="O565">
        <v>0</v>
      </c>
      <c r="P565">
        <v>60</v>
      </c>
      <c r="Q565">
        <v>0</v>
      </c>
      <c r="R565" s="1"/>
      <c r="S565">
        <v>4.2</v>
      </c>
      <c r="T565">
        <v>25.76</v>
      </c>
      <c r="U565">
        <v>5.8</v>
      </c>
      <c r="V565">
        <v>35.200000000000003</v>
      </c>
      <c r="W565" s="1" t="s">
        <v>1014</v>
      </c>
      <c r="X565">
        <v>1</v>
      </c>
      <c r="Y565" s="1" t="s">
        <v>187</v>
      </c>
      <c r="Z565" s="1" t="s">
        <v>1010</v>
      </c>
      <c r="AA565" s="1"/>
      <c r="AB565" t="str">
        <f>Special[[#This Row],[服装]]&amp;Special[[#This Row],[名前]]&amp;Special[[#This Row],[レアリティ]]</f>
        <v>新年2宮侑ICONIC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272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826</v>
      </c>
      <c r="E566" s="1" t="s">
        <v>186</v>
      </c>
      <c r="F566" s="1" t="s">
        <v>73</v>
      </c>
      <c r="G566" s="1" t="s">
        <v>74</v>
      </c>
      <c r="H566" s="1" t="s">
        <v>185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50</v>
      </c>
      <c r="O566">
        <v>0</v>
      </c>
      <c r="P566">
        <v>60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1014</v>
      </c>
      <c r="X566">
        <v>0</v>
      </c>
      <c r="Y566" s="1" t="s">
        <v>187</v>
      </c>
      <c r="Z566" s="1" t="s">
        <v>1010</v>
      </c>
      <c r="AA566" s="1"/>
      <c r="AB566" t="str">
        <f>Special[[#This Row],[服装]]&amp;Special[[#This Row],[名前]]&amp;Special[[#This Row],[レアリティ]]</f>
        <v>新年2宮侑ICONIC</v>
      </c>
      <c r="AC566">
        <f>IF((A565&amp;L565&amp;M565)&lt;&gt;(Special[[#This Row],[No]]&amp;L566&amp;M566),1,IF(Special[[#This Row],[追加属性]]="",1,0))</f>
        <v>0</v>
      </c>
    </row>
    <row r="567" spans="1:29" x14ac:dyDescent="0.35">
      <c r="A567">
        <f>VLOOKUP(Special[[#This Row],[No用]],SetNo[[No.用]:[vlookup 用]],2,FALSE)</f>
        <v>273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987</v>
      </c>
      <c r="E567" s="1" t="s">
        <v>186</v>
      </c>
      <c r="F567" s="1" t="s">
        <v>90</v>
      </c>
      <c r="G567" s="1" t="s">
        <v>74</v>
      </c>
      <c r="H567" s="1" t="s">
        <v>185</v>
      </c>
      <c r="I567" s="1" t="s">
        <v>71</v>
      </c>
      <c r="J567">
        <v>1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1055</v>
      </c>
      <c r="X567">
        <v>0</v>
      </c>
      <c r="Y567" s="1"/>
      <c r="AB567" t="str">
        <f>Special[[#This Row],[服装]]&amp;Special[[#This Row],[名前]]&amp;Special[[#This Row],[レアリティ]]</f>
        <v>サバゲ2宮侑ICONIC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274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t="s">
        <v>187</v>
      </c>
      <c r="F568" t="s">
        <v>90</v>
      </c>
      <c r="G568" t="s">
        <v>78</v>
      </c>
      <c r="H568" t="s">
        <v>185</v>
      </c>
      <c r="I568" t="s">
        <v>71</v>
      </c>
      <c r="J568">
        <v>1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1055</v>
      </c>
      <c r="X568">
        <v>0</v>
      </c>
      <c r="AB568" t="str">
        <f>Special[[#This Row],[服装]]&amp;Special[[#This Row],[名前]]&amp;Special[[#This Row],[レアリティ]]</f>
        <v>ユニフォーム宮治ICONIC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275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632</v>
      </c>
      <c r="E569" s="1" t="s">
        <v>187</v>
      </c>
      <c r="F569" s="1" t="s">
        <v>90</v>
      </c>
      <c r="G569" s="1" t="s">
        <v>78</v>
      </c>
      <c r="H569" s="1" t="s">
        <v>185</v>
      </c>
      <c r="I569" s="1" t="s">
        <v>71</v>
      </c>
      <c r="J569">
        <v>1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AB569" t="str">
        <f>Special[[#This Row],[服装]]&amp;Special[[#This Row],[名前]]&amp;Special[[#This Row],[レアリティ]]</f>
        <v>RPG宮治ICONIC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275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632</v>
      </c>
      <c r="E570" s="1" t="s">
        <v>187</v>
      </c>
      <c r="F570" s="1" t="s">
        <v>90</v>
      </c>
      <c r="G570" s="1" t="s">
        <v>78</v>
      </c>
      <c r="H570" s="1" t="s">
        <v>185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49</v>
      </c>
      <c r="O570">
        <v>0</v>
      </c>
      <c r="P570">
        <v>59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1012</v>
      </c>
      <c r="X570">
        <v>2</v>
      </c>
      <c r="Y570" s="1" t="s">
        <v>186</v>
      </c>
      <c r="Z570" s="1" t="s">
        <v>1011</v>
      </c>
      <c r="AA570" s="1"/>
      <c r="AB570" t="str">
        <f>Special[[#This Row],[服装]]&amp;Special[[#This Row],[名前]]&amp;Special[[#This Row],[レアリティ]]</f>
        <v>RPG宮治ICONIC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276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737</v>
      </c>
      <c r="E571" s="1" t="s">
        <v>187</v>
      </c>
      <c r="F571" s="1" t="s">
        <v>73</v>
      </c>
      <c r="G571" s="1" t="s">
        <v>78</v>
      </c>
      <c r="H571" s="1" t="s">
        <v>185</v>
      </c>
      <c r="I571" s="1" t="s">
        <v>71</v>
      </c>
      <c r="J571">
        <v>1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カンフー宮治ICONIC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276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737</v>
      </c>
      <c r="E572" s="1" t="s">
        <v>187</v>
      </c>
      <c r="F572" s="1" t="s">
        <v>73</v>
      </c>
      <c r="G572" s="1" t="s">
        <v>78</v>
      </c>
      <c r="H572" s="1" t="s">
        <v>185</v>
      </c>
      <c r="I572" s="1" t="s">
        <v>71</v>
      </c>
      <c r="J572">
        <v>1</v>
      </c>
      <c r="K572" t="s">
        <v>249</v>
      </c>
      <c r="L572" s="1" t="s">
        <v>593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3.35</v>
      </c>
      <c r="T572">
        <v>33.729999999999997</v>
      </c>
      <c r="U572">
        <v>5</v>
      </c>
      <c r="V572">
        <v>50.08</v>
      </c>
      <c r="W572" s="1" t="s">
        <v>882</v>
      </c>
      <c r="X572">
        <v>1</v>
      </c>
      <c r="AB572" t="str">
        <f>Special[[#This Row],[服装]]&amp;Special[[#This Row],[名前]]&amp;Special[[#This Row],[レアリティ]]</f>
        <v>カンフー宮治ICONIC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277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918</v>
      </c>
      <c r="E573" s="1" t="s">
        <v>187</v>
      </c>
      <c r="F573" s="1" t="s">
        <v>90</v>
      </c>
      <c r="G573" s="1" t="s">
        <v>78</v>
      </c>
      <c r="H573" s="1" t="s">
        <v>185</v>
      </c>
      <c r="I573" s="1" t="s">
        <v>71</v>
      </c>
      <c r="J573">
        <v>1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s="1" t="s">
        <v>1055</v>
      </c>
      <c r="X573">
        <v>0</v>
      </c>
      <c r="AB573" t="str">
        <f>Special[[#This Row],[服装]]&amp;Special[[#This Row],[名前]]&amp;Special[[#This Row],[レアリティ]]</f>
        <v>遊園地宮治ICONIC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277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918</v>
      </c>
      <c r="E574" s="1" t="s">
        <v>187</v>
      </c>
      <c r="F574" s="1" t="s">
        <v>90</v>
      </c>
      <c r="G574" s="1" t="s">
        <v>78</v>
      </c>
      <c r="H574" s="1" t="s">
        <v>185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178</v>
      </c>
      <c r="N574">
        <v>13</v>
      </c>
      <c r="O574">
        <v>0</v>
      </c>
      <c r="P574">
        <v>0</v>
      </c>
      <c r="Q574">
        <v>0</v>
      </c>
      <c r="S574">
        <v>3.35</v>
      </c>
      <c r="T574">
        <v>20.010000000000002</v>
      </c>
      <c r="W574" s="1" t="s">
        <v>950</v>
      </c>
      <c r="X574">
        <v>1</v>
      </c>
      <c r="AB574" t="str">
        <f>Special[[#This Row],[服装]]&amp;Special[[#This Row],[名前]]&amp;Special[[#This Row],[レアリティ]]</f>
        <v>遊園地宮治ICONIC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277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918</v>
      </c>
      <c r="E575" s="1" t="s">
        <v>187</v>
      </c>
      <c r="F575" s="1" t="s">
        <v>90</v>
      </c>
      <c r="G575" s="1" t="s">
        <v>78</v>
      </c>
      <c r="H575" s="1" t="s">
        <v>185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870</v>
      </c>
      <c r="X575">
        <v>1</v>
      </c>
      <c r="Y575" s="1" t="s">
        <v>186</v>
      </c>
      <c r="Z575" s="1" t="s">
        <v>927</v>
      </c>
      <c r="AA575" s="1"/>
      <c r="AB575" t="str">
        <f>Special[[#This Row],[服装]]&amp;Special[[#This Row],[名前]]&amp;Special[[#This Row],[レアリティ]]</f>
        <v>遊園地宮治ICONIC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277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918</v>
      </c>
      <c r="E576" s="1" t="s">
        <v>187</v>
      </c>
      <c r="F576" s="1" t="s">
        <v>90</v>
      </c>
      <c r="G576" s="1" t="s">
        <v>78</v>
      </c>
      <c r="H576" s="1" t="s">
        <v>185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47</v>
      </c>
      <c r="O576">
        <v>0</v>
      </c>
      <c r="P576">
        <v>57</v>
      </c>
      <c r="Q576">
        <v>0</v>
      </c>
      <c r="R576" s="1" t="s">
        <v>554</v>
      </c>
      <c r="S576">
        <v>7</v>
      </c>
      <c r="T576">
        <v>13.86</v>
      </c>
      <c r="U576">
        <v>10.5</v>
      </c>
      <c r="V576">
        <v>20.79</v>
      </c>
      <c r="W576" s="1" t="s">
        <v>926</v>
      </c>
      <c r="X576">
        <v>0</v>
      </c>
      <c r="AB576" t="str">
        <f>Special[[#This Row],[服装]]&amp;Special[[#This Row],[名前]]&amp;Special[[#This Row],[レアリティ]]</f>
        <v>遊園地宮治ICONIC</v>
      </c>
      <c r="AC576">
        <f>IF((A575&amp;L575&amp;M575)&lt;&gt;(Special[[#This Row],[No]]&amp;L576&amp;M576),1,IF(Special[[#This Row],[追加属性]]="",1,0))</f>
        <v>0</v>
      </c>
    </row>
    <row r="577" spans="1:29" x14ac:dyDescent="0.35">
      <c r="A577">
        <f>VLOOKUP(Special[[#This Row],[No用]],SetNo[[No.用]:[vlookup 用]],2,FALSE)</f>
        <v>278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999</v>
      </c>
      <c r="E577" s="1" t="s">
        <v>187</v>
      </c>
      <c r="F577" s="1" t="s">
        <v>77</v>
      </c>
      <c r="G577" s="1" t="s">
        <v>78</v>
      </c>
      <c r="H577" s="1" t="s">
        <v>185</v>
      </c>
      <c r="I577" s="1" t="s">
        <v>71</v>
      </c>
      <c r="J577">
        <v>1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R577" s="1"/>
      <c r="W577" s="1" t="s">
        <v>1055</v>
      </c>
      <c r="X577">
        <v>0</v>
      </c>
      <c r="AB577" t="str">
        <f>Special[[#This Row],[服装]]&amp;Special[[#This Row],[名前]]&amp;Special[[#This Row],[レアリティ]]</f>
        <v>夏祭り2宮治ICONIC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278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999</v>
      </c>
      <c r="E578" s="1" t="s">
        <v>187</v>
      </c>
      <c r="F578" s="1" t="s">
        <v>77</v>
      </c>
      <c r="G578" s="1" t="s">
        <v>78</v>
      </c>
      <c r="H578" s="1" t="s">
        <v>185</v>
      </c>
      <c r="I578" s="1" t="s">
        <v>71</v>
      </c>
      <c r="J578">
        <v>1</v>
      </c>
      <c r="K578" t="s">
        <v>249</v>
      </c>
      <c r="L578" s="1" t="s">
        <v>994</v>
      </c>
      <c r="M578" s="1" t="s">
        <v>178</v>
      </c>
      <c r="N578">
        <v>13</v>
      </c>
      <c r="O578">
        <v>0</v>
      </c>
      <c r="P578">
        <v>0</v>
      </c>
      <c r="Q578">
        <v>0</v>
      </c>
      <c r="R578" s="1"/>
      <c r="S578">
        <v>9.26</v>
      </c>
      <c r="T578">
        <v>56.3</v>
      </c>
      <c r="W578" s="1" t="s">
        <v>852</v>
      </c>
      <c r="X578">
        <v>1</v>
      </c>
      <c r="AB578" t="str">
        <f>Special[[#This Row],[服装]]&amp;Special[[#This Row],[名前]]&amp;Special[[#This Row],[レアリティ]]</f>
        <v>夏祭り2宮治ICONIC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279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188</v>
      </c>
      <c r="F579" t="s">
        <v>77</v>
      </c>
      <c r="G579" t="s">
        <v>82</v>
      </c>
      <c r="H579" t="s">
        <v>185</v>
      </c>
      <c r="I579" t="s">
        <v>71</v>
      </c>
      <c r="J579">
        <v>1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1055</v>
      </c>
      <c r="X579">
        <v>0</v>
      </c>
      <c r="AB579" t="str">
        <f>Special[[#This Row],[服装]]&amp;Special[[#This Row],[名前]]&amp;Special[[#This Row],[レアリティ]]</f>
        <v>ユニフォーム角名倫太郎ICONIC</v>
      </c>
      <c r="AC579">
        <f>IF((A576&amp;L576&amp;M576)&lt;&gt;(Special[[#This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279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108</v>
      </c>
      <c r="E580" t="s">
        <v>188</v>
      </c>
      <c r="F580" t="s">
        <v>77</v>
      </c>
      <c r="G580" t="s">
        <v>82</v>
      </c>
      <c r="H580" t="s">
        <v>185</v>
      </c>
      <c r="I580" t="s">
        <v>71</v>
      </c>
      <c r="J580">
        <v>1</v>
      </c>
      <c r="K580" t="s">
        <v>249</v>
      </c>
      <c r="L580" s="1" t="s">
        <v>593</v>
      </c>
      <c r="M580" s="1" t="s">
        <v>162</v>
      </c>
      <c r="N580">
        <v>26</v>
      </c>
      <c r="O580">
        <v>0</v>
      </c>
      <c r="P580">
        <v>0</v>
      </c>
      <c r="Q580">
        <v>0</v>
      </c>
      <c r="S580" s="13">
        <v>2.5</v>
      </c>
      <c r="T580" s="13">
        <v>25.04</v>
      </c>
      <c r="U580" s="13">
        <v>0</v>
      </c>
      <c r="V580" s="13">
        <v>0</v>
      </c>
      <c r="W580" s="14" t="s">
        <v>886</v>
      </c>
      <c r="X580" s="13">
        <v>1</v>
      </c>
      <c r="Y580" s="13"/>
      <c r="Z580" s="13"/>
      <c r="AA580" s="13"/>
      <c r="AB580" t="str">
        <f>Special[[#This Row],[服装]]&amp;Special[[#This Row],[名前]]&amp;Special[[#This Row],[レアリティ]]</f>
        <v>ユニフォーム角名倫太郎ICONIC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280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631</v>
      </c>
      <c r="E581" s="1" t="s">
        <v>188</v>
      </c>
      <c r="F581" s="1" t="s">
        <v>73</v>
      </c>
      <c r="G581" s="1" t="s">
        <v>82</v>
      </c>
      <c r="H581" s="1" t="s">
        <v>185</v>
      </c>
      <c r="I581" s="1" t="s">
        <v>71</v>
      </c>
      <c r="J581">
        <v>1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サバゲ角名倫太郎ICONIC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280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631</v>
      </c>
      <c r="E582" s="1" t="s">
        <v>188</v>
      </c>
      <c r="F582" s="1" t="s">
        <v>73</v>
      </c>
      <c r="G582" s="1" t="s">
        <v>82</v>
      </c>
      <c r="H582" s="1" t="s">
        <v>185</v>
      </c>
      <c r="I582" s="1" t="s">
        <v>71</v>
      </c>
      <c r="J582">
        <v>1</v>
      </c>
      <c r="K582" t="s">
        <v>249</v>
      </c>
      <c r="L582" s="1" t="s">
        <v>593</v>
      </c>
      <c r="M582" s="1" t="s">
        <v>162</v>
      </c>
      <c r="N582">
        <v>26</v>
      </c>
      <c r="O582">
        <v>0</v>
      </c>
      <c r="P582">
        <v>0</v>
      </c>
      <c r="Q582">
        <v>0</v>
      </c>
      <c r="S582" s="13">
        <v>2.5</v>
      </c>
      <c r="T582" s="13">
        <v>25.04</v>
      </c>
      <c r="U582" s="13">
        <v>0</v>
      </c>
      <c r="V582" s="13">
        <v>0</v>
      </c>
      <c r="W582" s="14" t="s">
        <v>886</v>
      </c>
      <c r="X582" s="13">
        <v>1</v>
      </c>
      <c r="Y582" s="13"/>
      <c r="Z582" s="13"/>
      <c r="AA582" s="13"/>
      <c r="AB582" t="str">
        <f>Special[[#This Row],[服装]]&amp;Special[[#This Row],[名前]]&amp;Special[[#This Row],[レアリティ]]</f>
        <v>サバゲ角名倫太郎ICONIC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281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708</v>
      </c>
      <c r="E583" s="1" t="s">
        <v>188</v>
      </c>
      <c r="F583" s="1" t="s">
        <v>90</v>
      </c>
      <c r="G583" s="1" t="s">
        <v>82</v>
      </c>
      <c r="H583" s="1" t="s">
        <v>185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花火角名倫太郎ICONIC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281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708</v>
      </c>
      <c r="E584" s="1" t="s">
        <v>188</v>
      </c>
      <c r="F584" s="1" t="s">
        <v>90</v>
      </c>
      <c r="G584" s="1" t="s">
        <v>82</v>
      </c>
      <c r="H584" s="1" t="s">
        <v>185</v>
      </c>
      <c r="I584" s="1" t="s">
        <v>71</v>
      </c>
      <c r="J584">
        <v>1</v>
      </c>
      <c r="K584" t="s">
        <v>249</v>
      </c>
      <c r="L584" s="1" t="s">
        <v>593</v>
      </c>
      <c r="M584" s="1" t="s">
        <v>162</v>
      </c>
      <c r="N584">
        <v>26</v>
      </c>
      <c r="O584">
        <v>0</v>
      </c>
      <c r="P584">
        <v>0</v>
      </c>
      <c r="Q584">
        <v>0</v>
      </c>
      <c r="S584" s="13">
        <v>2.5</v>
      </c>
      <c r="T584" s="13">
        <v>25.04</v>
      </c>
      <c r="U584" s="13">
        <v>0</v>
      </c>
      <c r="V584" s="13">
        <v>0</v>
      </c>
      <c r="W584" s="14" t="s">
        <v>886</v>
      </c>
      <c r="X584" s="13">
        <v>1</v>
      </c>
      <c r="Y584" s="13"/>
      <c r="Z584" s="13"/>
      <c r="AA584" s="13"/>
      <c r="AB584" t="str">
        <f>Special[[#This Row],[服装]]&amp;Special[[#This Row],[名前]]&amp;Special[[#This Row],[レアリティ]]</f>
        <v>花火角名倫太郎ICONIC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281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1</v>
      </c>
      <c r="D585" s="1" t="s">
        <v>708</v>
      </c>
      <c r="E585" s="1" t="s">
        <v>188</v>
      </c>
      <c r="F585" s="1" t="s">
        <v>90</v>
      </c>
      <c r="G585" s="1" t="s">
        <v>82</v>
      </c>
      <c r="H585" s="1" t="s">
        <v>185</v>
      </c>
      <c r="I585" s="1" t="s">
        <v>71</v>
      </c>
      <c r="J585">
        <v>1</v>
      </c>
      <c r="K585" t="s">
        <v>249</v>
      </c>
      <c r="L585" s="1" t="s">
        <v>714</v>
      </c>
      <c r="M585" s="1" t="s">
        <v>224</v>
      </c>
      <c r="N585">
        <v>44</v>
      </c>
      <c r="O585">
        <v>0</v>
      </c>
      <c r="P585">
        <v>54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s="1" t="s">
        <v>861</v>
      </c>
      <c r="X585">
        <v>2</v>
      </c>
      <c r="AB585" t="str">
        <f>Special[[#This Row],[服装]]&amp;Special[[#This Row],[名前]]&amp;Special[[#This Row],[レアリティ]]</f>
        <v>花火角名倫太郎ICONIC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282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835</v>
      </c>
      <c r="E586" s="1" t="s">
        <v>188</v>
      </c>
      <c r="F586" s="1" t="s">
        <v>77</v>
      </c>
      <c r="G586" s="1" t="s">
        <v>82</v>
      </c>
      <c r="H586" s="1" t="s">
        <v>185</v>
      </c>
      <c r="I586" s="1" t="s">
        <v>71</v>
      </c>
      <c r="J586">
        <v>1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路地裏2角名倫太郎ICONIC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282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835</v>
      </c>
      <c r="E587" s="1" t="s">
        <v>188</v>
      </c>
      <c r="F587" s="1" t="s">
        <v>77</v>
      </c>
      <c r="G587" s="1" t="s">
        <v>82</v>
      </c>
      <c r="H587" s="1" t="s">
        <v>185</v>
      </c>
      <c r="I587" s="1" t="s">
        <v>71</v>
      </c>
      <c r="J587">
        <v>1</v>
      </c>
      <c r="K587" t="s">
        <v>249</v>
      </c>
      <c r="L587" s="1" t="s">
        <v>593</v>
      </c>
      <c r="M587" s="1" t="s">
        <v>162</v>
      </c>
      <c r="N587">
        <v>26</v>
      </c>
      <c r="O587">
        <v>0</v>
      </c>
      <c r="P587">
        <v>0</v>
      </c>
      <c r="Q587">
        <v>0</v>
      </c>
      <c r="S587" s="13">
        <v>2.5</v>
      </c>
      <c r="T587" s="13">
        <v>25.04</v>
      </c>
      <c r="U587" s="13">
        <v>0</v>
      </c>
      <c r="V587" s="13">
        <v>0</v>
      </c>
      <c r="W587" s="14" t="s">
        <v>886</v>
      </c>
      <c r="X587" s="13">
        <v>1</v>
      </c>
      <c r="Y587" s="13"/>
      <c r="Z587" s="13"/>
      <c r="AA587" s="13"/>
      <c r="AB587" t="str">
        <f>Special[[#This Row],[服装]]&amp;Special[[#This Row],[名前]]&amp;Special[[#This Row],[レアリティ]]</f>
        <v>路地裏2角名倫太郎ICONIC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282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835</v>
      </c>
      <c r="E588" s="1" t="s">
        <v>188</v>
      </c>
      <c r="F588" s="1" t="s">
        <v>77</v>
      </c>
      <c r="G588" s="1" t="s">
        <v>82</v>
      </c>
      <c r="H588" s="1" t="s">
        <v>185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44</v>
      </c>
      <c r="O588">
        <v>0</v>
      </c>
      <c r="P588">
        <v>54</v>
      </c>
      <c r="Q588">
        <v>0</v>
      </c>
      <c r="R588" s="1"/>
      <c r="S588">
        <v>3.35</v>
      </c>
      <c r="T588">
        <v>20.010000000000002</v>
      </c>
      <c r="U588">
        <v>5</v>
      </c>
      <c r="V588">
        <v>30.48</v>
      </c>
      <c r="W588" s="1" t="s">
        <v>950</v>
      </c>
      <c r="X588">
        <v>1</v>
      </c>
      <c r="AB588" t="str">
        <f>Special[[#This Row],[服装]]&amp;Special[[#This Row],[名前]]&amp;Special[[#This Row],[レアリティ]]</f>
        <v>路地裏2角名倫太郎ICONIC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282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835</v>
      </c>
      <c r="E589" s="1" t="s">
        <v>188</v>
      </c>
      <c r="F589" s="1" t="s">
        <v>77</v>
      </c>
      <c r="G589" s="1" t="s">
        <v>82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44</v>
      </c>
      <c r="O589">
        <v>0</v>
      </c>
      <c r="P589">
        <v>54</v>
      </c>
      <c r="Q589">
        <v>0</v>
      </c>
      <c r="R589" s="1" t="s">
        <v>714</v>
      </c>
      <c r="S589">
        <v>3.35</v>
      </c>
      <c r="T589">
        <v>20.010000000000002</v>
      </c>
      <c r="U589">
        <v>5</v>
      </c>
      <c r="V589">
        <v>30.48</v>
      </c>
      <c r="W589" s="1" t="s">
        <v>1015</v>
      </c>
      <c r="X589">
        <v>1</v>
      </c>
      <c r="AB589" t="str">
        <f>Special[[#This Row],[服装]]&amp;Special[[#This Row],[名前]]&amp;Special[[#This Row],[レアリティ]]</f>
        <v>路地裏2角名倫太郎ICONIC</v>
      </c>
      <c r="AC589">
        <f>IF((A588&amp;L588&amp;M588)&lt;&gt;(Special[[#This Row],[No]]&amp;L589&amp;M589),1,IF(Special[[#This Row],[追加属性]]="",1,0))</f>
        <v>0</v>
      </c>
    </row>
    <row r="590" spans="1:29" x14ac:dyDescent="0.35">
      <c r="A590">
        <f>VLOOKUP(Special[[#This Row],[No用]],SetNo[[No.用]:[vlookup 用]],2,FALSE)</f>
        <v>283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990</v>
      </c>
      <c r="E590" s="1" t="s">
        <v>188</v>
      </c>
      <c r="F590" s="1" t="s">
        <v>73</v>
      </c>
      <c r="G590" s="1" t="s">
        <v>82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1055</v>
      </c>
      <c r="X590">
        <v>0</v>
      </c>
      <c r="AB590" t="str">
        <f>Special[[#This Row],[服装]]&amp;Special[[#This Row],[名前]]&amp;Special[[#This Row],[レアリティ]]</f>
        <v>水着2角名倫太郎ICONIC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283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990</v>
      </c>
      <c r="E591" s="1" t="s">
        <v>188</v>
      </c>
      <c r="F591" s="1" t="s">
        <v>73</v>
      </c>
      <c r="G591" s="1" t="s">
        <v>82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994</v>
      </c>
      <c r="M591" s="1" t="s">
        <v>162</v>
      </c>
      <c r="N591">
        <v>13</v>
      </c>
      <c r="O591">
        <v>0</v>
      </c>
      <c r="P591">
        <v>0</v>
      </c>
      <c r="Q591">
        <v>0</v>
      </c>
      <c r="S591">
        <v>6.94</v>
      </c>
      <c r="T591">
        <v>42.22</v>
      </c>
      <c r="W591" s="1" t="s">
        <v>860</v>
      </c>
      <c r="X591">
        <v>1</v>
      </c>
      <c r="AB591" t="str">
        <f>Special[[#This Row],[服装]]&amp;Special[[#This Row],[名前]]&amp;Special[[#This Row],[レアリティ]]</f>
        <v>水着2角名倫太郎ICONIC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283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990</v>
      </c>
      <c r="E592" s="1" t="s">
        <v>188</v>
      </c>
      <c r="F592" s="1" t="s">
        <v>73</v>
      </c>
      <c r="G592" s="1" t="s">
        <v>82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868</v>
      </c>
      <c r="M592" s="1" t="s">
        <v>224</v>
      </c>
      <c r="N592">
        <v>44</v>
      </c>
      <c r="O592">
        <v>0</v>
      </c>
      <c r="P592">
        <v>54</v>
      </c>
      <c r="Q592">
        <v>0</v>
      </c>
      <c r="S592">
        <v>4.2</v>
      </c>
      <c r="T592">
        <v>25.76</v>
      </c>
      <c r="U592">
        <v>5.8</v>
      </c>
      <c r="V592">
        <v>35.200000000000003</v>
      </c>
      <c r="W592" s="1" t="s">
        <v>953</v>
      </c>
      <c r="X592">
        <v>2</v>
      </c>
      <c r="Z592" s="1" t="s">
        <v>995</v>
      </c>
      <c r="AA592" s="1"/>
      <c r="AB592" t="str">
        <f>Special[[#This Row],[服装]]&amp;Special[[#This Row],[名前]]&amp;Special[[#This Row],[レアリティ]]</f>
        <v>水着2角名倫太郎ICONIC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284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189</v>
      </c>
      <c r="F593" t="s">
        <v>77</v>
      </c>
      <c r="G593" t="s">
        <v>78</v>
      </c>
      <c r="H593" t="s">
        <v>185</v>
      </c>
      <c r="I593" t="s">
        <v>71</v>
      </c>
      <c r="J593">
        <v>1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1055</v>
      </c>
      <c r="X593">
        <v>0</v>
      </c>
      <c r="AB593" t="str">
        <f>Special[[#This Row],[服装]]&amp;Special[[#This Row],[名前]]&amp;Special[[#This Row],[レアリティ]]</f>
        <v>ユニフォーム北信介ICONIC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284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108</v>
      </c>
      <c r="E594" t="s">
        <v>189</v>
      </c>
      <c r="F594" t="s">
        <v>77</v>
      </c>
      <c r="G594" t="s">
        <v>78</v>
      </c>
      <c r="H594" t="s">
        <v>185</v>
      </c>
      <c r="I594" t="s">
        <v>71</v>
      </c>
      <c r="J594">
        <v>1</v>
      </c>
      <c r="K594" t="s">
        <v>249</v>
      </c>
      <c r="L594" s="1" t="s">
        <v>1059</v>
      </c>
      <c r="M594" s="1" t="s">
        <v>224</v>
      </c>
      <c r="N594">
        <v>47</v>
      </c>
      <c r="O594">
        <v>0</v>
      </c>
      <c r="P594">
        <v>57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ユニフォーム北信介ICONIC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285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587</v>
      </c>
      <c r="E595" t="s">
        <v>189</v>
      </c>
      <c r="F595" s="1" t="s">
        <v>73</v>
      </c>
      <c r="G595" t="s">
        <v>78</v>
      </c>
      <c r="H595" t="s">
        <v>185</v>
      </c>
      <c r="I595" t="s">
        <v>71</v>
      </c>
      <c r="J595">
        <v>1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Xmas北信介ICONIC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285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587</v>
      </c>
      <c r="E596" t="s">
        <v>189</v>
      </c>
      <c r="F596" s="1" t="s">
        <v>73</v>
      </c>
      <c r="G596" t="s">
        <v>78</v>
      </c>
      <c r="H596" t="s">
        <v>185</v>
      </c>
      <c r="I596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13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950</v>
      </c>
      <c r="X596">
        <v>1</v>
      </c>
      <c r="AB596" t="str">
        <f>Special[[#This Row],[服装]]&amp;Special[[#This Row],[名前]]&amp;Special[[#This Row],[レアリティ]]</f>
        <v>Xmas北信介ICONIC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286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735</v>
      </c>
      <c r="E597" s="1" t="s">
        <v>189</v>
      </c>
      <c r="F597" s="1" t="s">
        <v>90</v>
      </c>
      <c r="G597" s="1" t="s">
        <v>78</v>
      </c>
      <c r="H597" s="1" t="s">
        <v>185</v>
      </c>
      <c r="I597" s="1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スパイ北信介ICONIC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286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735</v>
      </c>
      <c r="E598" s="1" t="s">
        <v>189</v>
      </c>
      <c r="F598" s="1" t="s">
        <v>90</v>
      </c>
      <c r="G598" s="1" t="s">
        <v>78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4.2</v>
      </c>
      <c r="T598">
        <v>25.76</v>
      </c>
      <c r="W598" s="1" t="s">
        <v>950</v>
      </c>
      <c r="X598">
        <v>1</v>
      </c>
      <c r="AB598" t="str">
        <f>Special[[#This Row],[服装]]&amp;Special[[#This Row],[名前]]&amp;Special[[#This Row],[レアリティ]]</f>
        <v>スパイ北信介ICONIC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286</v>
      </c>
      <c r="B599">
        <f>IF(ROW()=2,1,IF(A598&lt;&gt;Special[[#This Row],[No]],1,IF(Special[[#This Row],[枝番用]]=0,B598,B598+1)))</f>
        <v>3</v>
      </c>
      <c r="C599">
        <f>IF(ROW()=2,1,IF(Special[[#This Row],[枝番用]]=1,1,C598+1))</f>
        <v>1</v>
      </c>
      <c r="D599" s="1" t="s">
        <v>735</v>
      </c>
      <c r="E599" s="1" t="s">
        <v>189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44</v>
      </c>
      <c r="O599">
        <v>0</v>
      </c>
      <c r="P599">
        <v>54</v>
      </c>
      <c r="Q599">
        <v>0</v>
      </c>
      <c r="R599" s="1"/>
      <c r="S599">
        <v>3.35</v>
      </c>
      <c r="T599">
        <v>20.010000000000002</v>
      </c>
      <c r="U599">
        <v>5</v>
      </c>
      <c r="V599">
        <v>30.48</v>
      </c>
      <c r="W599" s="1" t="s">
        <v>926</v>
      </c>
      <c r="X599">
        <v>2</v>
      </c>
      <c r="Y599" s="1" t="s">
        <v>186</v>
      </c>
      <c r="Z599" s="1" t="s">
        <v>927</v>
      </c>
      <c r="AA599" s="1"/>
      <c r="AB599" t="str">
        <f>Special[[#This Row],[服装]]&amp;Special[[#This Row],[名前]]&amp;Special[[#This Row],[レアリティ]]</f>
        <v>スパイ北信介ICONIC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286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2</v>
      </c>
      <c r="D600" s="1" t="s">
        <v>735</v>
      </c>
      <c r="E600" s="1" t="s">
        <v>189</v>
      </c>
      <c r="F600" s="1" t="s">
        <v>90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44</v>
      </c>
      <c r="O600">
        <v>0</v>
      </c>
      <c r="P600">
        <v>54</v>
      </c>
      <c r="Q600">
        <v>0</v>
      </c>
      <c r="R600" s="1" t="s">
        <v>714</v>
      </c>
      <c r="S600">
        <v>3.35</v>
      </c>
      <c r="T600">
        <v>33.729999999999997</v>
      </c>
      <c r="U600">
        <v>5</v>
      </c>
      <c r="V600">
        <v>50.08</v>
      </c>
      <c r="W600" s="1" t="s">
        <v>1016</v>
      </c>
      <c r="X600">
        <v>2</v>
      </c>
      <c r="Y600" s="1" t="s">
        <v>186</v>
      </c>
      <c r="Z600" s="1" t="s">
        <v>927</v>
      </c>
      <c r="AA600" s="1"/>
      <c r="AB600" t="str">
        <f>Special[[#This Row],[服装]]&amp;Special[[#This Row],[名前]]&amp;Special[[#This Row],[レアリティ]]</f>
        <v>スパイ北信介ICONIC</v>
      </c>
      <c r="AC600">
        <f>IF((A599&amp;L599&amp;M599)&lt;&gt;(Special[[#This Row],[No]]&amp;L600&amp;M600),1,IF(Special[[#This Row],[追加属性]]="",1,0))</f>
        <v>0</v>
      </c>
    </row>
    <row r="601" spans="1:29" x14ac:dyDescent="0.35">
      <c r="A601">
        <f>VLOOKUP(Special[[#This Row],[No用]],SetNo[[No.用]:[vlookup 用]],2,FALSE)</f>
        <v>287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189</v>
      </c>
      <c r="F601" s="1" t="s">
        <v>77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1055</v>
      </c>
      <c r="X601">
        <v>0</v>
      </c>
      <c r="AB601" t="str">
        <f>Special[[#This Row],[服装]]&amp;Special[[#This Row],[名前]]&amp;Special[[#This Row],[レアリティ]]</f>
        <v>新年2北信介ICONIC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287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189</v>
      </c>
      <c r="F602" s="1" t="s">
        <v>77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588</v>
      </c>
      <c r="M602" s="1" t="s">
        <v>224</v>
      </c>
      <c r="N602">
        <v>44</v>
      </c>
      <c r="O602">
        <v>0</v>
      </c>
      <c r="P602">
        <v>54</v>
      </c>
      <c r="Q602">
        <v>0</v>
      </c>
      <c r="S602">
        <v>5</v>
      </c>
      <c r="T602">
        <v>30.48</v>
      </c>
      <c r="U602">
        <v>6.65</v>
      </c>
      <c r="V602">
        <v>40.950000000000003</v>
      </c>
      <c r="W602" s="1" t="s">
        <v>1026</v>
      </c>
      <c r="X602">
        <v>2</v>
      </c>
      <c r="Y602" s="1" t="s">
        <v>827</v>
      </c>
      <c r="Z602" s="1" t="s">
        <v>1025</v>
      </c>
      <c r="AA602" s="1"/>
      <c r="AB602" t="str">
        <f>Special[[#This Row],[服装]]&amp;Special[[#This Row],[名前]]&amp;Special[[#This Row],[レアリティ]]</f>
        <v>新年2北信介ICONIC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288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963</v>
      </c>
      <c r="E603" s="1" t="s">
        <v>189</v>
      </c>
      <c r="F603" s="1" t="s">
        <v>73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1055</v>
      </c>
      <c r="X603">
        <v>0</v>
      </c>
      <c r="Y603" s="1"/>
      <c r="AB603" t="str">
        <f>Special[[#This Row],[服装]]&amp;Special[[#This Row],[名前]]&amp;Special[[#This Row],[レアリティ]]</f>
        <v>職業体験2北信介ICONIC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288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963</v>
      </c>
      <c r="E604" s="1" t="s">
        <v>189</v>
      </c>
      <c r="F604" s="1" t="s">
        <v>73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162</v>
      </c>
      <c r="N604">
        <v>13</v>
      </c>
      <c r="O604">
        <v>0</v>
      </c>
      <c r="P604">
        <v>0</v>
      </c>
      <c r="Q604">
        <v>0</v>
      </c>
      <c r="S604">
        <v>2.5</v>
      </c>
      <c r="T604">
        <v>15.24</v>
      </c>
      <c r="Y604" s="1"/>
      <c r="AB604" t="str">
        <f>Special[[#This Row],[服装]]&amp;Special[[#This Row],[名前]]&amp;Special[[#This Row],[レアリティ]]</f>
        <v>職業体験2北信介ICONIC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288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1</v>
      </c>
      <c r="D605" s="1" t="s">
        <v>963</v>
      </c>
      <c r="E605" s="1" t="s">
        <v>189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44</v>
      </c>
      <c r="O605">
        <v>0</v>
      </c>
      <c r="P605">
        <v>54</v>
      </c>
      <c r="Q605">
        <v>0</v>
      </c>
      <c r="S605">
        <v>5</v>
      </c>
      <c r="T605">
        <v>30.48</v>
      </c>
      <c r="U605">
        <v>6.65</v>
      </c>
      <c r="V605">
        <v>40.950000000000003</v>
      </c>
      <c r="W605" s="1" t="s">
        <v>1024</v>
      </c>
      <c r="X605">
        <v>2</v>
      </c>
      <c r="Y605" s="1" t="s">
        <v>972</v>
      </c>
      <c r="Z605" s="1" t="s">
        <v>973</v>
      </c>
      <c r="AA605" s="1"/>
      <c r="AB605" t="str">
        <f>Special[[#This Row],[服装]]&amp;Special[[#This Row],[名前]]&amp;Special[[#This Row],[レアリティ]]</f>
        <v>職業体験2北信介ICONIC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s="1" t="s">
        <v>523</v>
      </c>
      <c r="F606" t="s">
        <v>77</v>
      </c>
      <c r="G606" s="1" t="s">
        <v>78</v>
      </c>
      <c r="H606" t="s">
        <v>185</v>
      </c>
      <c r="I606" t="s">
        <v>71</v>
      </c>
      <c r="J606">
        <v>1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1055</v>
      </c>
      <c r="X606">
        <v>0</v>
      </c>
      <c r="AB606" t="str">
        <f>Special[[#This Row],[服装]]&amp;Special[[#This Row],[名前]]&amp;Special[[#This Row],[レアリティ]]</f>
        <v>ユニフォーム尾白アランICONIC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290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597</v>
      </c>
      <c r="E607" s="1" t="s">
        <v>523</v>
      </c>
      <c r="F607" s="1" t="s">
        <v>602</v>
      </c>
      <c r="G607" s="1" t="s">
        <v>78</v>
      </c>
      <c r="H607" t="s">
        <v>185</v>
      </c>
      <c r="I607" t="s">
        <v>71</v>
      </c>
      <c r="J607">
        <v>1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1055</v>
      </c>
      <c r="X607">
        <v>0</v>
      </c>
      <c r="AB607" t="str">
        <f>Special[[#This Row],[服装]]&amp;Special[[#This Row],[名前]]&amp;Special[[#This Row],[レアリティ]]</f>
        <v>雪遊び尾白アランICONIC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291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999</v>
      </c>
      <c r="E608" s="1" t="s">
        <v>523</v>
      </c>
      <c r="F608" s="1" t="s">
        <v>73</v>
      </c>
      <c r="G608" s="1" t="s">
        <v>78</v>
      </c>
      <c r="H608" s="1" t="s">
        <v>185</v>
      </c>
      <c r="I608" s="1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夏祭り2尾白アランICONIC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291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999</v>
      </c>
      <c r="E609" s="1" t="s">
        <v>523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173</v>
      </c>
      <c r="N609">
        <v>13</v>
      </c>
      <c r="O609">
        <v>0</v>
      </c>
      <c r="P609">
        <v>0</v>
      </c>
      <c r="Q609">
        <v>0</v>
      </c>
      <c r="S609">
        <v>4.2</v>
      </c>
      <c r="T609">
        <v>25.76</v>
      </c>
      <c r="W609" s="1" t="s">
        <v>950</v>
      </c>
      <c r="X609">
        <v>1</v>
      </c>
      <c r="AB609" t="str">
        <f>Special[[#This Row],[服装]]&amp;Special[[#This Row],[名前]]&amp;Special[[#This Row],[レアリティ]]</f>
        <v>夏祭り2尾白アランICONIC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292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525</v>
      </c>
      <c r="F610" t="s">
        <v>77</v>
      </c>
      <c r="G610" s="1" t="s">
        <v>80</v>
      </c>
      <c r="H610" t="s">
        <v>185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36</v>
      </c>
      <c r="O610">
        <v>0</v>
      </c>
      <c r="P610">
        <v>0</v>
      </c>
      <c r="Q610">
        <v>0</v>
      </c>
      <c r="AB610" t="str">
        <f>Special[[#This Row],[服装]]&amp;Special[[#This Row],[名前]]&amp;Special[[#This Row],[レアリティ]]</f>
        <v>ユニフォーム赤木路成ICONIC</v>
      </c>
      <c r="AC610">
        <f>IF((A607&amp;L607&amp;M607)&lt;&gt;(Special[[#This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293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801</v>
      </c>
      <c r="E611" s="1" t="s">
        <v>525</v>
      </c>
      <c r="F611" s="1" t="s">
        <v>73</v>
      </c>
      <c r="G611" s="1" t="s">
        <v>80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195</v>
      </c>
      <c r="M611" s="1" t="s">
        <v>173</v>
      </c>
      <c r="N611">
        <v>36</v>
      </c>
      <c r="O611">
        <v>0</v>
      </c>
      <c r="P611">
        <v>0</v>
      </c>
      <c r="Q611">
        <v>0</v>
      </c>
      <c r="AB611" t="str">
        <f>Special[[#This Row],[服装]]&amp;Special[[#This Row],[名前]]&amp;Special[[#This Row],[レアリティ]]</f>
        <v>Xmas2赤木路成ICONIC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294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s="1" t="s">
        <v>527</v>
      </c>
      <c r="F612" t="s">
        <v>77</v>
      </c>
      <c r="G612" s="1" t="s">
        <v>82</v>
      </c>
      <c r="H612" t="s">
        <v>185</v>
      </c>
      <c r="I612" t="s">
        <v>71</v>
      </c>
      <c r="J612">
        <v>1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ユニフォーム大耳練ICONIC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295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s="1" t="s">
        <v>529</v>
      </c>
      <c r="F613" t="s">
        <v>77</v>
      </c>
      <c r="G613" s="1" t="s">
        <v>78</v>
      </c>
      <c r="H613" t="s">
        <v>185</v>
      </c>
      <c r="I613" t="s">
        <v>71</v>
      </c>
      <c r="J613">
        <v>1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1055</v>
      </c>
      <c r="X613">
        <v>0</v>
      </c>
      <c r="AB613" t="str">
        <f>Special[[#This Row],[服装]]&amp;Special[[#This Row],[名前]]&amp;Special[[#This Row],[レアリティ]]</f>
        <v>ユニフォーム理石平介ICONIC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295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108</v>
      </c>
      <c r="E614" s="1" t="s">
        <v>529</v>
      </c>
      <c r="F614" t="s">
        <v>77</v>
      </c>
      <c r="G614" s="1" t="s">
        <v>78</v>
      </c>
      <c r="H614" t="s">
        <v>185</v>
      </c>
      <c r="I614" t="s">
        <v>71</v>
      </c>
      <c r="J614">
        <v>1</v>
      </c>
      <c r="K614" t="s">
        <v>249</v>
      </c>
      <c r="L614" s="1" t="s">
        <v>180</v>
      </c>
      <c r="M614" s="1" t="s">
        <v>173</v>
      </c>
      <c r="N614">
        <v>29</v>
      </c>
      <c r="O614">
        <v>0</v>
      </c>
      <c r="P614">
        <v>0</v>
      </c>
      <c r="Q614">
        <v>0</v>
      </c>
      <c r="S614">
        <v>4.2</v>
      </c>
      <c r="T614">
        <v>25.76</v>
      </c>
      <c r="W614" s="1" t="s">
        <v>950</v>
      </c>
      <c r="X614">
        <v>1</v>
      </c>
      <c r="AB614" t="str">
        <f>Special[[#This Row],[服装]]&amp;Special[[#This Row],[名前]]&amp;Special[[#This Row],[レアリティ]]</f>
        <v>ユニフォーム理石平介ICONIC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296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675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ユニフォーム銀島結ICONIC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297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801</v>
      </c>
      <c r="E616" s="1" t="s">
        <v>675</v>
      </c>
      <c r="F616" s="1" t="s">
        <v>73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1055</v>
      </c>
      <c r="X616">
        <v>0</v>
      </c>
      <c r="AB616" t="str">
        <f>Special[[#This Row],[服装]]&amp;Special[[#This Row],[名前]]&amp;Special[[#This Row],[レアリティ]]</f>
        <v>Xmas2銀島結ICONIC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298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122</v>
      </c>
      <c r="F617" t="s">
        <v>90</v>
      </c>
      <c r="G617" t="s">
        <v>78</v>
      </c>
      <c r="H617" t="s">
        <v>128</v>
      </c>
      <c r="I617" t="s">
        <v>71</v>
      </c>
      <c r="J617">
        <v>1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1055</v>
      </c>
      <c r="X617">
        <v>0</v>
      </c>
      <c r="AB617" t="str">
        <f>Special[[#This Row],[服装]]&amp;Special[[#This Row],[名前]]&amp;Special[[#This Row],[レアリティ]]</f>
        <v>ユニフォーム木兎光太郎ICONIC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298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122</v>
      </c>
      <c r="F618" t="s">
        <v>90</v>
      </c>
      <c r="G618" t="s">
        <v>78</v>
      </c>
      <c r="H618" t="s">
        <v>128</v>
      </c>
      <c r="I618" t="s">
        <v>71</v>
      </c>
      <c r="J618">
        <v>1</v>
      </c>
      <c r="K618" t="s">
        <v>249</v>
      </c>
      <c r="L618" s="1" t="s">
        <v>554</v>
      </c>
      <c r="M618" s="1" t="s">
        <v>224</v>
      </c>
      <c r="N618">
        <v>51</v>
      </c>
      <c r="O618">
        <v>0</v>
      </c>
      <c r="P618">
        <v>61</v>
      </c>
      <c r="Q618">
        <v>0</v>
      </c>
      <c r="S618" s="13">
        <v>10</v>
      </c>
      <c r="T618" s="13">
        <v>19.8</v>
      </c>
      <c r="U618" s="13">
        <v>15</v>
      </c>
      <c r="V618" s="13">
        <v>29.7</v>
      </c>
      <c r="W618" s="14" t="s">
        <v>843</v>
      </c>
      <c r="X618" s="13">
        <v>0</v>
      </c>
      <c r="Y618" s="13"/>
      <c r="AB618" t="str">
        <f>Special[[#This Row],[服装]]&amp;Special[[#This Row],[名前]]&amp;Special[[#This Row],[レアリティ]]</f>
        <v>ユニフォーム木兎光太郎ICONIC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298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t="s">
        <v>108</v>
      </c>
      <c r="E619" t="s">
        <v>122</v>
      </c>
      <c r="F619" t="s">
        <v>90</v>
      </c>
      <c r="G619" t="s">
        <v>78</v>
      </c>
      <c r="H619" t="s">
        <v>128</v>
      </c>
      <c r="I619" t="s">
        <v>71</v>
      </c>
      <c r="J619">
        <v>1</v>
      </c>
      <c r="K619" t="s">
        <v>249</v>
      </c>
      <c r="L619" s="1" t="s">
        <v>554</v>
      </c>
      <c r="M619" s="1" t="s">
        <v>224</v>
      </c>
      <c r="N619">
        <v>51</v>
      </c>
      <c r="O619">
        <v>0</v>
      </c>
      <c r="P619">
        <v>61</v>
      </c>
      <c r="Q619">
        <v>0</v>
      </c>
      <c r="S619" s="13">
        <v>10</v>
      </c>
      <c r="T619" s="13">
        <v>19.8</v>
      </c>
      <c r="U619" s="13">
        <v>15</v>
      </c>
      <c r="V619" s="13">
        <v>29.7</v>
      </c>
      <c r="W619" s="13" t="s">
        <v>849</v>
      </c>
      <c r="X619" s="13">
        <v>0</v>
      </c>
      <c r="Y619" s="1" t="s">
        <v>913</v>
      </c>
      <c r="Z619" s="1" t="s">
        <v>876</v>
      </c>
      <c r="AA619" s="1"/>
      <c r="AB619" t="str">
        <f>Special[[#This Row],[服装]]&amp;Special[[#This Row],[名前]]&amp;Special[[#This Row],[レアリティ]]</f>
        <v>ユニフォーム木兎光太郎ICONIC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299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t="s">
        <v>150</v>
      </c>
      <c r="E620" t="s">
        <v>122</v>
      </c>
      <c r="F620" t="s">
        <v>77</v>
      </c>
      <c r="G620" t="s">
        <v>78</v>
      </c>
      <c r="H620" t="s">
        <v>128</v>
      </c>
      <c r="I620" t="s">
        <v>71</v>
      </c>
      <c r="J620">
        <v>1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1055</v>
      </c>
      <c r="X620">
        <v>0</v>
      </c>
      <c r="AB620" t="str">
        <f>Special[[#This Row],[服装]]&amp;Special[[#This Row],[名前]]&amp;Special[[#This Row],[レアリティ]]</f>
        <v>夏祭り木兎光太郎ICONIC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299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t="s">
        <v>150</v>
      </c>
      <c r="E621" t="s">
        <v>122</v>
      </c>
      <c r="F621" t="s">
        <v>77</v>
      </c>
      <c r="G621" t="s">
        <v>78</v>
      </c>
      <c r="H621" t="s">
        <v>128</v>
      </c>
      <c r="I621" t="s">
        <v>71</v>
      </c>
      <c r="J621">
        <v>1</v>
      </c>
      <c r="K621" t="s">
        <v>249</v>
      </c>
      <c r="L621" s="1" t="s">
        <v>180</v>
      </c>
      <c r="M621" s="1" t="s">
        <v>173</v>
      </c>
      <c r="N621">
        <v>15</v>
      </c>
      <c r="O621">
        <v>0</v>
      </c>
      <c r="P621">
        <v>0</v>
      </c>
      <c r="Q621">
        <v>0</v>
      </c>
      <c r="S621">
        <v>4.2</v>
      </c>
      <c r="T621">
        <v>25.76</v>
      </c>
      <c r="W621" s="1" t="s">
        <v>950</v>
      </c>
      <c r="X621">
        <v>1</v>
      </c>
      <c r="AB621" t="str">
        <f>Special[[#This Row],[服装]]&amp;Special[[#This Row],[名前]]&amp;Special[[#This Row],[レアリティ]]</f>
        <v>夏祭り木兎光太郎ICONIC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300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587</v>
      </c>
      <c r="E622" t="s">
        <v>122</v>
      </c>
      <c r="F622" s="1" t="s">
        <v>73</v>
      </c>
      <c r="G622" t="s">
        <v>78</v>
      </c>
      <c r="H622" t="s">
        <v>128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Xmas木兎光太郎ICONIC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300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587</v>
      </c>
      <c r="E623" t="s">
        <v>122</v>
      </c>
      <c r="F623" s="1" t="s">
        <v>73</v>
      </c>
      <c r="G623" t="s">
        <v>78</v>
      </c>
      <c r="H623" t="s">
        <v>128</v>
      </c>
      <c r="I623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48</v>
      </c>
      <c r="O623">
        <v>0</v>
      </c>
      <c r="P623">
        <v>58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867</v>
      </c>
      <c r="X623">
        <v>2</v>
      </c>
      <c r="AB623" t="str">
        <f>Special[[#This Row],[服装]]&amp;Special[[#This Row],[名前]]&amp;Special[[#This Row],[レアリティ]]</f>
        <v>Xmas木兎光太郎ICONIC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301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t="s">
        <v>122</v>
      </c>
      <c r="F624" s="1" t="s">
        <v>90</v>
      </c>
      <c r="G624" t="s">
        <v>78</v>
      </c>
      <c r="H624" t="s">
        <v>128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制服木兎光太郎ICONIC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301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t="s">
        <v>122</v>
      </c>
      <c r="F625" s="1" t="s">
        <v>90</v>
      </c>
      <c r="G625" t="s">
        <v>78</v>
      </c>
      <c r="H625" t="s">
        <v>128</v>
      </c>
      <c r="I625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15</v>
      </c>
      <c r="O625">
        <v>0</v>
      </c>
      <c r="P625">
        <v>0</v>
      </c>
      <c r="Q625">
        <v>0</v>
      </c>
      <c r="S625">
        <v>4.2</v>
      </c>
      <c r="T625">
        <v>25.76</v>
      </c>
      <c r="W625" t="s">
        <v>948</v>
      </c>
      <c r="X625">
        <v>1</v>
      </c>
      <c r="AB625" t="str">
        <f>Special[[#This Row],[服装]]&amp;Special[[#This Row],[名前]]&amp;Special[[#This Row],[レアリティ]]</f>
        <v>制服木兎光太郎ICONIC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301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149</v>
      </c>
      <c r="E626" t="s">
        <v>122</v>
      </c>
      <c r="F626" s="1" t="s">
        <v>90</v>
      </c>
      <c r="G626" t="s">
        <v>78</v>
      </c>
      <c r="H626" t="s">
        <v>128</v>
      </c>
      <c r="I626" t="s">
        <v>71</v>
      </c>
      <c r="J626">
        <v>1</v>
      </c>
      <c r="K626" t="s">
        <v>249</v>
      </c>
      <c r="L626" s="1" t="s">
        <v>593</v>
      </c>
      <c r="M626" s="1" t="s">
        <v>224</v>
      </c>
      <c r="N626">
        <v>48</v>
      </c>
      <c r="O626">
        <v>0</v>
      </c>
      <c r="P626">
        <v>58</v>
      </c>
      <c r="Q626">
        <v>0</v>
      </c>
      <c r="S626">
        <v>3.35</v>
      </c>
      <c r="T626">
        <v>33.729999999999997</v>
      </c>
      <c r="U626">
        <v>5</v>
      </c>
      <c r="V626">
        <v>50.08</v>
      </c>
      <c r="W626" t="s">
        <v>881</v>
      </c>
      <c r="X626">
        <v>1</v>
      </c>
      <c r="AB626" t="str">
        <f>Special[[#This Row],[服装]]&amp;Special[[#This Row],[名前]]&amp;Special[[#This Row],[レアリティ]]</f>
        <v>制服木兎光太郎ICONIC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302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684</v>
      </c>
      <c r="E627" s="1" t="s">
        <v>122</v>
      </c>
      <c r="F627" s="1" t="s">
        <v>77</v>
      </c>
      <c r="G627" s="1" t="s">
        <v>78</v>
      </c>
      <c r="H627" s="1" t="s">
        <v>128</v>
      </c>
      <c r="I627" s="1" t="s">
        <v>71</v>
      </c>
      <c r="J627">
        <v>1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1055</v>
      </c>
      <c r="X627">
        <v>0</v>
      </c>
      <c r="AB627" t="str">
        <f>Special[[#This Row],[服装]]&amp;Special[[#This Row],[名前]]&amp;Special[[#This Row],[レアリティ]]</f>
        <v>キャンプ木兎光太郎ICONIC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302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684</v>
      </c>
      <c r="E628" s="1" t="s">
        <v>122</v>
      </c>
      <c r="F628" s="1" t="s">
        <v>77</v>
      </c>
      <c r="G628" s="1" t="s">
        <v>78</v>
      </c>
      <c r="H628" s="1" t="s">
        <v>128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48</v>
      </c>
      <c r="O628">
        <v>0</v>
      </c>
      <c r="P628">
        <v>58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1017</v>
      </c>
      <c r="X628">
        <v>1</v>
      </c>
      <c r="Y628" s="1" t="s">
        <v>686</v>
      </c>
      <c r="Z628" s="1" t="s">
        <v>1019</v>
      </c>
      <c r="AA628" s="1"/>
      <c r="AB628" t="str">
        <f>Special[[#This Row],[服装]]&amp;Special[[#This Row],[名前]]&amp;Special[[#This Row],[レアリティ]]</f>
        <v>キャンプ木兎光太郎ICONIC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302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2</v>
      </c>
      <c r="D629" s="1" t="s">
        <v>684</v>
      </c>
      <c r="E629" s="1" t="s">
        <v>122</v>
      </c>
      <c r="F629" s="1" t="s">
        <v>77</v>
      </c>
      <c r="G629" s="1" t="s">
        <v>78</v>
      </c>
      <c r="H629" s="1" t="s">
        <v>128</v>
      </c>
      <c r="I629" s="1" t="s">
        <v>71</v>
      </c>
      <c r="J629">
        <v>1</v>
      </c>
      <c r="K629" t="s">
        <v>249</v>
      </c>
      <c r="L629" s="1" t="s">
        <v>180</v>
      </c>
      <c r="M629" s="1" t="s">
        <v>224</v>
      </c>
      <c r="N629">
        <v>48</v>
      </c>
      <c r="O629">
        <v>0</v>
      </c>
      <c r="P629">
        <v>58</v>
      </c>
      <c r="Q629">
        <v>0</v>
      </c>
      <c r="R629" s="1" t="s">
        <v>554</v>
      </c>
      <c r="S629">
        <v>7</v>
      </c>
      <c r="T629">
        <v>13.86</v>
      </c>
      <c r="U629">
        <v>10.5</v>
      </c>
      <c r="V629">
        <v>20.79</v>
      </c>
      <c r="W629" s="1" t="s">
        <v>1018</v>
      </c>
      <c r="X629">
        <v>0</v>
      </c>
      <c r="Y629" s="1" t="s">
        <v>686</v>
      </c>
      <c r="Z629" s="1" t="s">
        <v>1019</v>
      </c>
      <c r="AA629" s="1"/>
      <c r="AB629" t="str">
        <f>Special[[#This Row],[服装]]&amp;Special[[#This Row],[名前]]&amp;Special[[#This Row],[レアリティ]]</f>
        <v>キャンプ木兎光太郎ICONIC</v>
      </c>
      <c r="AC629">
        <f>IF((A628&amp;L628&amp;M628)&lt;&gt;(Special[[#This Row],[No]]&amp;L629&amp;M629),1,IF(Special[[#This Row],[追加属性]]="",1,0))</f>
        <v>0</v>
      </c>
    </row>
    <row r="630" spans="1:29" x14ac:dyDescent="0.35">
      <c r="A630">
        <f>VLOOKUP(Special[[#This Row],[No用]],SetNo[[No.用]:[vlookup 用]],2,FALSE)</f>
        <v>303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888</v>
      </c>
      <c r="E630" s="1" t="s">
        <v>499</v>
      </c>
      <c r="F630" s="1" t="s">
        <v>23</v>
      </c>
      <c r="G630" s="1" t="s">
        <v>25</v>
      </c>
      <c r="H630" s="1" t="s">
        <v>154</v>
      </c>
      <c r="I630" s="1" t="s">
        <v>71</v>
      </c>
      <c r="J630">
        <v>1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Y630" s="1"/>
      <c r="AB630" t="str">
        <f>Special[[#This Row],[服装]]&amp;Special[[#This Row],[名前]]&amp;Special[[#This Row],[レアリティ]]</f>
        <v>2周年木兎光太郎ICONIC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303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888</v>
      </c>
      <c r="E631" s="1" t="s">
        <v>499</v>
      </c>
      <c r="F631" s="1" t="s">
        <v>23</v>
      </c>
      <c r="G631" s="1" t="s">
        <v>25</v>
      </c>
      <c r="H631" s="1" t="s">
        <v>154</v>
      </c>
      <c r="I631" s="1" t="s">
        <v>71</v>
      </c>
      <c r="J631">
        <v>1</v>
      </c>
      <c r="K631" t="s">
        <v>249</v>
      </c>
      <c r="L631" s="1" t="s">
        <v>554</v>
      </c>
      <c r="M631" s="1" t="s">
        <v>224</v>
      </c>
      <c r="N631">
        <v>48</v>
      </c>
      <c r="O631">
        <v>0</v>
      </c>
      <c r="P631">
        <v>58</v>
      </c>
      <c r="Q631">
        <v>0</v>
      </c>
      <c r="S631">
        <v>10</v>
      </c>
      <c r="T631">
        <v>19.8</v>
      </c>
      <c r="U631">
        <v>15</v>
      </c>
      <c r="V631">
        <v>29.7</v>
      </c>
      <c r="W631" s="1" t="s">
        <v>907</v>
      </c>
      <c r="X631">
        <v>0</v>
      </c>
      <c r="Y631" s="1" t="s">
        <v>913</v>
      </c>
      <c r="Z631" s="1" t="s">
        <v>876</v>
      </c>
      <c r="AA631" s="1"/>
      <c r="AB631" t="str">
        <f>Special[[#This Row],[服装]]&amp;Special[[#This Row],[名前]]&amp;Special[[#This Row],[レアリティ]]</f>
        <v>2周年木兎光太郎ICONIC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304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1061</v>
      </c>
      <c r="E632" s="1" t="s">
        <v>122</v>
      </c>
      <c r="F632" s="1" t="s">
        <v>90</v>
      </c>
      <c r="G632" s="1" t="s">
        <v>78</v>
      </c>
      <c r="H632" s="1" t="s">
        <v>128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Z632" s="1"/>
      <c r="AA632" s="1"/>
      <c r="AB632" t="str">
        <f>Special[[#This Row],[服装]]&amp;Special[[#This Row],[名前]]&amp;Special[[#This Row],[レアリティ]]</f>
        <v>焼き芋木兎光太郎ICONIC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304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1061</v>
      </c>
      <c r="E633" s="1" t="s">
        <v>122</v>
      </c>
      <c r="F633" s="1" t="s">
        <v>90</v>
      </c>
      <c r="G633" s="1" t="s">
        <v>78</v>
      </c>
      <c r="H633" s="1" t="s">
        <v>128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178</v>
      </c>
      <c r="N633">
        <v>15</v>
      </c>
      <c r="O633">
        <v>0</v>
      </c>
      <c r="P633">
        <v>0</v>
      </c>
      <c r="Q633">
        <v>0</v>
      </c>
      <c r="S633">
        <v>3.35</v>
      </c>
      <c r="T633">
        <v>20.010000000000002</v>
      </c>
      <c r="U633">
        <v>0</v>
      </c>
      <c r="V633">
        <v>0</v>
      </c>
      <c r="W633" s="1" t="s">
        <v>950</v>
      </c>
      <c r="X633">
        <v>1</v>
      </c>
      <c r="Y633" s="1"/>
      <c r="Z633" s="1"/>
      <c r="AA633" s="1"/>
      <c r="AB633" t="str">
        <f>Special[[#This Row],[服装]]&amp;Special[[#This Row],[名前]]&amp;Special[[#This Row],[レアリティ]]</f>
        <v>焼き芋木兎光太郎ICONIC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304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1061</v>
      </c>
      <c r="E634" s="1" t="s">
        <v>122</v>
      </c>
      <c r="F634" s="1" t="s">
        <v>90</v>
      </c>
      <c r="G634" s="1" t="s">
        <v>78</v>
      </c>
      <c r="H634" s="1" t="s">
        <v>128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49</v>
      </c>
      <c r="O634">
        <v>0</v>
      </c>
      <c r="P634">
        <v>59</v>
      </c>
      <c r="Q634">
        <v>0</v>
      </c>
      <c r="S634">
        <v>3.35</v>
      </c>
      <c r="T634">
        <v>20.010000000000002</v>
      </c>
      <c r="U634">
        <v>5</v>
      </c>
      <c r="V634">
        <v>30.48</v>
      </c>
      <c r="W634" s="1" t="s">
        <v>950</v>
      </c>
      <c r="X634">
        <v>2</v>
      </c>
      <c r="Y634" s="1" t="s">
        <v>686</v>
      </c>
      <c r="Z634" s="1" t="s">
        <v>1019</v>
      </c>
      <c r="AA634" s="1"/>
      <c r="AB634" t="str">
        <f>Special[[#This Row],[服装]]&amp;Special[[#This Row],[名前]]&amp;Special[[#This Row],[レアリティ]]</f>
        <v>焼き芋木兎光太郎ICONIC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304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2</v>
      </c>
      <c r="D635" s="1" t="s">
        <v>1061</v>
      </c>
      <c r="E635" s="1" t="s">
        <v>122</v>
      </c>
      <c r="F635" s="1" t="s">
        <v>90</v>
      </c>
      <c r="G635" s="1" t="s">
        <v>78</v>
      </c>
      <c r="H635" s="1" t="s">
        <v>128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49</v>
      </c>
      <c r="O635">
        <v>0</v>
      </c>
      <c r="P635">
        <v>59</v>
      </c>
      <c r="Q635">
        <v>0</v>
      </c>
      <c r="R635" s="1" t="s">
        <v>588</v>
      </c>
      <c r="S635">
        <v>3.35</v>
      </c>
      <c r="T635">
        <v>20.010000000000002</v>
      </c>
      <c r="U635">
        <v>5</v>
      </c>
      <c r="V635">
        <v>30.48</v>
      </c>
      <c r="W635" s="1" t="s">
        <v>1018</v>
      </c>
      <c r="X635">
        <v>2</v>
      </c>
      <c r="Y635" s="1" t="s">
        <v>686</v>
      </c>
      <c r="Z635" s="1" t="s">
        <v>1019</v>
      </c>
      <c r="AA635" s="1"/>
      <c r="AB635" t="str">
        <f>Special[[#This Row],[服装]]&amp;Special[[#This Row],[名前]]&amp;Special[[#This Row],[レアリティ]]</f>
        <v>焼き芋木兎光太郎ICONIC</v>
      </c>
      <c r="AC635">
        <f>IF((A634&amp;L634&amp;M634)&lt;&gt;(Special[[#This Row],[No]]&amp;L635&amp;M635),1,IF(Special[[#This Row],[追加属性]]="",1,0))</f>
        <v>0</v>
      </c>
    </row>
    <row r="636" spans="1:29" x14ac:dyDescent="0.35">
      <c r="A636">
        <f>VLOOKUP(Special[[#This Row],[No用]],SetNo[[No.用]:[vlookup 用]],2,FALSE)</f>
        <v>305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t="s">
        <v>108</v>
      </c>
      <c r="E636" t="s">
        <v>123</v>
      </c>
      <c r="F636" t="s">
        <v>90</v>
      </c>
      <c r="G636" t="s">
        <v>78</v>
      </c>
      <c r="H636" t="s">
        <v>128</v>
      </c>
      <c r="I636" t="s">
        <v>71</v>
      </c>
      <c r="J636">
        <v>1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AB636" t="str">
        <f>Special[[#This Row],[服装]]&amp;Special[[#This Row],[名前]]&amp;Special[[#This Row],[レアリティ]]</f>
        <v>ユニフォーム木葉秋紀ICONIC</v>
      </c>
      <c r="AC636">
        <f>IF((A631&amp;L631&amp;M631)&lt;&gt;(Special[[#This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306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364</v>
      </c>
      <c r="E637" t="s">
        <v>123</v>
      </c>
      <c r="F637" s="1" t="s">
        <v>77</v>
      </c>
      <c r="G637" t="s">
        <v>78</v>
      </c>
      <c r="H637" t="s">
        <v>128</v>
      </c>
      <c r="I637" t="s">
        <v>71</v>
      </c>
      <c r="J637">
        <v>1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1055</v>
      </c>
      <c r="X637">
        <v>0</v>
      </c>
      <c r="AB637" t="str">
        <f>Special[[#This Row],[服装]]&amp;Special[[#This Row],[名前]]&amp;Special[[#This Row],[レアリティ]]</f>
        <v>探偵木葉秋紀ICONIC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307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679</v>
      </c>
      <c r="E638" s="1" t="s">
        <v>123</v>
      </c>
      <c r="F638" s="1" t="s">
        <v>73</v>
      </c>
      <c r="G638" s="1" t="s">
        <v>78</v>
      </c>
      <c r="H638" s="1" t="s">
        <v>128</v>
      </c>
      <c r="I638" s="1" t="s">
        <v>71</v>
      </c>
      <c r="J638">
        <v>1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1055</v>
      </c>
      <c r="X638">
        <v>0</v>
      </c>
      <c r="AB638" t="str">
        <f>Special[[#This Row],[服装]]&amp;Special[[#This Row],[名前]]&amp;Special[[#This Row],[レアリティ]]</f>
        <v>梅雨木葉秋紀ICONIC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308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834</v>
      </c>
      <c r="E639" s="1" t="s">
        <v>123</v>
      </c>
      <c r="F639" s="1" t="s">
        <v>90</v>
      </c>
      <c r="G639" s="1" t="s">
        <v>78</v>
      </c>
      <c r="H639" s="1" t="s">
        <v>128</v>
      </c>
      <c r="I639" s="1" t="s">
        <v>71</v>
      </c>
      <c r="J639">
        <v>1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路地裏2木葉秋紀ICONIC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308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834</v>
      </c>
      <c r="E640" s="1" t="s">
        <v>123</v>
      </c>
      <c r="F640" s="1" t="s">
        <v>90</v>
      </c>
      <c r="G640" s="1" t="s">
        <v>78</v>
      </c>
      <c r="H640" s="1" t="s">
        <v>128</v>
      </c>
      <c r="I640" s="1" t="s">
        <v>71</v>
      </c>
      <c r="J640">
        <v>1</v>
      </c>
      <c r="K640" t="s">
        <v>249</v>
      </c>
      <c r="L640" s="1" t="s">
        <v>588</v>
      </c>
      <c r="M640" s="1" t="s">
        <v>162</v>
      </c>
      <c r="N640">
        <v>13</v>
      </c>
      <c r="O640">
        <v>0</v>
      </c>
      <c r="P640">
        <v>0</v>
      </c>
      <c r="Q640">
        <v>0</v>
      </c>
      <c r="S640">
        <v>2.5</v>
      </c>
      <c r="T640">
        <v>25.04</v>
      </c>
      <c r="W640" s="1" t="s">
        <v>924</v>
      </c>
      <c r="X640">
        <v>1</v>
      </c>
      <c r="AB640" t="str">
        <f>Special[[#This Row],[服装]]&amp;Special[[#This Row],[名前]]&amp;Special[[#This Row],[レアリティ]]</f>
        <v>路地裏2木葉秋紀ICONIC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309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990</v>
      </c>
      <c r="E641" s="1" t="s">
        <v>123</v>
      </c>
      <c r="F641" s="1" t="s">
        <v>77</v>
      </c>
      <c r="G641" s="1" t="s">
        <v>78</v>
      </c>
      <c r="H641" s="1" t="s">
        <v>128</v>
      </c>
      <c r="I641" s="1" t="s">
        <v>71</v>
      </c>
      <c r="J641">
        <v>1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s="1" t="s">
        <v>1055</v>
      </c>
      <c r="X641">
        <v>0</v>
      </c>
      <c r="AB641" t="str">
        <f>Special[[#This Row],[服装]]&amp;Special[[#This Row],[名前]]&amp;Special[[#This Row],[レアリティ]]</f>
        <v>水着2木葉秋紀ICONIC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309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990</v>
      </c>
      <c r="E642" s="1" t="s">
        <v>123</v>
      </c>
      <c r="F642" s="1" t="s">
        <v>77</v>
      </c>
      <c r="G642" s="1" t="s">
        <v>78</v>
      </c>
      <c r="H642" s="1" t="s">
        <v>128</v>
      </c>
      <c r="I642" s="1" t="s">
        <v>71</v>
      </c>
      <c r="J642">
        <v>1</v>
      </c>
      <c r="K642" t="s">
        <v>249</v>
      </c>
      <c r="L642" s="1" t="s">
        <v>994</v>
      </c>
      <c r="M642" s="1" t="s">
        <v>162</v>
      </c>
      <c r="N642">
        <v>13</v>
      </c>
      <c r="O642">
        <v>0</v>
      </c>
      <c r="P642">
        <v>0</v>
      </c>
      <c r="Q642">
        <v>0</v>
      </c>
      <c r="S642">
        <v>6.94</v>
      </c>
      <c r="T642">
        <v>42.22</v>
      </c>
      <c r="W642" s="1" t="s">
        <v>852</v>
      </c>
      <c r="X642">
        <v>1</v>
      </c>
      <c r="AB642" t="str">
        <f>Special[[#This Row],[服装]]&amp;Special[[#This Row],[名前]]&amp;Special[[#This Row],[レアリティ]]</f>
        <v>水着2木葉秋紀ICONIC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310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124</v>
      </c>
      <c r="F643" t="s">
        <v>90</v>
      </c>
      <c r="G643" t="s">
        <v>78</v>
      </c>
      <c r="H643" t="s">
        <v>128</v>
      </c>
      <c r="I643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1055</v>
      </c>
      <c r="X643">
        <v>0</v>
      </c>
      <c r="AB643" t="str">
        <f>Special[[#This Row],[服装]]&amp;Special[[#This Row],[名前]]&amp;Special[[#This Row],[レアリティ]]</f>
        <v>ユニフォーム猿杙大和ICONIC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311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1079</v>
      </c>
      <c r="E644" s="1" t="s">
        <v>124</v>
      </c>
      <c r="F644" s="1" t="s">
        <v>77</v>
      </c>
      <c r="G644" s="1" t="s">
        <v>78</v>
      </c>
      <c r="H644" s="1" t="s">
        <v>128</v>
      </c>
      <c r="I644" s="1" t="s">
        <v>71</v>
      </c>
      <c r="J644">
        <v>1</v>
      </c>
      <c r="K644" t="s">
        <v>249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1055</v>
      </c>
      <c r="X644">
        <v>0</v>
      </c>
      <c r="AB644" t="str">
        <f>Special[[#This Row],[服装]]&amp;Special[[#This Row],[名前]]&amp;Special[[#This Row],[レアリティ]]</f>
        <v>ハロウィン猿杙大和ICONIC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311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1079</v>
      </c>
      <c r="E645" s="1" t="s">
        <v>124</v>
      </c>
      <c r="F645" s="1" t="s">
        <v>77</v>
      </c>
      <c r="G645" s="1" t="s">
        <v>78</v>
      </c>
      <c r="H645" s="1" t="s">
        <v>128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178</v>
      </c>
      <c r="N645">
        <v>15</v>
      </c>
      <c r="O645">
        <v>0</v>
      </c>
      <c r="P645">
        <v>0</v>
      </c>
      <c r="Q645">
        <v>0</v>
      </c>
      <c r="S645">
        <v>3.35</v>
      </c>
      <c r="T645">
        <v>20.010000000000002</v>
      </c>
      <c r="W645" s="1" t="s">
        <v>950</v>
      </c>
      <c r="X645">
        <v>1</v>
      </c>
      <c r="AB645" t="str">
        <f>Special[[#This Row],[服装]]&amp;Special[[#This Row],[名前]]&amp;Special[[#This Row],[レアリティ]]</f>
        <v>ハロウィン猿杙大和ICONIC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312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125</v>
      </c>
      <c r="F646" t="s">
        <v>90</v>
      </c>
      <c r="G646" t="s">
        <v>80</v>
      </c>
      <c r="H646" t="s">
        <v>128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12</v>
      </c>
      <c r="O646">
        <v>0</v>
      </c>
      <c r="P646">
        <v>0</v>
      </c>
      <c r="Q646">
        <v>0</v>
      </c>
      <c r="AB646" t="str">
        <f>Special[[#This Row],[服装]]&amp;Special[[#This Row],[名前]]&amp;Special[[#This Row],[レアリティ]]</f>
        <v>ユニフォーム小見春樹ICONIC</v>
      </c>
      <c r="AC646">
        <f>IF((A643&amp;L643&amp;M643)&lt;&gt;(Special[[#This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313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835</v>
      </c>
      <c r="E647" s="1" t="s">
        <v>125</v>
      </c>
      <c r="F647" s="1" t="s">
        <v>77</v>
      </c>
      <c r="G647" s="1" t="s">
        <v>80</v>
      </c>
      <c r="H647" s="1" t="s">
        <v>128</v>
      </c>
      <c r="I647" s="1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12</v>
      </c>
      <c r="O647">
        <v>0</v>
      </c>
      <c r="P647">
        <v>0</v>
      </c>
      <c r="Q647">
        <v>0</v>
      </c>
      <c r="AB647" t="str">
        <f>Special[[#This Row],[服装]]&amp;Special[[#This Row],[名前]]&amp;Special[[#This Row],[レアリティ]]</f>
        <v>路地裏2小見春樹ICONIC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313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835</v>
      </c>
      <c r="E648" s="1" t="s">
        <v>125</v>
      </c>
      <c r="F648" s="1" t="s">
        <v>77</v>
      </c>
      <c r="G648" s="1" t="s">
        <v>80</v>
      </c>
      <c r="H648" s="1" t="s">
        <v>128</v>
      </c>
      <c r="I648" s="1" t="s">
        <v>71</v>
      </c>
      <c r="J648">
        <v>1</v>
      </c>
      <c r="K648" t="s">
        <v>249</v>
      </c>
      <c r="L648" s="1" t="s">
        <v>588</v>
      </c>
      <c r="M648" s="1" t="s">
        <v>178</v>
      </c>
      <c r="N648">
        <v>10</v>
      </c>
      <c r="O648">
        <v>0</v>
      </c>
      <c r="P648">
        <v>0</v>
      </c>
      <c r="Q648">
        <v>0</v>
      </c>
      <c r="S648">
        <v>3.35</v>
      </c>
      <c r="T648">
        <v>33.729999999999997</v>
      </c>
      <c r="W648" s="1" t="s">
        <v>924</v>
      </c>
      <c r="X648">
        <v>1</v>
      </c>
      <c r="AB648" t="str">
        <f>Special[[#This Row],[服装]]&amp;Special[[#This Row],[名前]]&amp;Special[[#This Row],[レアリティ]]</f>
        <v>路地裏2小見春樹ICONIC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314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t="s">
        <v>108</v>
      </c>
      <c r="E649" t="s">
        <v>126</v>
      </c>
      <c r="F649" t="s">
        <v>90</v>
      </c>
      <c r="G649" t="s">
        <v>82</v>
      </c>
      <c r="H649" t="s">
        <v>128</v>
      </c>
      <c r="I649" t="s">
        <v>71</v>
      </c>
      <c r="J649">
        <v>1</v>
      </c>
      <c r="K649" t="s">
        <v>249</v>
      </c>
      <c r="L649" s="1" t="s">
        <v>191</v>
      </c>
      <c r="M649" s="1" t="s">
        <v>162</v>
      </c>
      <c r="N649">
        <v>12</v>
      </c>
      <c r="O649">
        <v>0</v>
      </c>
      <c r="P649">
        <v>0</v>
      </c>
      <c r="Q649">
        <v>0</v>
      </c>
      <c r="W649" t="s">
        <v>1055</v>
      </c>
      <c r="X649">
        <v>0</v>
      </c>
      <c r="AB649" t="str">
        <f>Special[[#This Row],[服装]]&amp;Special[[#This Row],[名前]]&amp;Special[[#This Row],[レアリティ]]</f>
        <v>ユニフォーム尾長渉ICONIC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315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127</v>
      </c>
      <c r="F650" t="s">
        <v>90</v>
      </c>
      <c r="G650" t="s">
        <v>82</v>
      </c>
      <c r="H650" t="s">
        <v>128</v>
      </c>
      <c r="I650" t="s">
        <v>71</v>
      </c>
      <c r="J650">
        <v>1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1055</v>
      </c>
      <c r="X650">
        <v>0</v>
      </c>
      <c r="AB650" t="str">
        <f>Special[[#This Row],[服装]]&amp;Special[[#This Row],[名前]]&amp;Special[[#This Row],[レアリティ]]</f>
        <v>ユニフォーム鷲尾辰生ICONIC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316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129</v>
      </c>
      <c r="F651" t="s">
        <v>73</v>
      </c>
      <c r="G651" t="s">
        <v>74</v>
      </c>
      <c r="H651" t="s">
        <v>128</v>
      </c>
      <c r="I65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ユニフォーム赤葦京治ICONIC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316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129</v>
      </c>
      <c r="F652" t="s">
        <v>73</v>
      </c>
      <c r="G652" t="s">
        <v>74</v>
      </c>
      <c r="H652" t="s">
        <v>128</v>
      </c>
      <c r="I652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50</v>
      </c>
      <c r="O652">
        <v>0</v>
      </c>
      <c r="P652">
        <v>60</v>
      </c>
      <c r="Q652">
        <v>0</v>
      </c>
      <c r="S652">
        <v>3.35</v>
      </c>
      <c r="T652">
        <v>33.729999999999997</v>
      </c>
      <c r="U652">
        <v>5</v>
      </c>
      <c r="V652">
        <v>50.08</v>
      </c>
      <c r="W652" s="1" t="s">
        <v>1013</v>
      </c>
      <c r="X652">
        <v>1</v>
      </c>
      <c r="AB652" t="str">
        <f>Special[[#This Row],[服装]]&amp;Special[[#This Row],[名前]]&amp;Special[[#This Row],[レアリティ]]</f>
        <v>ユニフォーム赤葦京治ICONIC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317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t="s">
        <v>150</v>
      </c>
      <c r="E653" t="s">
        <v>129</v>
      </c>
      <c r="F653" t="s">
        <v>90</v>
      </c>
      <c r="G653" t="s">
        <v>74</v>
      </c>
      <c r="H653" t="s">
        <v>128</v>
      </c>
      <c r="I653" t="s">
        <v>71</v>
      </c>
      <c r="J653">
        <v>1</v>
      </c>
      <c r="K653" t="s">
        <v>249</v>
      </c>
      <c r="L653" s="1" t="s">
        <v>263</v>
      </c>
      <c r="M653" s="1" t="s">
        <v>173</v>
      </c>
      <c r="N653">
        <v>13</v>
      </c>
      <c r="O653">
        <v>0</v>
      </c>
      <c r="P653">
        <v>0</v>
      </c>
      <c r="Q653">
        <v>0</v>
      </c>
      <c r="W653" s="14" t="s">
        <v>1038</v>
      </c>
      <c r="AB653" t="str">
        <f>Special[[#This Row],[服装]]&amp;Special[[#This Row],[名前]]&amp;Special[[#This Row],[レアリティ]]</f>
        <v>夏祭り赤葦京治ICONIC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318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149</v>
      </c>
      <c r="E654" s="1" t="s">
        <v>129</v>
      </c>
      <c r="F654" s="1" t="s">
        <v>77</v>
      </c>
      <c r="G654" s="1" t="s">
        <v>74</v>
      </c>
      <c r="H654" s="1" t="s">
        <v>128</v>
      </c>
      <c r="I654" s="1" t="s">
        <v>71</v>
      </c>
      <c r="J654">
        <v>1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1055</v>
      </c>
      <c r="X654">
        <v>0</v>
      </c>
      <c r="AB654" t="str">
        <f>Special[[#This Row],[服装]]&amp;Special[[#This Row],[名前]]&amp;Special[[#This Row],[レアリティ]]</f>
        <v>制服赤葦京治ICONIC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319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673</v>
      </c>
      <c r="E655" s="1" t="s">
        <v>129</v>
      </c>
      <c r="F655" s="1" t="s">
        <v>73</v>
      </c>
      <c r="G655" s="1" t="s">
        <v>74</v>
      </c>
      <c r="H655" s="1" t="s">
        <v>128</v>
      </c>
      <c r="I655" s="1" t="s">
        <v>71</v>
      </c>
      <c r="J655">
        <v>1</v>
      </c>
      <c r="K655" t="s">
        <v>249</v>
      </c>
      <c r="L655" s="1" t="s">
        <v>263</v>
      </c>
      <c r="M655" s="1" t="s">
        <v>659</v>
      </c>
      <c r="N655">
        <v>13</v>
      </c>
      <c r="O655">
        <v>0</v>
      </c>
      <c r="P655">
        <v>0</v>
      </c>
      <c r="Q655">
        <v>0</v>
      </c>
      <c r="W655" s="14" t="s">
        <v>1038</v>
      </c>
      <c r="AB655" t="str">
        <f>Special[[#This Row],[服装]]&amp;Special[[#This Row],[名前]]&amp;Special[[#This Row],[レアリティ]]</f>
        <v>バーガー赤葦京治ICONIC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319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673</v>
      </c>
      <c r="E656" s="1" t="s">
        <v>129</v>
      </c>
      <c r="F656" s="1" t="s">
        <v>73</v>
      </c>
      <c r="G656" s="1" t="s">
        <v>74</v>
      </c>
      <c r="H656" s="1" t="s">
        <v>128</v>
      </c>
      <c r="I656" s="1" t="s">
        <v>71</v>
      </c>
      <c r="J656">
        <v>1</v>
      </c>
      <c r="K656" t="s">
        <v>249</v>
      </c>
      <c r="L656" s="1" t="s">
        <v>593</v>
      </c>
      <c r="M656" s="1" t="s">
        <v>224</v>
      </c>
      <c r="N656">
        <v>47</v>
      </c>
      <c r="O656">
        <v>0</v>
      </c>
      <c r="P656">
        <v>57</v>
      </c>
      <c r="Q656">
        <v>0</v>
      </c>
      <c r="S656">
        <v>3.35</v>
      </c>
      <c r="T656">
        <v>20.010000000000002</v>
      </c>
      <c r="U656">
        <v>5</v>
      </c>
      <c r="V656">
        <v>30.48</v>
      </c>
      <c r="W656" s="1" t="s">
        <v>852</v>
      </c>
      <c r="X656">
        <v>2</v>
      </c>
      <c r="AB656" t="str">
        <f>Special[[#This Row],[服装]]&amp;Special[[#This Row],[名前]]&amp;Special[[#This Row],[レアリティ]]</f>
        <v>バーガー赤葦京治ICONIC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320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743</v>
      </c>
      <c r="E657" s="1" t="s">
        <v>129</v>
      </c>
      <c r="F657" s="1" t="s">
        <v>90</v>
      </c>
      <c r="G657" s="1" t="s">
        <v>74</v>
      </c>
      <c r="H657" s="1" t="s">
        <v>128</v>
      </c>
      <c r="I657" s="1" t="s">
        <v>71</v>
      </c>
      <c r="J657">
        <v>1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1055</v>
      </c>
      <c r="X657">
        <v>0</v>
      </c>
      <c r="AB657" t="str">
        <f>Special[[#This Row],[服装]]&amp;Special[[#This Row],[名前]]&amp;Special[[#This Row],[レアリティ]]</f>
        <v>仮装赤葦京治ICONIC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320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743</v>
      </c>
      <c r="E658" s="1" t="s">
        <v>129</v>
      </c>
      <c r="F658" s="1" t="s">
        <v>90</v>
      </c>
      <c r="G658" s="1" t="s">
        <v>74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1059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20</v>
      </c>
      <c r="T658">
        <v>79.78</v>
      </c>
      <c r="U658">
        <v>22.5</v>
      </c>
      <c r="V658">
        <v>89.14</v>
      </c>
      <c r="W658" t="s">
        <v>1035</v>
      </c>
      <c r="X658">
        <v>0</v>
      </c>
      <c r="AB658" t="str">
        <f>Special[[#This Row],[服装]]&amp;Special[[#This Row],[名前]]&amp;Special[[#This Row],[レアリティ]]</f>
        <v>仮装赤葦京治ICONIC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320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743</v>
      </c>
      <c r="E659" s="1" t="s">
        <v>129</v>
      </c>
      <c r="F659" s="1" t="s">
        <v>90</v>
      </c>
      <c r="G659" s="1" t="s">
        <v>74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47</v>
      </c>
      <c r="O659">
        <v>0</v>
      </c>
      <c r="P659">
        <v>57</v>
      </c>
      <c r="Q659">
        <v>0</v>
      </c>
      <c r="R659" s="1"/>
      <c r="S659">
        <v>4.2</v>
      </c>
      <c r="T659">
        <v>25.76</v>
      </c>
      <c r="U659">
        <v>5.8</v>
      </c>
      <c r="V659">
        <v>35.200000000000003</v>
      </c>
      <c r="W659" s="1" t="s">
        <v>1022</v>
      </c>
      <c r="X659">
        <v>2</v>
      </c>
      <c r="Y659" s="1" t="s">
        <v>122</v>
      </c>
      <c r="Z659" s="1" t="s">
        <v>1023</v>
      </c>
      <c r="AA659" s="1"/>
      <c r="AB659" t="str">
        <f>Special[[#This Row],[服装]]&amp;Special[[#This Row],[名前]]&amp;Special[[#This Row],[レアリティ]]</f>
        <v>仮装赤葦京治ICONIC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320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2</v>
      </c>
      <c r="D660" s="1" t="s">
        <v>743</v>
      </c>
      <c r="E660" s="1" t="s">
        <v>129</v>
      </c>
      <c r="F660" s="1" t="s">
        <v>90</v>
      </c>
      <c r="G660" s="1" t="s">
        <v>74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47</v>
      </c>
      <c r="O660">
        <v>0</v>
      </c>
      <c r="P660">
        <v>57</v>
      </c>
      <c r="Q660">
        <v>0</v>
      </c>
      <c r="R660" s="1" t="s">
        <v>1020</v>
      </c>
      <c r="S660">
        <v>15</v>
      </c>
      <c r="T660">
        <v>15</v>
      </c>
      <c r="U660">
        <v>10</v>
      </c>
      <c r="V660">
        <v>10</v>
      </c>
      <c r="W660" s="1" t="s">
        <v>1021</v>
      </c>
      <c r="X660">
        <v>0</v>
      </c>
      <c r="Y660" s="1" t="s">
        <v>122</v>
      </c>
      <c r="Z660" s="1" t="s">
        <v>1023</v>
      </c>
      <c r="AA660" s="1"/>
      <c r="AB660" t="str">
        <f>Special[[#This Row],[服装]]&amp;Special[[#This Row],[名前]]&amp;Special[[#This Row],[レアリティ]]</f>
        <v>仮装赤葦京治ICONIC</v>
      </c>
      <c r="AC660">
        <f>IF((A659&amp;L659&amp;M659)&lt;&gt;(Special[[#This Row],[No]]&amp;L660&amp;M660),1,IF(Special[[#This Row],[追加属性]]="",1,0))</f>
        <v>0</v>
      </c>
    </row>
    <row r="661" spans="1:29" x14ac:dyDescent="0.35">
      <c r="A661">
        <f>VLOOKUP(Special[[#This Row],[No用]],SetNo[[No.用]:[vlookup 用]],2,FALSE)</f>
        <v>321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929</v>
      </c>
      <c r="E661" s="1" t="s">
        <v>129</v>
      </c>
      <c r="F661" s="1" t="s">
        <v>77</v>
      </c>
      <c r="G661" s="1" t="s">
        <v>74</v>
      </c>
      <c r="H661" s="1" t="s">
        <v>128</v>
      </c>
      <c r="I661" s="1" t="s">
        <v>71</v>
      </c>
      <c r="J661">
        <v>1</v>
      </c>
      <c r="K661" t="s">
        <v>249</v>
      </c>
      <c r="L661" s="1" t="s">
        <v>263</v>
      </c>
      <c r="M661" s="1" t="s">
        <v>173</v>
      </c>
      <c r="N661">
        <v>13</v>
      </c>
      <c r="O661">
        <v>0</v>
      </c>
      <c r="P661">
        <v>0</v>
      </c>
      <c r="Q661">
        <v>0</v>
      </c>
      <c r="W661" s="14" t="s">
        <v>1038</v>
      </c>
      <c r="Y661" s="1"/>
      <c r="AB661" t="str">
        <f>Special[[#This Row],[服装]]&amp;Special[[#This Row],[名前]]&amp;Special[[#This Row],[レアリティ]]</f>
        <v>妖赤葦京治ICONIC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322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1061</v>
      </c>
      <c r="E662" s="1" t="s">
        <v>129</v>
      </c>
      <c r="F662" s="1" t="s">
        <v>73</v>
      </c>
      <c r="G662" s="1" t="s">
        <v>74</v>
      </c>
      <c r="H662" s="1" t="s">
        <v>128</v>
      </c>
      <c r="I662" s="1" t="s">
        <v>71</v>
      </c>
      <c r="J662">
        <v>1</v>
      </c>
      <c r="K662" t="s">
        <v>249</v>
      </c>
      <c r="L662" s="1" t="s">
        <v>263</v>
      </c>
      <c r="M662" s="1" t="s">
        <v>173</v>
      </c>
      <c r="N662">
        <v>14</v>
      </c>
      <c r="O662">
        <v>0</v>
      </c>
      <c r="P662">
        <v>0</v>
      </c>
      <c r="Q662">
        <v>0</v>
      </c>
      <c r="W662" s="14" t="s">
        <v>1038</v>
      </c>
      <c r="Y662" s="1"/>
      <c r="AB662" t="str">
        <f>Special[[#This Row],[服装]]&amp;Special[[#This Row],[名前]]&amp;Special[[#This Row],[レアリティ]]</f>
        <v>焼き芋赤葦京治ICONIC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322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1061</v>
      </c>
      <c r="E663" s="1" t="s">
        <v>129</v>
      </c>
      <c r="F663" s="1" t="s">
        <v>73</v>
      </c>
      <c r="G663" s="1" t="s">
        <v>74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994</v>
      </c>
      <c r="M663" s="1" t="s">
        <v>178</v>
      </c>
      <c r="N663">
        <v>14</v>
      </c>
      <c r="O663">
        <v>0</v>
      </c>
      <c r="P663">
        <v>0</v>
      </c>
      <c r="Q663">
        <v>0</v>
      </c>
      <c r="S663">
        <v>9.26</v>
      </c>
      <c r="T663">
        <v>56.3</v>
      </c>
      <c r="U663">
        <v>0</v>
      </c>
      <c r="V663">
        <v>0</v>
      </c>
      <c r="W663" s="14" t="s">
        <v>860</v>
      </c>
      <c r="X663">
        <v>1</v>
      </c>
      <c r="Y663" s="1"/>
      <c r="AB663" t="str">
        <f>Special[[#This Row],[服装]]&amp;Special[[#This Row],[名前]]&amp;Special[[#This Row],[レアリティ]]</f>
        <v>焼き芋赤葦京治ICONIC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322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1061</v>
      </c>
      <c r="E664" s="1" t="s">
        <v>129</v>
      </c>
      <c r="F664" s="1" t="s">
        <v>73</v>
      </c>
      <c r="G664" s="1" t="s">
        <v>74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48</v>
      </c>
      <c r="O664">
        <v>0</v>
      </c>
      <c r="P664">
        <v>58</v>
      </c>
      <c r="Q664">
        <v>0</v>
      </c>
      <c r="S664">
        <v>4.2</v>
      </c>
      <c r="T664">
        <v>25.76</v>
      </c>
      <c r="U664">
        <v>5.8</v>
      </c>
      <c r="V664">
        <v>35.200000000000003</v>
      </c>
      <c r="W664" s="14" t="s">
        <v>1022</v>
      </c>
      <c r="X664">
        <v>2</v>
      </c>
      <c r="Y664" s="1" t="s">
        <v>122</v>
      </c>
      <c r="Z664" s="1" t="s">
        <v>1023</v>
      </c>
      <c r="AA664" s="1"/>
      <c r="AB664" t="str">
        <f>Special[[#This Row],[服装]]&amp;Special[[#This Row],[名前]]&amp;Special[[#This Row],[レアリティ]]</f>
        <v>焼き芋赤葦京治ICONIC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322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2</v>
      </c>
      <c r="D665" s="1" t="s">
        <v>1061</v>
      </c>
      <c r="E665" s="1" t="s">
        <v>129</v>
      </c>
      <c r="F665" s="1" t="s">
        <v>73</v>
      </c>
      <c r="G665" s="1" t="s">
        <v>74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224</v>
      </c>
      <c r="N665">
        <v>48</v>
      </c>
      <c r="O665">
        <v>0</v>
      </c>
      <c r="P665">
        <v>58</v>
      </c>
      <c r="Q665">
        <v>0</v>
      </c>
      <c r="R665" s="1" t="s">
        <v>1020</v>
      </c>
      <c r="S665">
        <v>-15</v>
      </c>
      <c r="T665">
        <v>-15</v>
      </c>
      <c r="U665">
        <v>-10</v>
      </c>
      <c r="V665">
        <v>-10</v>
      </c>
      <c r="W665" s="14" t="s">
        <v>1021</v>
      </c>
      <c r="X665">
        <v>0</v>
      </c>
      <c r="Y665" s="1" t="s">
        <v>122</v>
      </c>
      <c r="Z665" s="1" t="s">
        <v>1023</v>
      </c>
      <c r="AA665" s="1"/>
      <c r="AB665" t="str">
        <f>Special[[#This Row],[服装]]&amp;Special[[#This Row],[名前]]&amp;Special[[#This Row],[レアリティ]]</f>
        <v>焼き芋赤葦京治ICONIC</v>
      </c>
      <c r="AC665">
        <f>IF((A664&amp;L664&amp;M664)&lt;&gt;(Special[[#This Row],[No]]&amp;L665&amp;M665),1,IF(Special[[#This Row],[追加属性]]="",1,0))</f>
        <v>0</v>
      </c>
    </row>
    <row r="666" spans="1:29" x14ac:dyDescent="0.35">
      <c r="A666">
        <f>VLOOKUP(Special[[#This Row],[No用]],SetNo[[No.用]:[vlookup 用]],2,FALSE)</f>
        <v>323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646</v>
      </c>
      <c r="F666" s="1" t="s">
        <v>90</v>
      </c>
      <c r="G666" s="1" t="s">
        <v>78</v>
      </c>
      <c r="H666" s="1" t="s">
        <v>637</v>
      </c>
      <c r="I666" s="1" t="s">
        <v>544</v>
      </c>
      <c r="J666">
        <v>1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1055</v>
      </c>
      <c r="X666">
        <v>0</v>
      </c>
      <c r="AB666" t="str">
        <f>Special[[#This Row],[服装]]&amp;Special[[#This Row],[名前]]&amp;Special[[#This Row],[レアリティ]]</f>
        <v>ユニフォーム姫川葵ICONIC</v>
      </c>
      <c r="AC666">
        <f>IF((A661&amp;L661&amp;M661)&lt;&gt;(Special[[#This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323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646</v>
      </c>
      <c r="F667" s="1" t="s">
        <v>90</v>
      </c>
      <c r="G667" s="1" t="s">
        <v>78</v>
      </c>
      <c r="H667" s="1" t="s">
        <v>637</v>
      </c>
      <c r="I667" s="1" t="s">
        <v>544</v>
      </c>
      <c r="J667">
        <v>1</v>
      </c>
      <c r="K667" t="s">
        <v>249</v>
      </c>
      <c r="L667" s="1" t="s">
        <v>180</v>
      </c>
      <c r="M667" s="1" t="s">
        <v>224</v>
      </c>
      <c r="N667">
        <v>44</v>
      </c>
      <c r="O667">
        <v>0</v>
      </c>
      <c r="P667">
        <v>54</v>
      </c>
      <c r="Q667">
        <v>0</v>
      </c>
      <c r="S667">
        <v>3.35</v>
      </c>
      <c r="T667">
        <v>20.010000000000002</v>
      </c>
      <c r="U667">
        <v>5</v>
      </c>
      <c r="V667">
        <v>30.48</v>
      </c>
      <c r="W667" s="1" t="s">
        <v>870</v>
      </c>
      <c r="X667">
        <v>1</v>
      </c>
      <c r="Z667" s="1" t="s">
        <v>937</v>
      </c>
      <c r="AA667" s="1"/>
      <c r="AB667" t="str">
        <f>Special[[#This Row],[服装]]&amp;Special[[#This Row],[名前]]&amp;Special[[#This Row],[レアリティ]]</f>
        <v>ユニフォーム姫川葵ICONIC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324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708</v>
      </c>
      <c r="E668" s="1" t="s">
        <v>646</v>
      </c>
      <c r="F668" s="10" t="s">
        <v>77</v>
      </c>
      <c r="G668" s="1" t="s">
        <v>78</v>
      </c>
      <c r="H668" s="1" t="s">
        <v>637</v>
      </c>
      <c r="I668" s="1" t="s">
        <v>544</v>
      </c>
      <c r="J668">
        <v>1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1055</v>
      </c>
      <c r="X668">
        <v>0</v>
      </c>
      <c r="AB668" t="str">
        <f>Special[[#This Row],[服装]]&amp;Special[[#This Row],[名前]]&amp;Special[[#This Row],[レアリティ]]</f>
        <v>花火姫川葵ICONIC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324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708</v>
      </c>
      <c r="E669" s="1" t="s">
        <v>646</v>
      </c>
      <c r="F669" s="10" t="s">
        <v>77</v>
      </c>
      <c r="G669" s="1" t="s">
        <v>78</v>
      </c>
      <c r="H669" s="1" t="s">
        <v>637</v>
      </c>
      <c r="I669" s="1" t="s">
        <v>544</v>
      </c>
      <c r="J669">
        <v>1</v>
      </c>
      <c r="K669" t="s">
        <v>249</v>
      </c>
      <c r="L669" s="1" t="s">
        <v>180</v>
      </c>
      <c r="M669" s="1" t="s">
        <v>173</v>
      </c>
      <c r="N669">
        <v>13</v>
      </c>
      <c r="O669">
        <v>0</v>
      </c>
      <c r="P669">
        <v>0</v>
      </c>
      <c r="Q669">
        <v>0</v>
      </c>
      <c r="S669">
        <v>4.2</v>
      </c>
      <c r="T669">
        <v>25.76</v>
      </c>
      <c r="W669" t="s">
        <v>948</v>
      </c>
      <c r="X669">
        <v>1</v>
      </c>
      <c r="AB669" t="str">
        <f>Special[[#This Row],[服装]]&amp;Special[[#This Row],[名前]]&amp;Special[[#This Row],[レアリティ]]</f>
        <v>花火姫川葵ICONIC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325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652</v>
      </c>
      <c r="F670" s="1" t="s">
        <v>90</v>
      </c>
      <c r="G670" s="1" t="s">
        <v>82</v>
      </c>
      <c r="H670" s="1" t="s">
        <v>637</v>
      </c>
      <c r="I670" s="1" t="s">
        <v>71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ユニフォーム当間義友ICONIC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326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635</v>
      </c>
      <c r="F671" s="1" t="s">
        <v>90</v>
      </c>
      <c r="G671" s="1" t="s">
        <v>74</v>
      </c>
      <c r="H671" s="1" t="s">
        <v>637</v>
      </c>
      <c r="I671" s="1" t="s">
        <v>71</v>
      </c>
      <c r="J671">
        <v>1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1055</v>
      </c>
      <c r="X671">
        <v>0</v>
      </c>
      <c r="AB671" t="str">
        <f>Special[[#This Row],[服装]]&amp;Special[[#This Row],[名前]]&amp;Special[[#This Row],[レアリティ]]</f>
        <v>ユニフォーム越後栄ICONIC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326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108</v>
      </c>
      <c r="E672" s="1" t="s">
        <v>635</v>
      </c>
      <c r="F672" s="1" t="s">
        <v>90</v>
      </c>
      <c r="G672" s="1" t="s">
        <v>74</v>
      </c>
      <c r="H672" s="1" t="s">
        <v>637</v>
      </c>
      <c r="I672" s="1" t="s">
        <v>71</v>
      </c>
      <c r="J672">
        <v>1</v>
      </c>
      <c r="K672" t="s">
        <v>249</v>
      </c>
      <c r="L672" s="1" t="s">
        <v>554</v>
      </c>
      <c r="M672" s="1" t="s">
        <v>224</v>
      </c>
      <c r="N672">
        <v>45</v>
      </c>
      <c r="O672">
        <v>0</v>
      </c>
      <c r="P672">
        <v>55</v>
      </c>
      <c r="Q672">
        <v>0</v>
      </c>
      <c r="S672" s="13">
        <v>7</v>
      </c>
      <c r="T672" s="13">
        <v>13.86</v>
      </c>
      <c r="U672" s="13">
        <v>10.5</v>
      </c>
      <c r="V672" s="13">
        <v>20.79</v>
      </c>
      <c r="W672" s="13" t="s">
        <v>850</v>
      </c>
      <c r="X672" s="13">
        <v>0</v>
      </c>
      <c r="Y672" s="13"/>
      <c r="Z672" s="13"/>
      <c r="AA672" s="13"/>
      <c r="AB672" t="str">
        <f>Special[[#This Row],[服装]]&amp;Special[[#This Row],[名前]]&amp;Special[[#This Row],[レアリティ]]</f>
        <v>ユニフォーム越後栄ICONIC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327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656</v>
      </c>
      <c r="F673" s="1" t="s">
        <v>90</v>
      </c>
      <c r="G673" s="1" t="s">
        <v>80</v>
      </c>
      <c r="H673" s="1" t="s">
        <v>637</v>
      </c>
      <c r="I673" s="1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13</v>
      </c>
      <c r="O673">
        <v>0</v>
      </c>
      <c r="P673">
        <v>0</v>
      </c>
      <c r="Q673">
        <v>0</v>
      </c>
      <c r="AB673" t="str">
        <f>Special[[#This Row],[服装]]&amp;Special[[#This Row],[名前]]&amp;Special[[#This Row],[レアリティ]]</f>
        <v>ユニフォーム貝掛亮文ICONIC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328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661</v>
      </c>
      <c r="F674" s="1" t="s">
        <v>73</v>
      </c>
      <c r="G674" s="1" t="s">
        <v>78</v>
      </c>
      <c r="H674" s="1" t="s">
        <v>637</v>
      </c>
      <c r="I674" s="1" t="s">
        <v>71</v>
      </c>
      <c r="J674">
        <v>1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ユニフォーム丸山一喜ICONIC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329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664</v>
      </c>
      <c r="F675" s="1" t="s">
        <v>90</v>
      </c>
      <c r="G675" s="1" t="s">
        <v>78</v>
      </c>
      <c r="H675" s="1" t="s">
        <v>637</v>
      </c>
      <c r="I675" s="1" t="s">
        <v>71</v>
      </c>
      <c r="J675">
        <v>1</v>
      </c>
      <c r="K675" t="s">
        <v>249</v>
      </c>
      <c r="L675" s="1" t="s">
        <v>191</v>
      </c>
      <c r="M675" s="1" t="s">
        <v>162</v>
      </c>
      <c r="N675">
        <v>8</v>
      </c>
      <c r="O675">
        <v>0</v>
      </c>
      <c r="P675">
        <v>0</v>
      </c>
      <c r="Q675">
        <v>0</v>
      </c>
      <c r="W675" t="s">
        <v>1055</v>
      </c>
      <c r="X675">
        <v>0</v>
      </c>
      <c r="AB675" t="str">
        <f>Special[[#This Row],[服装]]&amp;Special[[#This Row],[名前]]&amp;Special[[#This Row],[レアリティ]]</f>
        <v>ユニフォーム舞子侑志ICONIC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330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642</v>
      </c>
      <c r="F676" s="1" t="s">
        <v>90</v>
      </c>
      <c r="G676" s="1" t="s">
        <v>78</v>
      </c>
      <c r="H676" s="1" t="s">
        <v>637</v>
      </c>
      <c r="I676" s="1" t="s">
        <v>71</v>
      </c>
      <c r="J676">
        <v>1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1055</v>
      </c>
      <c r="X676">
        <v>0</v>
      </c>
      <c r="AB676" t="str">
        <f>Special[[#This Row],[服装]]&amp;Special[[#This Row],[名前]]&amp;Special[[#This Row],[レアリティ]]</f>
        <v>ユニフォーム寺泊基希ICONIC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330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108</v>
      </c>
      <c r="E677" s="1" t="s">
        <v>642</v>
      </c>
      <c r="F677" s="1" t="s">
        <v>90</v>
      </c>
      <c r="G677" s="1" t="s">
        <v>78</v>
      </c>
      <c r="H677" s="1" t="s">
        <v>637</v>
      </c>
      <c r="I677" s="1" t="s">
        <v>71</v>
      </c>
      <c r="J677">
        <v>1</v>
      </c>
      <c r="K677" t="s">
        <v>249</v>
      </c>
      <c r="L677" s="1" t="s">
        <v>593</v>
      </c>
      <c r="M677" s="1" t="s">
        <v>162</v>
      </c>
      <c r="N677">
        <v>13</v>
      </c>
      <c r="O677">
        <v>0</v>
      </c>
      <c r="P677">
        <v>0</v>
      </c>
      <c r="Q677">
        <v>0</v>
      </c>
      <c r="S677" s="13">
        <v>2.5</v>
      </c>
      <c r="T677" s="13">
        <v>25.04</v>
      </c>
      <c r="U677" s="13">
        <v>0</v>
      </c>
      <c r="V677" s="13">
        <v>0</v>
      </c>
      <c r="W677" s="14" t="s">
        <v>886</v>
      </c>
      <c r="X677" s="13">
        <v>1</v>
      </c>
      <c r="Y677" s="13"/>
      <c r="Z677" s="13"/>
      <c r="AA677" s="13"/>
      <c r="AB677" t="str">
        <f>Special[[#This Row],[服装]]&amp;Special[[#This Row],[名前]]&amp;Special[[#This Row],[レアリティ]]</f>
        <v>ユニフォーム寺泊基希ICONIC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331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264</v>
      </c>
      <c r="F678" t="s">
        <v>77</v>
      </c>
      <c r="G678" t="s">
        <v>78</v>
      </c>
      <c r="H678" t="s">
        <v>134</v>
      </c>
      <c r="I678" t="s">
        <v>71</v>
      </c>
      <c r="J678">
        <v>1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ユニフォーム星海光来ICONIC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331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264</v>
      </c>
      <c r="F679" t="s">
        <v>77</v>
      </c>
      <c r="G679" t="s">
        <v>78</v>
      </c>
      <c r="H679" t="s">
        <v>134</v>
      </c>
      <c r="I679" t="s">
        <v>71</v>
      </c>
      <c r="J679">
        <v>1</v>
      </c>
      <c r="K679" t="s">
        <v>249</v>
      </c>
      <c r="L679" s="1" t="s">
        <v>180</v>
      </c>
      <c r="M679" s="1" t="s">
        <v>162</v>
      </c>
      <c r="N679">
        <v>14</v>
      </c>
      <c r="O679">
        <v>0</v>
      </c>
      <c r="P679">
        <v>0</v>
      </c>
      <c r="Q679">
        <v>0</v>
      </c>
      <c r="S679">
        <v>2.5</v>
      </c>
      <c r="T679">
        <v>15.24</v>
      </c>
      <c r="W679" s="1" t="s">
        <v>870</v>
      </c>
      <c r="X679">
        <v>1</v>
      </c>
      <c r="AB679" t="str">
        <f>Special[[#This Row],[服装]]&amp;Special[[#This Row],[名前]]&amp;Special[[#This Row],[レアリティ]]</f>
        <v>ユニフォーム星海光来ICONIC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331</v>
      </c>
      <c r="B680">
        <f>IF(ROW()=2,1,IF(A679&lt;&gt;Special[[#This Row],[No]],1,IF(Special[[#This Row],[枝番用]]=0,B679,B679+1)))</f>
        <v>3</v>
      </c>
      <c r="C680">
        <f>IF(ROW()=2,1,IF(Special[[#This Row],[枝番用]]=1,1,C679+1))</f>
        <v>1</v>
      </c>
      <c r="D680" t="s">
        <v>108</v>
      </c>
      <c r="E680" t="s">
        <v>264</v>
      </c>
      <c r="F680" t="s">
        <v>77</v>
      </c>
      <c r="G680" t="s">
        <v>78</v>
      </c>
      <c r="H680" t="s">
        <v>134</v>
      </c>
      <c r="I680" t="s">
        <v>71</v>
      </c>
      <c r="J680">
        <v>1</v>
      </c>
      <c r="K680" t="s">
        <v>249</v>
      </c>
      <c r="L680" s="1" t="s">
        <v>593</v>
      </c>
      <c r="M680" s="1" t="s">
        <v>224</v>
      </c>
      <c r="N680">
        <v>51</v>
      </c>
      <c r="O680">
        <v>0</v>
      </c>
      <c r="P680">
        <v>61</v>
      </c>
      <c r="Q680">
        <v>0</v>
      </c>
      <c r="S680">
        <v>3.35</v>
      </c>
      <c r="T680">
        <v>33.729999999999997</v>
      </c>
      <c r="U680">
        <v>5</v>
      </c>
      <c r="V680">
        <v>50.08</v>
      </c>
      <c r="W680" t="s">
        <v>881</v>
      </c>
      <c r="X680">
        <v>1</v>
      </c>
      <c r="AB680" t="str">
        <f>Special[[#This Row],[服装]]&amp;Special[[#This Row],[名前]]&amp;Special[[#This Row],[レアリティ]]</f>
        <v>ユニフォーム星海光来ICONIC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332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581</v>
      </c>
      <c r="E681" t="s">
        <v>264</v>
      </c>
      <c r="F681" s="1" t="s">
        <v>73</v>
      </c>
      <c r="G681" t="s">
        <v>78</v>
      </c>
      <c r="H681" t="s">
        <v>134</v>
      </c>
      <c r="I681" t="s">
        <v>71</v>
      </c>
      <c r="J681">
        <v>1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1055</v>
      </c>
      <c r="X681">
        <v>0</v>
      </c>
      <c r="AB681" t="str">
        <f>Special[[#This Row],[服装]]&amp;Special[[#This Row],[名前]]&amp;Special[[#This Row],[レアリティ]]</f>
        <v>文化祭星海光来ICONIC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332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581</v>
      </c>
      <c r="E682" t="s">
        <v>264</v>
      </c>
      <c r="F682" s="1" t="s">
        <v>73</v>
      </c>
      <c r="G682" t="s">
        <v>78</v>
      </c>
      <c r="H682" t="s">
        <v>134</v>
      </c>
      <c r="I682" t="s">
        <v>71</v>
      </c>
      <c r="J682">
        <v>1</v>
      </c>
      <c r="K682" t="s">
        <v>249</v>
      </c>
      <c r="L682" s="1" t="s">
        <v>180</v>
      </c>
      <c r="M682" s="1" t="s">
        <v>162</v>
      </c>
      <c r="N682">
        <v>14</v>
      </c>
      <c r="O682">
        <v>0</v>
      </c>
      <c r="P682">
        <v>0</v>
      </c>
      <c r="Q682">
        <v>0</v>
      </c>
      <c r="S682">
        <v>2.5</v>
      </c>
      <c r="T682">
        <v>15.24</v>
      </c>
      <c r="W682" s="1" t="s">
        <v>870</v>
      </c>
      <c r="X682">
        <v>1</v>
      </c>
      <c r="AB682" t="str">
        <f>Special[[#This Row],[服装]]&amp;Special[[#This Row],[名前]]&amp;Special[[#This Row],[レアリティ]]</f>
        <v>文化祭星海光来ICONIC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333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264</v>
      </c>
      <c r="F683" s="1" t="s">
        <v>90</v>
      </c>
      <c r="G683" s="1" t="s">
        <v>78</v>
      </c>
      <c r="H683" s="1" t="s">
        <v>134</v>
      </c>
      <c r="I683" s="1" t="s">
        <v>71</v>
      </c>
      <c r="J683">
        <v>1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1055</v>
      </c>
      <c r="X683">
        <v>0</v>
      </c>
      <c r="AB683" t="str">
        <f>Special[[#This Row],[服装]]&amp;Special[[#This Row],[名前]]&amp;Special[[#This Row],[レアリティ]]</f>
        <v>サバゲ星海光来ICONIC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333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264</v>
      </c>
      <c r="F684" s="1" t="s">
        <v>90</v>
      </c>
      <c r="G684" s="1" t="s">
        <v>78</v>
      </c>
      <c r="H684" s="1" t="s">
        <v>134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162</v>
      </c>
      <c r="N684">
        <v>14</v>
      </c>
      <c r="O684">
        <v>0</v>
      </c>
      <c r="P684">
        <v>0</v>
      </c>
      <c r="Q684">
        <v>0</v>
      </c>
      <c r="S684">
        <v>2.5</v>
      </c>
      <c r="T684">
        <v>15.24</v>
      </c>
      <c r="W684" s="1" t="s">
        <v>870</v>
      </c>
      <c r="X684">
        <v>1</v>
      </c>
      <c r="AB684" t="str">
        <f>Special[[#This Row],[服装]]&amp;Special[[#This Row],[名前]]&amp;Special[[#This Row],[レアリティ]]</f>
        <v>サバゲ星海光来ICONIC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333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631</v>
      </c>
      <c r="E685" s="1" t="s">
        <v>264</v>
      </c>
      <c r="F685" s="1" t="s">
        <v>90</v>
      </c>
      <c r="G685" s="1" t="s">
        <v>78</v>
      </c>
      <c r="H685" s="1" t="s">
        <v>134</v>
      </c>
      <c r="I685" s="1" t="s">
        <v>71</v>
      </c>
      <c r="J685">
        <v>1</v>
      </c>
      <c r="K685" t="s">
        <v>249</v>
      </c>
      <c r="L685" s="1" t="s">
        <v>588</v>
      </c>
      <c r="M685" s="1" t="s">
        <v>224</v>
      </c>
      <c r="N685">
        <v>48</v>
      </c>
      <c r="O685">
        <v>0</v>
      </c>
      <c r="P685">
        <v>58</v>
      </c>
      <c r="Q685">
        <v>0</v>
      </c>
      <c r="S685">
        <v>3.35</v>
      </c>
      <c r="T685">
        <v>20.010000000000002</v>
      </c>
      <c r="U685">
        <v>5</v>
      </c>
      <c r="V685">
        <v>30.48</v>
      </c>
      <c r="W685" s="1" t="s">
        <v>950</v>
      </c>
      <c r="X685">
        <v>1</v>
      </c>
      <c r="AB685" t="str">
        <f>Special[[#This Row],[服装]]&amp;Special[[#This Row],[名前]]&amp;Special[[#This Row],[レアリティ]]</f>
        <v>サバゲ星海光来ICONIC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334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708</v>
      </c>
      <c r="E686" s="1" t="s">
        <v>264</v>
      </c>
      <c r="F686" s="1" t="s">
        <v>77</v>
      </c>
      <c r="G686" s="1" t="s">
        <v>78</v>
      </c>
      <c r="H686" s="1" t="s">
        <v>134</v>
      </c>
      <c r="I686" s="1" t="s">
        <v>71</v>
      </c>
      <c r="J686">
        <v>1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1055</v>
      </c>
      <c r="X686">
        <v>0</v>
      </c>
      <c r="AB686" t="str">
        <f>Special[[#This Row],[服装]]&amp;Special[[#This Row],[名前]]&amp;Special[[#This Row],[レアリティ]]</f>
        <v>花火星海光来ICONIC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334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708</v>
      </c>
      <c r="E687" s="1" t="s">
        <v>264</v>
      </c>
      <c r="F687" s="1" t="s">
        <v>77</v>
      </c>
      <c r="G687" s="1" t="s">
        <v>78</v>
      </c>
      <c r="H687" s="1" t="s">
        <v>134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162</v>
      </c>
      <c r="N687">
        <v>14</v>
      </c>
      <c r="O687">
        <v>0</v>
      </c>
      <c r="P687">
        <v>0</v>
      </c>
      <c r="Q687">
        <v>0</v>
      </c>
      <c r="S687">
        <v>2.5</v>
      </c>
      <c r="T687">
        <v>15.24</v>
      </c>
      <c r="W687" s="1" t="s">
        <v>870</v>
      </c>
      <c r="X687">
        <v>1</v>
      </c>
      <c r="AB687" t="str">
        <f>Special[[#This Row],[服装]]&amp;Special[[#This Row],[名前]]&amp;Special[[#This Row],[レアリティ]]</f>
        <v>花火星海光来ICONIC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334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708</v>
      </c>
      <c r="E688" s="1" t="s">
        <v>264</v>
      </c>
      <c r="F688" s="1" t="s">
        <v>77</v>
      </c>
      <c r="G688" s="1" t="s">
        <v>78</v>
      </c>
      <c r="H688" s="1" t="s">
        <v>134</v>
      </c>
      <c r="I688" s="1" t="s">
        <v>71</v>
      </c>
      <c r="J688">
        <v>1</v>
      </c>
      <c r="K688" t="s">
        <v>249</v>
      </c>
      <c r="L688" s="1" t="s">
        <v>588</v>
      </c>
      <c r="M688" s="1" t="s">
        <v>224</v>
      </c>
      <c r="N688">
        <v>48</v>
      </c>
      <c r="O688">
        <v>0</v>
      </c>
      <c r="P688">
        <v>58</v>
      </c>
      <c r="Q688">
        <v>0</v>
      </c>
      <c r="S688">
        <v>3.35</v>
      </c>
      <c r="T688">
        <v>20.010000000000002</v>
      </c>
      <c r="U688">
        <v>5</v>
      </c>
      <c r="V688">
        <v>30.48</v>
      </c>
      <c r="W688" s="1" t="s">
        <v>950</v>
      </c>
      <c r="X688">
        <v>1</v>
      </c>
      <c r="AB688" t="str">
        <f>Special[[#This Row],[服装]]&amp;Special[[#This Row],[名前]]&amp;Special[[#This Row],[レアリティ]]</f>
        <v>花火星海光来ICONIC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335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826</v>
      </c>
      <c r="E689" s="1" t="s">
        <v>264</v>
      </c>
      <c r="F689" s="1" t="s">
        <v>73</v>
      </c>
      <c r="G689" s="1" t="s">
        <v>78</v>
      </c>
      <c r="H689" s="1" t="s">
        <v>134</v>
      </c>
      <c r="I689" s="1" t="s">
        <v>71</v>
      </c>
      <c r="J689">
        <v>1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1055</v>
      </c>
      <c r="X689">
        <v>0</v>
      </c>
      <c r="AB689" t="str">
        <f>Special[[#This Row],[服装]]&amp;Special[[#This Row],[名前]]&amp;Special[[#This Row],[レアリティ]]</f>
        <v>新年2星海光来ICONIC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335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826</v>
      </c>
      <c r="E690" s="1" t="s">
        <v>264</v>
      </c>
      <c r="F690" s="1" t="s">
        <v>73</v>
      </c>
      <c r="G690" s="1" t="s">
        <v>78</v>
      </c>
      <c r="H690" s="1" t="s">
        <v>134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178</v>
      </c>
      <c r="N690">
        <v>17</v>
      </c>
      <c r="O690">
        <v>0</v>
      </c>
      <c r="P690">
        <v>0</v>
      </c>
      <c r="Q690">
        <v>0</v>
      </c>
      <c r="S690">
        <v>3.35</v>
      </c>
      <c r="T690">
        <v>20.010000000000002</v>
      </c>
      <c r="W690" s="1" t="s">
        <v>870</v>
      </c>
      <c r="X690">
        <v>1</v>
      </c>
      <c r="AB690" t="str">
        <f>Special[[#This Row],[服装]]&amp;Special[[#This Row],[名前]]&amp;Special[[#This Row],[レアリティ]]</f>
        <v>新年2星海光来ICONIC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335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826</v>
      </c>
      <c r="E691" s="1" t="s">
        <v>264</v>
      </c>
      <c r="F691" s="1" t="s">
        <v>73</v>
      </c>
      <c r="G691" s="1" t="s">
        <v>78</v>
      </c>
      <c r="H691" s="1" t="s">
        <v>134</v>
      </c>
      <c r="I691" s="1" t="s">
        <v>71</v>
      </c>
      <c r="J691">
        <v>1</v>
      </c>
      <c r="K691" t="s">
        <v>249</v>
      </c>
      <c r="L691" s="1" t="s">
        <v>776</v>
      </c>
      <c r="M691" s="1" t="s">
        <v>224</v>
      </c>
      <c r="N691">
        <v>48</v>
      </c>
      <c r="O691">
        <v>0</v>
      </c>
      <c r="P691">
        <v>58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870</v>
      </c>
      <c r="X691">
        <v>2</v>
      </c>
      <c r="AB691" t="str">
        <f>Special[[#This Row],[服装]]&amp;Special[[#This Row],[名前]]&amp;Special[[#This Row],[レアリティ]]</f>
        <v>新年2星海光来ICONIC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335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2</v>
      </c>
      <c r="D692" s="1" t="s">
        <v>826</v>
      </c>
      <c r="E692" s="1" t="s">
        <v>264</v>
      </c>
      <c r="F692" s="1" t="s">
        <v>73</v>
      </c>
      <c r="G692" s="1" t="s">
        <v>78</v>
      </c>
      <c r="H692" s="1" t="s">
        <v>134</v>
      </c>
      <c r="I692" s="1" t="s">
        <v>71</v>
      </c>
      <c r="J692">
        <v>1</v>
      </c>
      <c r="K692" t="s">
        <v>249</v>
      </c>
      <c r="L692" s="1" t="s">
        <v>776</v>
      </c>
      <c r="M692" s="1" t="s">
        <v>224</v>
      </c>
      <c r="N692">
        <v>48</v>
      </c>
      <c r="O692">
        <v>0</v>
      </c>
      <c r="P692">
        <v>58</v>
      </c>
      <c r="Q692">
        <v>0</v>
      </c>
      <c r="R692" s="1" t="s">
        <v>554</v>
      </c>
      <c r="S692">
        <v>2.5</v>
      </c>
      <c r="T692">
        <v>15.24</v>
      </c>
      <c r="U692">
        <v>4.2</v>
      </c>
      <c r="V692">
        <v>25.76</v>
      </c>
      <c r="W692" s="1" t="s">
        <v>870</v>
      </c>
      <c r="X692">
        <v>0</v>
      </c>
      <c r="AB692" t="str">
        <f>Special[[#This Row],[服装]]&amp;Special[[#This Row],[名前]]&amp;Special[[#This Row],[レアリティ]]</f>
        <v>新年2星海光来ICONIC</v>
      </c>
      <c r="AC692">
        <f>IF((A691&amp;L691&amp;M691)&lt;&gt;(Special[[#This Row],[No]]&amp;L692&amp;M692),1,IF(Special[[#This Row],[追加属性]]="",1,0))</f>
        <v>0</v>
      </c>
    </row>
    <row r="693" spans="1:29" x14ac:dyDescent="0.35">
      <c r="A693">
        <f>VLOOKUP(Special[[#This Row],[No用]],SetNo[[No.用]:[vlookup 用]],2,FALSE)</f>
        <v>336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133</v>
      </c>
      <c r="F693" t="s">
        <v>77</v>
      </c>
      <c r="G693" t="s">
        <v>82</v>
      </c>
      <c r="H693" t="s">
        <v>134</v>
      </c>
      <c r="I693" t="s">
        <v>71</v>
      </c>
      <c r="J693">
        <v>1</v>
      </c>
      <c r="K693" t="s">
        <v>249</v>
      </c>
      <c r="L693" s="1" t="s">
        <v>191</v>
      </c>
      <c r="M693" s="1" t="s">
        <v>162</v>
      </c>
      <c r="N693">
        <v>12</v>
      </c>
      <c r="O693">
        <v>0</v>
      </c>
      <c r="P693">
        <v>0</v>
      </c>
      <c r="Q693">
        <v>0</v>
      </c>
      <c r="W693" t="s">
        <v>1055</v>
      </c>
      <c r="X693">
        <v>0</v>
      </c>
      <c r="AB693" t="str">
        <f>Special[[#This Row],[服装]]&amp;Special[[#This Row],[名前]]&amp;Special[[#This Row],[レアリティ]]</f>
        <v>ユニフォーム昼神幸郎ICONIC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337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587</v>
      </c>
      <c r="E694" t="s">
        <v>133</v>
      </c>
      <c r="F694" s="1" t="s">
        <v>73</v>
      </c>
      <c r="G694" t="s">
        <v>82</v>
      </c>
      <c r="H694" t="s">
        <v>134</v>
      </c>
      <c r="I694" t="s">
        <v>71</v>
      </c>
      <c r="J694">
        <v>1</v>
      </c>
      <c r="K694" t="s">
        <v>249</v>
      </c>
      <c r="L694" s="1" t="s">
        <v>191</v>
      </c>
      <c r="M694" s="1" t="s">
        <v>162</v>
      </c>
      <c r="N694">
        <v>12</v>
      </c>
      <c r="O694">
        <v>0</v>
      </c>
      <c r="P694">
        <v>0</v>
      </c>
      <c r="Q694">
        <v>0</v>
      </c>
      <c r="W694" t="s">
        <v>1055</v>
      </c>
      <c r="X694">
        <v>0</v>
      </c>
      <c r="AB694" t="str">
        <f>Special[[#This Row],[服装]]&amp;Special[[#This Row],[名前]]&amp;Special[[#This Row],[レアリティ]]</f>
        <v>Xmas昼神幸郎ICONIC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337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587</v>
      </c>
      <c r="E695" t="s">
        <v>133</v>
      </c>
      <c r="F695" s="1" t="s">
        <v>73</v>
      </c>
      <c r="G695" t="s">
        <v>82</v>
      </c>
      <c r="H695" t="s">
        <v>134</v>
      </c>
      <c r="I695" t="s">
        <v>71</v>
      </c>
      <c r="J695">
        <v>1</v>
      </c>
      <c r="K695" t="s">
        <v>249</v>
      </c>
      <c r="L695" s="1" t="s">
        <v>588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950</v>
      </c>
      <c r="X695">
        <v>1</v>
      </c>
      <c r="Z695" s="1" t="s">
        <v>954</v>
      </c>
      <c r="AA695" s="1"/>
      <c r="AB695" t="str">
        <f>Special[[#This Row],[服装]]&amp;Special[[#This Row],[名前]]&amp;Special[[#This Row],[レアリティ]]</f>
        <v>Xmas昼神幸郎ICONIC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338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963</v>
      </c>
      <c r="E696" s="1" t="s">
        <v>133</v>
      </c>
      <c r="F696" s="1" t="s">
        <v>90</v>
      </c>
      <c r="G696" s="1" t="s">
        <v>82</v>
      </c>
      <c r="H696" s="1" t="s">
        <v>134</v>
      </c>
      <c r="I696" s="1" t="s">
        <v>71</v>
      </c>
      <c r="J696">
        <v>1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1055</v>
      </c>
      <c r="X696">
        <v>0</v>
      </c>
      <c r="AB696" t="str">
        <f>Special[[#This Row],[服装]]&amp;Special[[#This Row],[名前]]&amp;Special[[#This Row],[レアリティ]]</f>
        <v>職業体験2昼神幸郎ICONIC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338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963</v>
      </c>
      <c r="E697" s="1" t="s">
        <v>133</v>
      </c>
      <c r="F697" s="1" t="s">
        <v>90</v>
      </c>
      <c r="G697" s="1" t="s">
        <v>82</v>
      </c>
      <c r="H697" s="1" t="s">
        <v>134</v>
      </c>
      <c r="I697" s="1" t="s">
        <v>71</v>
      </c>
      <c r="J697">
        <v>1</v>
      </c>
      <c r="K697" t="s">
        <v>249</v>
      </c>
      <c r="L697" s="1" t="s">
        <v>588</v>
      </c>
      <c r="M697" s="1" t="s">
        <v>224</v>
      </c>
      <c r="N697">
        <v>48</v>
      </c>
      <c r="O697">
        <v>0</v>
      </c>
      <c r="P697">
        <v>58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870</v>
      </c>
      <c r="X697">
        <v>1</v>
      </c>
      <c r="Z697" s="1" t="s">
        <v>954</v>
      </c>
      <c r="AA697" s="1"/>
      <c r="AB697" t="str">
        <f>Special[[#This Row],[服装]]&amp;Special[[#This Row],[名前]]&amp;Special[[#This Row],[レアリティ]]</f>
        <v>職業体験2昼神幸郎ICONIC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339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131</v>
      </c>
      <c r="F698" t="s">
        <v>77</v>
      </c>
      <c r="G698" t="s">
        <v>78</v>
      </c>
      <c r="H698" t="s">
        <v>135</v>
      </c>
      <c r="I698" t="s">
        <v>71</v>
      </c>
      <c r="J698">
        <v>1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1055</v>
      </c>
      <c r="X698">
        <v>0</v>
      </c>
      <c r="AB698" t="str">
        <f>Special[[#This Row],[服装]]&amp;Special[[#This Row],[名前]]&amp;Special[[#This Row],[レアリティ]]</f>
        <v>ユニフォーム佐久早聖臣ICONIC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339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t="s">
        <v>108</v>
      </c>
      <c r="E699" t="s">
        <v>131</v>
      </c>
      <c r="F699" t="s">
        <v>77</v>
      </c>
      <c r="G699" t="s">
        <v>78</v>
      </c>
      <c r="H699" t="s">
        <v>135</v>
      </c>
      <c r="I699" t="s">
        <v>71</v>
      </c>
      <c r="J699">
        <v>1</v>
      </c>
      <c r="K699" t="s">
        <v>249</v>
      </c>
      <c r="L699" s="1" t="s">
        <v>593</v>
      </c>
      <c r="M699" s="1" t="s">
        <v>224</v>
      </c>
      <c r="N699">
        <v>51</v>
      </c>
      <c r="O699">
        <v>0</v>
      </c>
      <c r="P699">
        <v>61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t="s">
        <v>881</v>
      </c>
      <c r="X699">
        <v>1</v>
      </c>
      <c r="AB699" t="str">
        <f>Special[[#This Row],[服装]]&amp;Special[[#This Row],[名前]]&amp;Special[[#This Row],[レアリティ]]</f>
        <v>ユニフォーム佐久早聖臣ICONIC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340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631</v>
      </c>
      <c r="E700" s="1" t="s">
        <v>131</v>
      </c>
      <c r="F700" s="1" t="s">
        <v>73</v>
      </c>
      <c r="G700" s="1" t="s">
        <v>78</v>
      </c>
      <c r="H700" s="1" t="s">
        <v>135</v>
      </c>
      <c r="I700" s="1" t="s">
        <v>71</v>
      </c>
      <c r="J700">
        <v>1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1055</v>
      </c>
      <c r="X700">
        <v>0</v>
      </c>
      <c r="AB700" t="str">
        <f>Special[[#This Row],[服装]]&amp;Special[[#This Row],[名前]]&amp;Special[[#This Row],[レアリティ]]</f>
        <v>サバゲ佐久早聖臣ICONIC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341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825</v>
      </c>
      <c r="E701" s="1" t="s">
        <v>515</v>
      </c>
      <c r="F701" s="1" t="s">
        <v>24</v>
      </c>
      <c r="G701" s="1" t="s">
        <v>25</v>
      </c>
      <c r="H701" s="1" t="s">
        <v>158</v>
      </c>
      <c r="I701" s="1" t="s">
        <v>71</v>
      </c>
      <c r="J701">
        <v>1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1055</v>
      </c>
      <c r="X701">
        <v>0</v>
      </c>
      <c r="AB701" t="str">
        <f>Special[[#This Row],[服装]]&amp;Special[[#This Row],[名前]]&amp;Special[[#This Row],[レアリティ]]</f>
        <v>新年2佐久早聖臣ICONIC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341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825</v>
      </c>
      <c r="E702" s="1" t="s">
        <v>515</v>
      </c>
      <c r="F702" s="1" t="s">
        <v>24</v>
      </c>
      <c r="G702" s="1" t="s">
        <v>25</v>
      </c>
      <c r="H702" s="1" t="s">
        <v>158</v>
      </c>
      <c r="I702" s="1" t="s">
        <v>71</v>
      </c>
      <c r="J702">
        <v>1</v>
      </c>
      <c r="K702" t="s">
        <v>249</v>
      </c>
      <c r="L702" s="1" t="s">
        <v>593</v>
      </c>
      <c r="M702" s="1" t="s">
        <v>224</v>
      </c>
      <c r="N702">
        <v>48</v>
      </c>
      <c r="O702">
        <v>0</v>
      </c>
      <c r="P702">
        <v>58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t="s">
        <v>881</v>
      </c>
      <c r="X702">
        <v>1</v>
      </c>
      <c r="AB702" t="str">
        <f>Special[[#This Row],[服装]]&amp;Special[[#This Row],[名前]]&amp;Special[[#This Row],[レアリティ]]</f>
        <v>新年2佐久早聖臣ICONIC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342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132</v>
      </c>
      <c r="F703" t="s">
        <v>77</v>
      </c>
      <c r="G703" t="s">
        <v>80</v>
      </c>
      <c r="H703" t="s">
        <v>135</v>
      </c>
      <c r="I703" t="s">
        <v>71</v>
      </c>
      <c r="J703">
        <v>1</v>
      </c>
      <c r="K703" t="s">
        <v>381</v>
      </c>
      <c r="L703" s="1" t="s">
        <v>259</v>
      </c>
      <c r="M703" s="1" t="s">
        <v>173</v>
      </c>
      <c r="N703">
        <v>32</v>
      </c>
      <c r="O703">
        <v>0</v>
      </c>
      <c r="P703">
        <v>0</v>
      </c>
      <c r="Q703">
        <v>0</v>
      </c>
      <c r="S703">
        <v>15</v>
      </c>
      <c r="T703">
        <v>59.1</v>
      </c>
      <c r="U703">
        <v>0</v>
      </c>
      <c r="V703">
        <v>0</v>
      </c>
      <c r="W703" t="s">
        <v>1057</v>
      </c>
      <c r="X703">
        <v>0</v>
      </c>
      <c r="AB703" t="str">
        <f>Special[[#This Row],[服装]]&amp;Special[[#This Row],[名前]]&amp;Special[[#This Row],[レアリティ]]</f>
        <v>ユニフォーム小森元也ICONIC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342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108</v>
      </c>
      <c r="E704" t="s">
        <v>132</v>
      </c>
      <c r="F704" t="s">
        <v>77</v>
      </c>
      <c r="G704" t="s">
        <v>80</v>
      </c>
      <c r="H704" t="s">
        <v>135</v>
      </c>
      <c r="I704" t="s">
        <v>71</v>
      </c>
      <c r="J704">
        <v>1</v>
      </c>
      <c r="K704" t="s">
        <v>381</v>
      </c>
      <c r="L704" s="1" t="s">
        <v>195</v>
      </c>
      <c r="M704" s="1" t="s">
        <v>224</v>
      </c>
      <c r="N704">
        <v>47</v>
      </c>
      <c r="O704">
        <v>0</v>
      </c>
      <c r="P704">
        <v>57</v>
      </c>
      <c r="Q704">
        <v>0</v>
      </c>
      <c r="AB704" t="str">
        <f>Special[[#This Row],[服装]]&amp;Special[[#This Row],[名前]]&amp;Special[[#This Row],[レアリティ]]</f>
        <v>ユニフォーム小森元也ICONIC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343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684</v>
      </c>
      <c r="E705" s="1" t="s">
        <v>132</v>
      </c>
      <c r="F705" s="1" t="s">
        <v>73</v>
      </c>
      <c r="G705" s="1" t="s">
        <v>80</v>
      </c>
      <c r="H705" s="1" t="s">
        <v>135</v>
      </c>
      <c r="I705" s="1" t="s">
        <v>71</v>
      </c>
      <c r="J705">
        <v>1</v>
      </c>
      <c r="K705" t="s">
        <v>381</v>
      </c>
      <c r="L705" s="1" t="s">
        <v>259</v>
      </c>
      <c r="M705" s="1" t="s">
        <v>173</v>
      </c>
      <c r="N705">
        <v>32</v>
      </c>
      <c r="O705">
        <v>0</v>
      </c>
      <c r="P705">
        <v>0</v>
      </c>
      <c r="Q705">
        <v>0</v>
      </c>
      <c r="S705">
        <v>15</v>
      </c>
      <c r="T705">
        <v>59.1</v>
      </c>
      <c r="U705">
        <v>0</v>
      </c>
      <c r="V705">
        <v>0</v>
      </c>
      <c r="W705" t="s">
        <v>1057</v>
      </c>
      <c r="X705">
        <v>0</v>
      </c>
      <c r="AB705" t="str">
        <f>Special[[#This Row],[服装]]&amp;Special[[#This Row],[名前]]&amp;Special[[#This Row],[レアリティ]]</f>
        <v>キャンプ小森元也ICONIC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343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684</v>
      </c>
      <c r="E706" s="1" t="s">
        <v>132</v>
      </c>
      <c r="F706" s="1" t="s">
        <v>73</v>
      </c>
      <c r="G706" s="1" t="s">
        <v>80</v>
      </c>
      <c r="H706" s="1" t="s">
        <v>135</v>
      </c>
      <c r="I706" s="1" t="s">
        <v>71</v>
      </c>
      <c r="J706">
        <v>1</v>
      </c>
      <c r="K706" t="s">
        <v>381</v>
      </c>
      <c r="L706" s="1" t="s">
        <v>195</v>
      </c>
      <c r="M706" s="1" t="s">
        <v>224</v>
      </c>
      <c r="N706">
        <v>47</v>
      </c>
      <c r="O706">
        <v>0</v>
      </c>
      <c r="P706">
        <v>57</v>
      </c>
      <c r="Q706">
        <v>0</v>
      </c>
      <c r="AB706" t="str">
        <f>Special[[#This Row],[服装]]&amp;Special[[#This Row],[名前]]&amp;Special[[#This Row],[レアリティ]]</f>
        <v>キャンプ小森元也ICONIC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344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s="1" t="s">
        <v>541</v>
      </c>
      <c r="F707" s="1" t="s">
        <v>90</v>
      </c>
      <c r="G707" s="1" t="s">
        <v>78</v>
      </c>
      <c r="H707" s="1" t="s">
        <v>543</v>
      </c>
      <c r="I707" t="s">
        <v>71</v>
      </c>
      <c r="J707">
        <v>1</v>
      </c>
      <c r="K707" t="s">
        <v>381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1055</v>
      </c>
      <c r="X707">
        <v>0</v>
      </c>
      <c r="AB707" t="str">
        <f>Special[[#This Row],[服装]]&amp;Special[[#This Row],[名前]]&amp;Special[[#This Row],[レアリティ]]</f>
        <v>ユニフォーム大将優ICONIC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344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t="s">
        <v>108</v>
      </c>
      <c r="E708" s="1" t="s">
        <v>541</v>
      </c>
      <c r="F708" s="1" t="s">
        <v>90</v>
      </c>
      <c r="G708" s="1" t="s">
        <v>78</v>
      </c>
      <c r="H708" s="1" t="s">
        <v>543</v>
      </c>
      <c r="I708" t="s">
        <v>71</v>
      </c>
      <c r="J708">
        <v>1</v>
      </c>
      <c r="K708" t="s">
        <v>381</v>
      </c>
      <c r="L708" s="1" t="s">
        <v>593</v>
      </c>
      <c r="M708" s="1" t="s">
        <v>224</v>
      </c>
      <c r="N708">
        <v>44</v>
      </c>
      <c r="O708">
        <v>0</v>
      </c>
      <c r="P708">
        <v>54</v>
      </c>
      <c r="Q708">
        <v>0</v>
      </c>
      <c r="S708">
        <v>3.35</v>
      </c>
      <c r="T708">
        <v>33.729999999999997</v>
      </c>
      <c r="U708">
        <v>5</v>
      </c>
      <c r="V708">
        <v>50.08</v>
      </c>
      <c r="W708" t="s">
        <v>881</v>
      </c>
      <c r="X708">
        <v>1</v>
      </c>
      <c r="AB708" t="str">
        <f>Special[[#This Row],[服装]]&amp;Special[[#This Row],[名前]]&amp;Special[[#This Row],[レアリティ]]</f>
        <v>ユニフォーム大将優ICONIC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345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591</v>
      </c>
      <c r="E709" s="1" t="s">
        <v>541</v>
      </c>
      <c r="F709" s="1" t="s">
        <v>77</v>
      </c>
      <c r="G709" s="1" t="s">
        <v>78</v>
      </c>
      <c r="H709" s="1" t="s">
        <v>543</v>
      </c>
      <c r="I709" s="1" t="s">
        <v>544</v>
      </c>
      <c r="J709">
        <v>1</v>
      </c>
      <c r="K709" t="s">
        <v>381</v>
      </c>
      <c r="L709" s="1" t="s">
        <v>191</v>
      </c>
      <c r="M709" s="1" t="s">
        <v>162</v>
      </c>
      <c r="N709">
        <v>14</v>
      </c>
      <c r="O709">
        <v>0</v>
      </c>
      <c r="P709">
        <v>0</v>
      </c>
      <c r="Q709">
        <v>0</v>
      </c>
      <c r="W709" t="s">
        <v>1055</v>
      </c>
      <c r="X709">
        <v>0</v>
      </c>
      <c r="AB709" t="str">
        <f>Special[[#This Row],[服装]]&amp;Special[[#This Row],[名前]]&amp;Special[[#This Row],[レアリティ]]</f>
        <v>新年大将優ICONIC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346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737</v>
      </c>
      <c r="E710" s="1" t="s">
        <v>541</v>
      </c>
      <c r="F710" s="1" t="s">
        <v>73</v>
      </c>
      <c r="G710" s="1" t="s">
        <v>78</v>
      </c>
      <c r="H710" s="1" t="s">
        <v>543</v>
      </c>
      <c r="I710" s="1" t="s">
        <v>544</v>
      </c>
      <c r="J710">
        <v>1</v>
      </c>
      <c r="K710" t="s">
        <v>381</v>
      </c>
      <c r="L710" s="1" t="s">
        <v>191</v>
      </c>
      <c r="M710" s="1" t="s">
        <v>162</v>
      </c>
      <c r="N710">
        <v>14</v>
      </c>
      <c r="O710">
        <v>0</v>
      </c>
      <c r="P710">
        <v>0</v>
      </c>
      <c r="Q710">
        <v>0</v>
      </c>
      <c r="W710" t="s">
        <v>1055</v>
      </c>
      <c r="X710">
        <v>0</v>
      </c>
      <c r="AB710" t="str">
        <f>Special[[#This Row],[服装]]&amp;Special[[#This Row],[名前]]&amp;Special[[#This Row],[レアリティ]]</f>
        <v>カンフー大将優ICONIC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346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737</v>
      </c>
      <c r="E711" s="1" t="s">
        <v>541</v>
      </c>
      <c r="F711" s="1" t="s">
        <v>73</v>
      </c>
      <c r="G711" s="1" t="s">
        <v>78</v>
      </c>
      <c r="H711" s="1" t="s">
        <v>543</v>
      </c>
      <c r="I711" s="1" t="s">
        <v>544</v>
      </c>
      <c r="J711">
        <v>1</v>
      </c>
      <c r="K711" t="s">
        <v>381</v>
      </c>
      <c r="L711" s="1" t="s">
        <v>180</v>
      </c>
      <c r="M711" s="1" t="s">
        <v>224</v>
      </c>
      <c r="N711">
        <v>46</v>
      </c>
      <c r="O711">
        <v>0</v>
      </c>
      <c r="P711">
        <v>56</v>
      </c>
      <c r="Q711">
        <v>0</v>
      </c>
      <c r="S711">
        <v>2.5</v>
      </c>
      <c r="T711">
        <v>25.04</v>
      </c>
      <c r="U711">
        <v>4.2</v>
      </c>
      <c r="V711">
        <v>42.42</v>
      </c>
      <c r="W711" s="1" t="s">
        <v>856</v>
      </c>
      <c r="X711">
        <v>1</v>
      </c>
      <c r="AB711" t="str">
        <f>Special[[#This Row],[服装]]&amp;Special[[#This Row],[名前]]&amp;Special[[#This Row],[レアリティ]]</f>
        <v>カンフー大将優ICONIC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347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929</v>
      </c>
      <c r="E712" s="1" t="s">
        <v>541</v>
      </c>
      <c r="F712" s="1" t="s">
        <v>90</v>
      </c>
      <c r="G712" s="1" t="s">
        <v>78</v>
      </c>
      <c r="H712" s="1" t="s">
        <v>543</v>
      </c>
      <c r="I712" s="1" t="s">
        <v>544</v>
      </c>
      <c r="J712">
        <v>1</v>
      </c>
      <c r="K712" t="s">
        <v>381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1055</v>
      </c>
      <c r="X712">
        <v>0</v>
      </c>
      <c r="AB712" t="str">
        <f>Special[[#This Row],[服装]]&amp;Special[[#This Row],[名前]]&amp;Special[[#This Row],[レアリティ]]</f>
        <v>妖大将優ICONIC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347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929</v>
      </c>
      <c r="E713" s="1" t="s">
        <v>541</v>
      </c>
      <c r="F713" s="1" t="s">
        <v>90</v>
      </c>
      <c r="G713" s="1" t="s">
        <v>78</v>
      </c>
      <c r="H713" s="1" t="s">
        <v>543</v>
      </c>
      <c r="I713" s="1" t="s">
        <v>544</v>
      </c>
      <c r="J713">
        <v>1</v>
      </c>
      <c r="K713" t="s">
        <v>381</v>
      </c>
      <c r="L713" s="1" t="s">
        <v>857</v>
      </c>
      <c r="M713" s="1" t="s">
        <v>224</v>
      </c>
      <c r="N713">
        <v>46</v>
      </c>
      <c r="O713">
        <v>0</v>
      </c>
      <c r="P713">
        <v>56</v>
      </c>
      <c r="Q713">
        <v>0</v>
      </c>
      <c r="S713">
        <v>4.2</v>
      </c>
      <c r="T713">
        <v>25.76</v>
      </c>
      <c r="U713">
        <v>5.8</v>
      </c>
      <c r="V713">
        <v>35.200000000000003</v>
      </c>
      <c r="W713" s="1" t="s">
        <v>953</v>
      </c>
      <c r="X713">
        <v>2</v>
      </c>
      <c r="Z713" s="1" t="s">
        <v>995</v>
      </c>
      <c r="AA713" s="1"/>
      <c r="AB713" t="str">
        <f>Special[[#This Row],[服装]]&amp;Special[[#This Row],[名前]]&amp;Special[[#This Row],[レアリティ]]</f>
        <v>妖大将優ICONIC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348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s="1" t="s">
        <v>546</v>
      </c>
      <c r="F714" s="1" t="s">
        <v>90</v>
      </c>
      <c r="G714" s="1" t="s">
        <v>78</v>
      </c>
      <c r="H714" s="1" t="s">
        <v>543</v>
      </c>
      <c r="I714" t="s">
        <v>71</v>
      </c>
      <c r="J714">
        <v>1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ユニフォーム沼井和馬ICONIC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348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s="1" t="s">
        <v>546</v>
      </c>
      <c r="F715" s="1" t="s">
        <v>90</v>
      </c>
      <c r="G715" s="1" t="s">
        <v>78</v>
      </c>
      <c r="H715" s="1" t="s">
        <v>543</v>
      </c>
      <c r="I715" t="s">
        <v>71</v>
      </c>
      <c r="J715">
        <v>1</v>
      </c>
      <c r="K715" t="s">
        <v>381</v>
      </c>
      <c r="L715" s="1" t="s">
        <v>1059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20</v>
      </c>
      <c r="T715">
        <v>79.78</v>
      </c>
      <c r="U715">
        <v>22.5</v>
      </c>
      <c r="V715">
        <v>89.14</v>
      </c>
      <c r="W715" s="1" t="s">
        <v>1060</v>
      </c>
      <c r="X715">
        <v>0</v>
      </c>
      <c r="AB715" t="str">
        <f>Special[[#This Row],[服装]]&amp;Special[[#This Row],[名前]]&amp;Special[[#This Row],[レアリティ]]</f>
        <v>ユニフォーム沼井和馬ICONIC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349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s="1" t="s">
        <v>557</v>
      </c>
      <c r="F716" s="1" t="s">
        <v>90</v>
      </c>
      <c r="G716" s="1" t="s">
        <v>78</v>
      </c>
      <c r="H716" s="1" t="s">
        <v>543</v>
      </c>
      <c r="I716" t="s">
        <v>71</v>
      </c>
      <c r="J716">
        <v>1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ユニフォーム潜尚保ICONIC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349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s="1" t="s">
        <v>557</v>
      </c>
      <c r="F717" s="1" t="s">
        <v>90</v>
      </c>
      <c r="G717" s="1" t="s">
        <v>78</v>
      </c>
      <c r="H717" s="1" t="s">
        <v>543</v>
      </c>
      <c r="I717" t="s">
        <v>71</v>
      </c>
      <c r="J717">
        <v>1</v>
      </c>
      <c r="K717" t="s">
        <v>381</v>
      </c>
      <c r="L717" s="1" t="s">
        <v>259</v>
      </c>
      <c r="M717" s="1" t="s">
        <v>162</v>
      </c>
      <c r="N717">
        <v>29</v>
      </c>
      <c r="O717">
        <v>0</v>
      </c>
      <c r="P717">
        <v>0</v>
      </c>
      <c r="Q717">
        <v>0</v>
      </c>
      <c r="S717">
        <v>10</v>
      </c>
      <c r="T717">
        <v>39.4</v>
      </c>
      <c r="U717">
        <v>0</v>
      </c>
      <c r="V717">
        <v>0</v>
      </c>
      <c r="W717" s="1" t="s">
        <v>921</v>
      </c>
      <c r="X717">
        <v>0</v>
      </c>
      <c r="AB717" t="str">
        <f>Special[[#This Row],[服装]]&amp;Special[[#This Row],[名前]]&amp;Special[[#This Row],[レアリティ]]</f>
        <v>ユニフォーム潜尚保ICONIC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350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673</v>
      </c>
      <c r="E718" s="1" t="s">
        <v>557</v>
      </c>
      <c r="F718" s="1" t="s">
        <v>77</v>
      </c>
      <c r="G718" s="1" t="s">
        <v>78</v>
      </c>
      <c r="H718" s="1" t="s">
        <v>543</v>
      </c>
      <c r="I718" s="1" t="s">
        <v>544</v>
      </c>
      <c r="J718">
        <v>1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バーガー潜尚保ICONIC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350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673</v>
      </c>
      <c r="E719" s="1" t="s">
        <v>557</v>
      </c>
      <c r="F719" s="1" t="s">
        <v>77</v>
      </c>
      <c r="G719" s="1" t="s">
        <v>78</v>
      </c>
      <c r="H719" s="1" t="s">
        <v>543</v>
      </c>
      <c r="I719" s="1" t="s">
        <v>544</v>
      </c>
      <c r="J719">
        <v>1</v>
      </c>
      <c r="K719" t="s">
        <v>381</v>
      </c>
      <c r="L719" s="1" t="s">
        <v>259</v>
      </c>
      <c r="M719" s="1" t="s">
        <v>162</v>
      </c>
      <c r="N719">
        <v>29</v>
      </c>
      <c r="O719">
        <v>0</v>
      </c>
      <c r="P719">
        <v>0</v>
      </c>
      <c r="Q719">
        <v>0</v>
      </c>
      <c r="S719">
        <v>10</v>
      </c>
      <c r="T719">
        <v>39.4</v>
      </c>
      <c r="U719">
        <v>0</v>
      </c>
      <c r="V719">
        <v>0</v>
      </c>
      <c r="W719" s="1" t="s">
        <v>921</v>
      </c>
      <c r="X719">
        <v>0</v>
      </c>
      <c r="AB719" t="str">
        <f>Special[[#This Row],[服装]]&amp;Special[[#This Row],[名前]]&amp;Special[[#This Row],[レアリティ]]</f>
        <v>バーガー潜尚保ICONIC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351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s="1" t="s">
        <v>559</v>
      </c>
      <c r="F720" s="1" t="s">
        <v>90</v>
      </c>
      <c r="G720" s="1" t="s">
        <v>78</v>
      </c>
      <c r="H720" s="1" t="s">
        <v>543</v>
      </c>
      <c r="I720" t="s">
        <v>71</v>
      </c>
      <c r="J720">
        <v>1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1055</v>
      </c>
      <c r="X720">
        <v>0</v>
      </c>
      <c r="AB720" t="str">
        <f>Special[[#This Row],[服装]]&amp;Special[[#This Row],[名前]]&amp;Special[[#This Row],[レアリティ]]</f>
        <v>ユニフォーム高千穂恵也ICONIC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351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t="s">
        <v>108</v>
      </c>
      <c r="E721" s="1" t="s">
        <v>559</v>
      </c>
      <c r="F721" s="1" t="s">
        <v>90</v>
      </c>
      <c r="G721" s="1" t="s">
        <v>78</v>
      </c>
      <c r="H721" s="1" t="s">
        <v>543</v>
      </c>
      <c r="I721" t="s">
        <v>71</v>
      </c>
      <c r="J721">
        <v>1</v>
      </c>
      <c r="K721" t="s">
        <v>381</v>
      </c>
      <c r="L721" s="1" t="s">
        <v>180</v>
      </c>
      <c r="M721" s="1" t="s">
        <v>173</v>
      </c>
      <c r="N721">
        <v>29</v>
      </c>
      <c r="O721">
        <v>0</v>
      </c>
      <c r="P721">
        <v>0</v>
      </c>
      <c r="Q721">
        <v>0</v>
      </c>
      <c r="S721">
        <v>4.2</v>
      </c>
      <c r="T721">
        <v>25.76</v>
      </c>
      <c r="W721" t="s">
        <v>948</v>
      </c>
      <c r="X721">
        <v>1</v>
      </c>
      <c r="AB721" t="str">
        <f>Special[[#This Row],[服装]]&amp;Special[[#This Row],[名前]]&amp;Special[[#This Row],[レアリティ]]</f>
        <v>ユニフォーム高千穂恵也ICONIC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352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s="1" t="s">
        <v>561</v>
      </c>
      <c r="F722" s="1" t="s">
        <v>90</v>
      </c>
      <c r="G722" s="1" t="s">
        <v>82</v>
      </c>
      <c r="H722" s="1" t="s">
        <v>543</v>
      </c>
      <c r="I722" t="s">
        <v>71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ユニフォーム広尾倖児ICONIC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352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s="1" t="s">
        <v>561</v>
      </c>
      <c r="F723" s="1" t="s">
        <v>90</v>
      </c>
      <c r="G723" s="1" t="s">
        <v>82</v>
      </c>
      <c r="H723" s="1" t="s">
        <v>543</v>
      </c>
      <c r="I723" t="s">
        <v>71</v>
      </c>
      <c r="J723">
        <v>1</v>
      </c>
      <c r="K723" t="s">
        <v>249</v>
      </c>
      <c r="L723" s="1" t="s">
        <v>879</v>
      </c>
      <c r="M723" s="1" t="s">
        <v>173</v>
      </c>
      <c r="N723">
        <v>24</v>
      </c>
      <c r="O723">
        <v>0</v>
      </c>
      <c r="P723">
        <v>0</v>
      </c>
      <c r="Q723">
        <v>0</v>
      </c>
      <c r="S723">
        <v>4.2</v>
      </c>
      <c r="T723">
        <v>42.42</v>
      </c>
      <c r="U723" s="13">
        <v>0</v>
      </c>
      <c r="V723" s="13">
        <v>0</v>
      </c>
      <c r="W723" s="14" t="s">
        <v>886</v>
      </c>
      <c r="X723">
        <v>1</v>
      </c>
      <c r="AB723" t="str">
        <f>Special[[#This Row],[服装]]&amp;Special[[#This Row],[名前]]&amp;Special[[#This Row],[レアリティ]]</f>
        <v>ユニフォーム広尾倖児ICONIC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353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737</v>
      </c>
      <c r="E724" s="1" t="s">
        <v>561</v>
      </c>
      <c r="F724" s="1" t="s">
        <v>77</v>
      </c>
      <c r="G724" s="1" t="s">
        <v>82</v>
      </c>
      <c r="H724" s="1" t="s">
        <v>543</v>
      </c>
      <c r="I724" s="1" t="s">
        <v>544</v>
      </c>
      <c r="J724">
        <v>1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1055</v>
      </c>
      <c r="X724">
        <v>0</v>
      </c>
      <c r="AB724" t="str">
        <f>Special[[#This Row],[服装]]&amp;Special[[#This Row],[名前]]&amp;Special[[#This Row],[レアリティ]]</f>
        <v>カンフー広尾倖児ICONIC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353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737</v>
      </c>
      <c r="E725" s="1" t="s">
        <v>561</v>
      </c>
      <c r="F725" s="1" t="s">
        <v>77</v>
      </c>
      <c r="G725" s="1" t="s">
        <v>82</v>
      </c>
      <c r="H725" s="1" t="s">
        <v>543</v>
      </c>
      <c r="I725" s="1" t="s">
        <v>544</v>
      </c>
      <c r="J725">
        <v>1</v>
      </c>
      <c r="K725" t="s">
        <v>249</v>
      </c>
      <c r="L725" s="1" t="s">
        <v>879</v>
      </c>
      <c r="M725" s="1" t="s">
        <v>173</v>
      </c>
      <c r="N725">
        <v>24</v>
      </c>
      <c r="O725">
        <v>0</v>
      </c>
      <c r="P725">
        <v>0</v>
      </c>
      <c r="Q725">
        <v>0</v>
      </c>
      <c r="S725">
        <v>4.2</v>
      </c>
      <c r="T725">
        <v>42.42</v>
      </c>
      <c r="U725" s="13">
        <v>0</v>
      </c>
      <c r="V725" s="13">
        <v>0</v>
      </c>
      <c r="W725" s="14" t="s">
        <v>886</v>
      </c>
      <c r="X725">
        <v>1</v>
      </c>
      <c r="AB725" t="str">
        <f>Special[[#This Row],[服装]]&amp;Special[[#This Row],[名前]]&amp;Special[[#This Row],[レアリティ]]</f>
        <v>カンフー広尾倖児ICONIC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353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737</v>
      </c>
      <c r="E726" s="1" t="s">
        <v>561</v>
      </c>
      <c r="F726" s="1" t="s">
        <v>77</v>
      </c>
      <c r="G726" s="1" t="s">
        <v>82</v>
      </c>
      <c r="H726" s="1" t="s">
        <v>543</v>
      </c>
      <c r="I726" s="1" t="s">
        <v>544</v>
      </c>
      <c r="J726">
        <v>1</v>
      </c>
      <c r="K726" t="s">
        <v>249</v>
      </c>
      <c r="L726" s="1" t="s">
        <v>593</v>
      </c>
      <c r="M726" s="1" t="s">
        <v>224</v>
      </c>
      <c r="N726">
        <v>42</v>
      </c>
      <c r="O726">
        <v>0</v>
      </c>
      <c r="P726">
        <v>52</v>
      </c>
      <c r="Q726">
        <v>0</v>
      </c>
      <c r="S726">
        <v>3.35</v>
      </c>
      <c r="T726">
        <v>33.729999999999997</v>
      </c>
      <c r="U726">
        <v>5</v>
      </c>
      <c r="V726">
        <v>50.08</v>
      </c>
      <c r="W726" s="1" t="s">
        <v>884</v>
      </c>
      <c r="X726">
        <v>3</v>
      </c>
      <c r="Z726" s="1" t="s">
        <v>885</v>
      </c>
      <c r="AA726" s="1"/>
      <c r="AB726" t="str">
        <f>Special[[#This Row],[服装]]&amp;Special[[#This Row],[名前]]&amp;Special[[#This Row],[レアリティ]]</f>
        <v>カンフー広尾倖児ICONIC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354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t="s">
        <v>108</v>
      </c>
      <c r="E727" s="1" t="s">
        <v>563</v>
      </c>
      <c r="F727" s="1" t="s">
        <v>90</v>
      </c>
      <c r="G727" s="1" t="s">
        <v>74</v>
      </c>
      <c r="H727" s="1" t="s">
        <v>543</v>
      </c>
      <c r="I727" t="s">
        <v>71</v>
      </c>
      <c r="J727">
        <v>1</v>
      </c>
      <c r="K727" t="s">
        <v>381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1055</v>
      </c>
      <c r="X727">
        <v>0</v>
      </c>
      <c r="AB727" t="str">
        <f>Special[[#This Row],[服装]]&amp;Special[[#This Row],[名前]]&amp;Special[[#This Row],[レアリティ]]</f>
        <v>ユニフォーム先島伊澄ICONIC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355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108</v>
      </c>
      <c r="E728" s="1" t="s">
        <v>565</v>
      </c>
      <c r="F728" s="1" t="s">
        <v>90</v>
      </c>
      <c r="G728" s="1" t="s">
        <v>82</v>
      </c>
      <c r="H728" s="1" t="s">
        <v>543</v>
      </c>
      <c r="I728" t="s">
        <v>71</v>
      </c>
      <c r="J728">
        <v>1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1055</v>
      </c>
      <c r="X728">
        <v>0</v>
      </c>
      <c r="AB728" t="str">
        <f>Special[[#This Row],[服装]]&amp;Special[[#This Row],[名前]]&amp;Special[[#This Row],[レアリティ]]</f>
        <v>ユニフォーム背黒晃彦ICONIC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356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s="1" t="s">
        <v>567</v>
      </c>
      <c r="F729" s="1" t="s">
        <v>90</v>
      </c>
      <c r="G729" s="1" t="s">
        <v>80</v>
      </c>
      <c r="H729" s="1" t="s">
        <v>543</v>
      </c>
      <c r="I729" t="s">
        <v>71</v>
      </c>
      <c r="J729">
        <v>1</v>
      </c>
      <c r="K729" t="s">
        <v>381</v>
      </c>
      <c r="L729" s="1" t="s">
        <v>195</v>
      </c>
      <c r="M729" s="1" t="s">
        <v>173</v>
      </c>
      <c r="N729">
        <v>13</v>
      </c>
      <c r="O729">
        <v>0</v>
      </c>
      <c r="P729">
        <v>0</v>
      </c>
      <c r="Q729">
        <v>0</v>
      </c>
      <c r="AB729" t="str">
        <f>Special[[#This Row],[服装]]&amp;Special[[#This Row],[名前]]&amp;Special[[#This Row],[レアリティ]]</f>
        <v>ユニフォーム赤間颯ICONIC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357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108</v>
      </c>
      <c r="E730" s="1" t="s">
        <v>1080</v>
      </c>
      <c r="F730" s="1" t="s">
        <v>77</v>
      </c>
      <c r="G730" s="1" t="s">
        <v>74</v>
      </c>
      <c r="H730" s="1" t="s">
        <v>1081</v>
      </c>
      <c r="I730" s="1" t="s">
        <v>544</v>
      </c>
      <c r="J730">
        <v>1</v>
      </c>
      <c r="K730" t="s">
        <v>381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s="1" t="s">
        <v>1083</v>
      </c>
      <c r="X730">
        <v>0</v>
      </c>
      <c r="AB730" t="str">
        <f>Special[[#This Row],[服装]]&amp;Special[[#This Row],[名前]]&amp;Special[[#This Row],[レアリティ]]</f>
        <v>ユニフォーム白峰周ICONIC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357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108</v>
      </c>
      <c r="E731" s="1" t="s">
        <v>1080</v>
      </c>
      <c r="F731" s="1" t="s">
        <v>77</v>
      </c>
      <c r="G731" s="1" t="s">
        <v>74</v>
      </c>
      <c r="H731" s="1" t="s">
        <v>1081</v>
      </c>
      <c r="I731" s="1" t="s">
        <v>544</v>
      </c>
      <c r="J731">
        <v>1</v>
      </c>
      <c r="K731" t="s">
        <v>249</v>
      </c>
      <c r="L731" s="1" t="s">
        <v>180</v>
      </c>
      <c r="M731" s="1" t="s">
        <v>224</v>
      </c>
      <c r="N731">
        <v>46</v>
      </c>
      <c r="O731">
        <v>0</v>
      </c>
      <c r="P731">
        <v>56</v>
      </c>
      <c r="Q731">
        <v>0</v>
      </c>
      <c r="S731">
        <v>3.35</v>
      </c>
      <c r="T731">
        <v>20.010000000000002</v>
      </c>
      <c r="U731">
        <v>5</v>
      </c>
      <c r="V731">
        <v>30.48</v>
      </c>
      <c r="W731" s="1" t="s">
        <v>1084</v>
      </c>
      <c r="X731">
        <v>1</v>
      </c>
      <c r="AB731" t="str">
        <f>Special[[#This Row],[服装]]&amp;Special[[#This Row],[名前]]&amp;Special[[#This Row],[レアリティ]]</f>
        <v>ユニフォーム白峰周ICONIC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357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2</v>
      </c>
      <c r="D732" s="1" t="s">
        <v>108</v>
      </c>
      <c r="E732" s="1" t="s">
        <v>1080</v>
      </c>
      <c r="F732" s="1" t="s">
        <v>77</v>
      </c>
      <c r="G732" s="1" t="s">
        <v>74</v>
      </c>
      <c r="H732" s="1" t="s">
        <v>1081</v>
      </c>
      <c r="I732" s="1" t="s">
        <v>544</v>
      </c>
      <c r="J732">
        <v>1</v>
      </c>
      <c r="K732" t="s">
        <v>381</v>
      </c>
      <c r="L732" s="1" t="s">
        <v>180</v>
      </c>
      <c r="M732" s="1" t="s">
        <v>224</v>
      </c>
      <c r="N732">
        <v>46</v>
      </c>
      <c r="O732">
        <v>0</v>
      </c>
      <c r="P732">
        <v>56</v>
      </c>
      <c r="Q732">
        <v>0</v>
      </c>
      <c r="R732" s="1" t="s">
        <v>554</v>
      </c>
      <c r="S732">
        <v>7</v>
      </c>
      <c r="T732">
        <v>13.86</v>
      </c>
      <c r="U732">
        <v>10.5</v>
      </c>
      <c r="V732">
        <v>20.79</v>
      </c>
      <c r="W732" s="1" t="s">
        <v>1084</v>
      </c>
      <c r="X732">
        <v>1</v>
      </c>
      <c r="AB732" t="str">
        <f>Special[[#This Row],[服装]]&amp;Special[[#This Row],[名前]]&amp;Special[[#This Row],[レアリティ]]</f>
        <v>ユニフォーム白峰周ICONIC</v>
      </c>
      <c r="AC732">
        <f>IF((A731&amp;L731&amp;M731)&lt;&gt;(Special[[#This Row],[No]]&amp;L732&amp;M732),1,IF(Special[[#This Row],[追加属性]]="",1,0))</f>
        <v>0</v>
      </c>
    </row>
    <row r="733" spans="1:29" x14ac:dyDescent="0.35">
      <c r="A733">
        <f>VLOOKUP(Special[[#This Row],[No用]],SetNo[[No.用]:[vlookup 用]],2,FALSE)</f>
        <v>357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108</v>
      </c>
      <c r="E733" s="1" t="s">
        <v>1080</v>
      </c>
      <c r="F733" s="1" t="s">
        <v>77</v>
      </c>
      <c r="G733" s="1" t="s">
        <v>74</v>
      </c>
      <c r="H733" s="1" t="s">
        <v>1081</v>
      </c>
      <c r="I733" s="1" t="s">
        <v>544</v>
      </c>
      <c r="J733">
        <v>1</v>
      </c>
      <c r="K733" t="s">
        <v>381</v>
      </c>
      <c r="L733" s="1" t="s">
        <v>857</v>
      </c>
      <c r="M733" s="1" t="s">
        <v>224</v>
      </c>
      <c r="N733">
        <v>16</v>
      </c>
      <c r="O733">
        <v>0</v>
      </c>
      <c r="P733">
        <v>56</v>
      </c>
      <c r="Q733">
        <v>0</v>
      </c>
      <c r="S733">
        <v>2.5</v>
      </c>
      <c r="T733">
        <v>15.24</v>
      </c>
      <c r="U733">
        <v>4.2</v>
      </c>
      <c r="V733">
        <v>25.76</v>
      </c>
      <c r="W733" s="1" t="s">
        <v>1085</v>
      </c>
      <c r="X733">
        <v>1</v>
      </c>
      <c r="AB733" t="str">
        <f>Special[[#This Row],[服装]]&amp;Special[[#This Row],[名前]]&amp;Special[[#This Row],[レアリティ]]</f>
        <v>ユニフォーム白峰周ICONIC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357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108</v>
      </c>
      <c r="E734" s="1" t="s">
        <v>1080</v>
      </c>
      <c r="F734" s="1" t="s">
        <v>77</v>
      </c>
      <c r="G734" s="1" t="s">
        <v>74</v>
      </c>
      <c r="H734" s="1" t="s">
        <v>1081</v>
      </c>
      <c r="I734" s="1" t="s">
        <v>544</v>
      </c>
      <c r="J734">
        <v>1</v>
      </c>
      <c r="K734" t="s">
        <v>249</v>
      </c>
      <c r="L734" s="1" t="s">
        <v>857</v>
      </c>
      <c r="M734" s="1" t="s">
        <v>224</v>
      </c>
      <c r="N734">
        <v>16</v>
      </c>
      <c r="O734">
        <v>0</v>
      </c>
      <c r="P734">
        <v>56</v>
      </c>
      <c r="Q734">
        <v>0</v>
      </c>
      <c r="R734" s="1" t="s">
        <v>1020</v>
      </c>
      <c r="S734">
        <v>10</v>
      </c>
      <c r="T734">
        <v>19.8</v>
      </c>
      <c r="U734">
        <v>15</v>
      </c>
      <c r="V734">
        <v>29.7</v>
      </c>
      <c r="W734" s="1" t="s">
        <v>1085</v>
      </c>
      <c r="X734">
        <v>1</v>
      </c>
      <c r="AB734" t="str">
        <f>Special[[#This Row],[服装]]&amp;Special[[#This Row],[名前]]&amp;Special[[#This Row],[レアリティ]]</f>
        <v>ユニフォーム白峰周ICONIC</v>
      </c>
      <c r="AC734">
        <f>IF((A733&amp;L733&amp;M733)&lt;&gt;(Special[[#This Row],[No]]&amp;L734&amp;M734),1,IF(Special[[#This Row],[追加属性]]="",1,0))</f>
        <v>0</v>
      </c>
    </row>
    <row r="735" spans="1:29" x14ac:dyDescent="0.35">
      <c r="A735">
        <f>VLOOKUP(Special[[#This Row],[No用]],SetNo[[No.用]:[vlookup 用]],2,FALSE)</f>
        <v>358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1090</v>
      </c>
      <c r="F735" s="1" t="s">
        <v>77</v>
      </c>
      <c r="G735" s="1" t="s">
        <v>82</v>
      </c>
      <c r="H735" s="1" t="s">
        <v>1081</v>
      </c>
      <c r="I735" s="1" t="s">
        <v>544</v>
      </c>
      <c r="J735">
        <v>1</v>
      </c>
      <c r="K735" t="s">
        <v>381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s="1" t="s">
        <v>1083</v>
      </c>
      <c r="X735">
        <v>0</v>
      </c>
      <c r="AB735" t="str">
        <f>Special[[#This Row],[服装]]&amp;Special[[#This Row],[名前]]&amp;Special[[#This Row],[レアリティ]]</f>
        <v>ユニフォーム和倉久彦ICONIC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358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108</v>
      </c>
      <c r="E736" s="1" t="s">
        <v>1090</v>
      </c>
      <c r="F736" s="1" t="s">
        <v>77</v>
      </c>
      <c r="G736" s="1" t="s">
        <v>82</v>
      </c>
      <c r="H736" s="1" t="s">
        <v>1081</v>
      </c>
      <c r="I736" s="1" t="s">
        <v>544</v>
      </c>
      <c r="J736">
        <v>1</v>
      </c>
      <c r="K736" t="s">
        <v>381</v>
      </c>
      <c r="L736" s="1" t="s">
        <v>588</v>
      </c>
      <c r="M736" s="1" t="s">
        <v>173</v>
      </c>
      <c r="N736">
        <v>35</v>
      </c>
      <c r="O736">
        <v>0</v>
      </c>
      <c r="P736">
        <v>0</v>
      </c>
      <c r="Q736">
        <v>0</v>
      </c>
      <c r="S736">
        <v>4.2</v>
      </c>
      <c r="T736">
        <v>42.42</v>
      </c>
      <c r="W736" s="1" t="s">
        <v>924</v>
      </c>
      <c r="X736">
        <v>1</v>
      </c>
      <c r="AB736" t="str">
        <f>Special[[#This Row],[服装]]&amp;Special[[#This Row],[名前]]&amp;Special[[#This Row],[レアリティ]]</f>
        <v>ユニフォーム和倉久彦ICONIC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359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1094</v>
      </c>
      <c r="F737" s="1" t="s">
        <v>77</v>
      </c>
      <c r="G737" s="1" t="s">
        <v>78</v>
      </c>
      <c r="H737" s="1" t="s">
        <v>1081</v>
      </c>
      <c r="I737" s="1" t="s">
        <v>544</v>
      </c>
      <c r="J737">
        <v>1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s="1" t="s">
        <v>1083</v>
      </c>
      <c r="X737">
        <v>0</v>
      </c>
      <c r="AB737" t="str">
        <f>Special[[#This Row],[服装]]&amp;Special[[#This Row],[名前]]&amp;Special[[#This Row],[レアリティ]]</f>
        <v>ユニフォーム金沢伊織ICONIC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359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1094</v>
      </c>
      <c r="F738" s="1" t="s">
        <v>77</v>
      </c>
      <c r="G738" s="1" t="s">
        <v>78</v>
      </c>
      <c r="H738" s="1" t="s">
        <v>1081</v>
      </c>
      <c r="I738" s="1" t="s">
        <v>544</v>
      </c>
      <c r="J738">
        <v>1</v>
      </c>
      <c r="K738" t="s">
        <v>381</v>
      </c>
      <c r="L738" s="1" t="s">
        <v>180</v>
      </c>
      <c r="M738" s="1" t="s">
        <v>162</v>
      </c>
      <c r="N738">
        <v>13</v>
      </c>
      <c r="O738">
        <v>0</v>
      </c>
      <c r="P738">
        <v>0</v>
      </c>
      <c r="Q738">
        <v>0</v>
      </c>
      <c r="S738">
        <v>2.5</v>
      </c>
      <c r="T738">
        <v>15.24</v>
      </c>
      <c r="AB738" t="str">
        <f>Special[[#This Row],[服装]]&amp;Special[[#This Row],[名前]]&amp;Special[[#This Row],[レアリティ]]</f>
        <v>ユニフォーム金沢伊織ICONIC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359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108</v>
      </c>
      <c r="E739" s="1" t="s">
        <v>1094</v>
      </c>
      <c r="F739" s="1" t="s">
        <v>77</v>
      </c>
      <c r="G739" s="1" t="s">
        <v>78</v>
      </c>
      <c r="H739" s="1" t="s">
        <v>1081</v>
      </c>
      <c r="I739" s="1" t="s">
        <v>544</v>
      </c>
      <c r="J739">
        <v>1</v>
      </c>
      <c r="K739" t="s">
        <v>381</v>
      </c>
      <c r="L739" s="1" t="s">
        <v>259</v>
      </c>
      <c r="M739" s="1" t="s">
        <v>224</v>
      </c>
      <c r="N739">
        <v>41</v>
      </c>
      <c r="O739">
        <v>0</v>
      </c>
      <c r="P739">
        <v>51</v>
      </c>
      <c r="Q739">
        <v>0</v>
      </c>
      <c r="R739" s="1"/>
      <c r="S739">
        <v>20</v>
      </c>
      <c r="T739">
        <v>79.78</v>
      </c>
      <c r="U739">
        <v>22.5</v>
      </c>
      <c r="V739">
        <v>89.14</v>
      </c>
      <c r="W739" s="1" t="s">
        <v>869</v>
      </c>
      <c r="X739">
        <v>0</v>
      </c>
      <c r="AB739" t="str">
        <f>Special[[#This Row],[服装]]&amp;Special[[#This Row],[名前]]&amp;Special[[#This Row],[レアリティ]]</f>
        <v>ユニフォーム金沢伊織ICONIC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359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108</v>
      </c>
      <c r="E740" s="1" t="s">
        <v>1094</v>
      </c>
      <c r="F740" s="1" t="s">
        <v>77</v>
      </c>
      <c r="G740" s="1" t="s">
        <v>78</v>
      </c>
      <c r="H740" s="1" t="s">
        <v>1081</v>
      </c>
      <c r="I740" s="1" t="s">
        <v>544</v>
      </c>
      <c r="J740">
        <v>1</v>
      </c>
      <c r="K740" t="s">
        <v>381</v>
      </c>
      <c r="L740" s="1" t="s">
        <v>259</v>
      </c>
      <c r="M740" s="1" t="s">
        <v>224</v>
      </c>
      <c r="N740">
        <v>41</v>
      </c>
      <c r="O740">
        <v>0</v>
      </c>
      <c r="P740">
        <v>51</v>
      </c>
      <c r="Q740">
        <v>0</v>
      </c>
      <c r="R740" s="1" t="s">
        <v>588</v>
      </c>
      <c r="S740">
        <v>2.5</v>
      </c>
      <c r="T740">
        <v>15.24</v>
      </c>
      <c r="U740">
        <v>4.2</v>
      </c>
      <c r="V740">
        <v>25.76</v>
      </c>
      <c r="W740" s="1" t="s">
        <v>869</v>
      </c>
      <c r="X740">
        <v>1</v>
      </c>
      <c r="AB740" t="str">
        <f>Special[[#This Row],[服装]]&amp;Special[[#This Row],[名前]]&amp;Special[[#This Row],[レアリティ]]</f>
        <v>ユニフォーム金沢伊織ICONIC</v>
      </c>
      <c r="AC740">
        <f>IF((A739&amp;L739&amp;M739)&lt;&gt;(Special[[#This Row],[No]]&amp;L740&amp;M740),1,IF(Special[[#This Row],[追加属性]]="",1,0))</f>
        <v>0</v>
      </c>
    </row>
    <row r="741" spans="1:29" x14ac:dyDescent="0.35">
      <c r="A741">
        <f>VLOOKUP(Special[[#This Row],[No用]],SetNo[[No.用]:[vlookup 用]],2,FALSE)</f>
        <v>360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1098</v>
      </c>
      <c r="F741" s="1" t="s">
        <v>77</v>
      </c>
      <c r="G741" s="1" t="s">
        <v>82</v>
      </c>
      <c r="H741" s="1" t="s">
        <v>1081</v>
      </c>
      <c r="I741" s="1" t="s">
        <v>544</v>
      </c>
      <c r="J741">
        <v>1</v>
      </c>
      <c r="K741" t="s">
        <v>381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s="1" t="s">
        <v>1083</v>
      </c>
      <c r="X741">
        <v>0</v>
      </c>
      <c r="AB741" t="str">
        <f>Special[[#This Row],[服装]]&amp;Special[[#This Row],[名前]]&amp;Special[[#This Row],[レアリティ]]</f>
        <v>ユニフォーム志賀智也ICONIC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361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1111</v>
      </c>
      <c r="F742" s="1" t="s">
        <v>77</v>
      </c>
      <c r="G742" s="1" t="s">
        <v>80</v>
      </c>
      <c r="H742" s="1" t="s">
        <v>1081</v>
      </c>
      <c r="I742" s="1" t="s">
        <v>544</v>
      </c>
      <c r="J742">
        <v>1</v>
      </c>
      <c r="K742" t="s">
        <v>381</v>
      </c>
      <c r="L742" s="1" t="s">
        <v>195</v>
      </c>
      <c r="M742" s="1" t="s">
        <v>173</v>
      </c>
      <c r="N742">
        <v>13</v>
      </c>
      <c r="O742">
        <v>0</v>
      </c>
      <c r="P742">
        <v>0</v>
      </c>
      <c r="Q742">
        <v>0</v>
      </c>
      <c r="S742">
        <v>18.75</v>
      </c>
      <c r="T742">
        <v>74.61</v>
      </c>
      <c r="W742" s="1" t="s">
        <v>852</v>
      </c>
      <c r="X742">
        <v>1</v>
      </c>
      <c r="AB742" t="str">
        <f>Special[[#This Row],[服装]]&amp;Special[[#This Row],[名前]]&amp;Special[[#This Row],[レアリティ]]</f>
        <v>ユニフォーム輪島友和ICONIC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361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2</v>
      </c>
      <c r="D743" s="1" t="s">
        <v>108</v>
      </c>
      <c r="E743" s="1" t="s">
        <v>1111</v>
      </c>
      <c r="F743" s="1" t="s">
        <v>77</v>
      </c>
      <c r="G743" s="1" t="s">
        <v>80</v>
      </c>
      <c r="H743" s="1" t="s">
        <v>1081</v>
      </c>
      <c r="I743" s="1" t="s">
        <v>544</v>
      </c>
      <c r="J743">
        <v>1</v>
      </c>
      <c r="K743" t="s">
        <v>381</v>
      </c>
      <c r="L743" s="1" t="s">
        <v>195</v>
      </c>
      <c r="M743" s="1" t="s">
        <v>173</v>
      </c>
      <c r="N743">
        <v>13</v>
      </c>
      <c r="O743">
        <v>0</v>
      </c>
      <c r="P743">
        <v>0</v>
      </c>
      <c r="Q743">
        <v>0</v>
      </c>
      <c r="R743" s="1" t="s">
        <v>588</v>
      </c>
      <c r="S743">
        <v>16.8</v>
      </c>
      <c r="T743">
        <v>58.94</v>
      </c>
      <c r="W743" s="1" t="s">
        <v>950</v>
      </c>
      <c r="X743">
        <v>1</v>
      </c>
      <c r="AB743" t="str">
        <f>Special[[#This Row],[服装]]&amp;Special[[#This Row],[名前]]&amp;Special[[#This Row],[レアリティ]]</f>
        <v>ユニフォーム輪島友和ICONIC</v>
      </c>
      <c r="AC743">
        <f>IF((A742&amp;L742&amp;M742)&lt;&gt;(Special[[#This Row],[No]]&amp;L743&amp;M743),1,IF(Special[[#This Row],[追加属性]]="",1,0))</f>
        <v>0</v>
      </c>
    </row>
    <row r="744" spans="1:29" x14ac:dyDescent="0.35">
      <c r="A744">
        <f>VLOOKUP(Special[[#This Row],[No用]],SetNo[[No.用]:[vlookup 用]],2,FALSE)</f>
        <v>362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108</v>
      </c>
      <c r="E744" s="1" t="s">
        <v>1128</v>
      </c>
      <c r="F744" s="1" t="s">
        <v>77</v>
      </c>
      <c r="G744" s="1" t="s">
        <v>78</v>
      </c>
      <c r="H744" s="1" t="s">
        <v>1081</v>
      </c>
      <c r="I744" s="1" t="s">
        <v>544</v>
      </c>
      <c r="J744">
        <v>1</v>
      </c>
      <c r="K744" t="s">
        <v>381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s="1" t="s">
        <v>1083</v>
      </c>
      <c r="X744">
        <v>0</v>
      </c>
      <c r="AB744" t="str">
        <f>Special[[#This Row],[服装]]&amp;Special[[#This Row],[名前]]&amp;Special[[#This Row],[レアリティ]]</f>
        <v>ユニフォーム深谷謙朗ICONIC</v>
      </c>
      <c r="AC744" s="20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362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108</v>
      </c>
      <c r="E745" s="1" t="s">
        <v>1128</v>
      </c>
      <c r="F745" s="1" t="s">
        <v>77</v>
      </c>
      <c r="G745" s="1" t="s">
        <v>78</v>
      </c>
      <c r="H745" s="1" t="s">
        <v>1081</v>
      </c>
      <c r="I745" s="1" t="s">
        <v>544</v>
      </c>
      <c r="J745">
        <v>1</v>
      </c>
      <c r="K745" t="s">
        <v>381</v>
      </c>
      <c r="L745" s="1" t="s">
        <v>1131</v>
      </c>
      <c r="M745" s="1" t="s">
        <v>162</v>
      </c>
      <c r="N745">
        <v>33</v>
      </c>
      <c r="O745">
        <v>0</v>
      </c>
      <c r="P745">
        <v>0</v>
      </c>
      <c r="Q745">
        <v>0</v>
      </c>
      <c r="S745">
        <v>10</v>
      </c>
      <c r="T745">
        <v>39.4</v>
      </c>
      <c r="W745" s="1" t="s">
        <v>921</v>
      </c>
      <c r="X745">
        <v>0</v>
      </c>
      <c r="AB745" t="str">
        <f>Special[[#This Row],[服装]]&amp;Special[[#This Row],[名前]]&amp;Special[[#This Row],[レアリティ]]</f>
        <v>ユニフォーム深谷謙朗ICONIC</v>
      </c>
      <c r="AC745" s="20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362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108</v>
      </c>
      <c r="E746" s="1" t="s">
        <v>1128</v>
      </c>
      <c r="F746" s="1" t="s">
        <v>77</v>
      </c>
      <c r="G746" s="1" t="s">
        <v>78</v>
      </c>
      <c r="H746" s="1" t="s">
        <v>1081</v>
      </c>
      <c r="I746" s="1" t="s">
        <v>544</v>
      </c>
      <c r="J746">
        <v>1</v>
      </c>
      <c r="K746" t="s">
        <v>381</v>
      </c>
      <c r="L746" s="1" t="s">
        <v>180</v>
      </c>
      <c r="M746" s="1" t="s">
        <v>178</v>
      </c>
      <c r="N746">
        <v>3.35</v>
      </c>
      <c r="O746">
        <v>20.010000000000002</v>
      </c>
      <c r="P746">
        <v>0</v>
      </c>
      <c r="Q746">
        <v>0</v>
      </c>
      <c r="S746">
        <v>3.35</v>
      </c>
      <c r="T746">
        <v>20.010000000000002</v>
      </c>
      <c r="W746" s="1" t="s">
        <v>950</v>
      </c>
      <c r="X746">
        <v>1</v>
      </c>
      <c r="AB746" t="str">
        <f>Special[[#This Row],[服装]]&amp;Special[[#This Row],[名前]]&amp;Special[[#This Row],[レアリティ]]</f>
        <v>ユニフォーム深谷謙朗ICONIC</v>
      </c>
      <c r="AC746" s="20">
        <f>IF((A745&amp;L745&amp;M745)&lt;&gt;(Special[[#This Row],[No]]&amp;L746&amp;M746),1,IF(Special[[#This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0"/>
  <sheetViews>
    <sheetView topLeftCell="A355" zoomScaleNormal="100" workbookViewId="0">
      <selection activeCell="A360" activeCellId="1" sqref="A9:XFD9 A360:XFD36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95.503401670000002</v>
      </c>
      <c r="I2" s="16">
        <v>94.098214690000006</v>
      </c>
      <c r="J2" s="16">
        <v>96.886970379999994</v>
      </c>
      <c r="K2" s="16">
        <v>90.189239999999998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95.683265599999999</v>
      </c>
      <c r="S2" s="16">
        <v>95.094620000000006</v>
      </c>
      <c r="T2" s="16">
        <v>91.809767320000006</v>
      </c>
      <c r="U2" s="16">
        <v>96.886970379999994</v>
      </c>
      <c r="V2" s="16">
        <v>103.74716530000001</v>
      </c>
      <c r="W2" s="16">
        <v>109.1975875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97.751700830000004</v>
      </c>
      <c r="I3" s="16">
        <v>94.941326880000005</v>
      </c>
      <c r="J3" s="16">
        <v>97.924646920000001</v>
      </c>
      <c r="K3" s="16">
        <v>91.415584999999993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98.20136067</v>
      </c>
      <c r="S3" s="16">
        <v>96.934137500000006</v>
      </c>
      <c r="T3" s="16">
        <v>92.773324110000004</v>
      </c>
      <c r="U3" s="16">
        <v>97.924646920000001</v>
      </c>
      <c r="V3" s="16">
        <v>105.24603140000001</v>
      </c>
      <c r="W3" s="16">
        <v>112.8766225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97.751700830000004</v>
      </c>
      <c r="I4" s="16">
        <v>93.255102500000007</v>
      </c>
      <c r="J4" s="16">
        <v>95.849293849999995</v>
      </c>
      <c r="K4" s="16">
        <v>88.962895000000003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98.20136067</v>
      </c>
      <c r="S4" s="16">
        <v>96.934137500000006</v>
      </c>
      <c r="T4" s="16">
        <v>90.846210540000001</v>
      </c>
      <c r="U4" s="16">
        <v>95.849293849999995</v>
      </c>
      <c r="V4" s="16">
        <v>106.74489749999999</v>
      </c>
      <c r="W4" s="16">
        <v>115.3293125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97.751700830000004</v>
      </c>
      <c r="I5" s="16">
        <v>94.941326880000005</v>
      </c>
      <c r="J5" s="16">
        <v>101.0376765</v>
      </c>
      <c r="K5" s="16">
        <v>88.962895000000003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98.381224599999996</v>
      </c>
      <c r="S5" s="16">
        <v>96.934137500000006</v>
      </c>
      <c r="T5" s="16">
        <v>91.809767320000006</v>
      </c>
      <c r="U5" s="16">
        <v>101.0376765</v>
      </c>
      <c r="V5" s="16">
        <v>109.74262969999999</v>
      </c>
      <c r="W5" s="16">
        <v>109.1975875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100</v>
      </c>
      <c r="I6" s="16">
        <v>94.941326880000005</v>
      </c>
      <c r="J6" s="16">
        <v>98.962323459999993</v>
      </c>
      <c r="K6" s="16">
        <v>91.415584999999993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98.962323459999993</v>
      </c>
      <c r="V6" s="16">
        <v>106.74489749999999</v>
      </c>
      <c r="W6" s="16">
        <v>115.3293125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99.250566939999999</v>
      </c>
      <c r="I7" s="16">
        <v>94.941326880000005</v>
      </c>
      <c r="J7" s="16">
        <v>98.962323459999993</v>
      </c>
      <c r="K7" s="16">
        <v>91.415584999999993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100.1798639</v>
      </c>
      <c r="S7" s="16">
        <v>98.160482500000001</v>
      </c>
      <c r="T7" s="16">
        <v>92.773324110000004</v>
      </c>
      <c r="U7" s="16">
        <v>98.962323459999993</v>
      </c>
      <c r="V7" s="16">
        <v>108.9931967</v>
      </c>
      <c r="W7" s="16">
        <v>114.71614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99.250566939999999</v>
      </c>
      <c r="I8" s="16">
        <v>94.941326880000005</v>
      </c>
      <c r="J8" s="16">
        <v>98.962323459999993</v>
      </c>
      <c r="K8" s="16">
        <v>92.641930000000002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100.5395918</v>
      </c>
      <c r="S8" s="16">
        <v>98.160482500000001</v>
      </c>
      <c r="T8" s="16">
        <v>93.255102500000007</v>
      </c>
      <c r="U8" s="16">
        <v>98.962323459999993</v>
      </c>
      <c r="V8" s="16">
        <v>107.4943306</v>
      </c>
      <c r="W8" s="16">
        <v>116.5556575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100.7494331</v>
      </c>
      <c r="I9" s="16">
        <v>95.784439059999997</v>
      </c>
      <c r="J9" s="16">
        <v>100</v>
      </c>
      <c r="K9" s="16">
        <v>92.641930000000002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101.9785033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t="s">
        <v>205</v>
      </c>
      <c r="C10" t="s">
        <v>206</v>
      </c>
      <c r="D10" t="s">
        <v>28</v>
      </c>
      <c r="E10" t="s">
        <v>31</v>
      </c>
      <c r="F10" t="s">
        <v>153</v>
      </c>
      <c r="G10" t="s">
        <v>386</v>
      </c>
      <c r="H10" s="16">
        <v>101.4988661</v>
      </c>
      <c r="I10" s="16">
        <v>103.3724488</v>
      </c>
      <c r="J10" s="16">
        <v>114.5274715</v>
      </c>
      <c r="K10" s="16">
        <v>101.22634499999999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100.3597279</v>
      </c>
      <c r="S10" s="16">
        <v>102.45269</v>
      </c>
      <c r="T10" s="16">
        <v>103.3724488</v>
      </c>
      <c r="U10" s="16">
        <v>114.5274715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t="s">
        <v>207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102.24829920000001</v>
      </c>
      <c r="I11" s="16">
        <v>105.9017853</v>
      </c>
      <c r="J11" s="16">
        <v>117.6405012</v>
      </c>
      <c r="K11" s="16">
        <v>104.90537999999999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102.8778229</v>
      </c>
      <c r="S11" s="16">
        <v>103.06586249999999</v>
      </c>
      <c r="T11" s="16">
        <v>106.2631191</v>
      </c>
      <c r="U11" s="16">
        <v>117.6405012</v>
      </c>
      <c r="V11" s="16">
        <v>100.7494331</v>
      </c>
      <c r="W11" s="16">
        <v>96.934137500000006</v>
      </c>
    </row>
    <row r="12" spans="1:23" x14ac:dyDescent="0.35">
      <c r="A12">
        <v>11</v>
      </c>
      <c r="B12" t="s">
        <v>208</v>
      </c>
      <c r="C12" t="s">
        <v>206</v>
      </c>
      <c r="D12" t="s">
        <v>23</v>
      </c>
      <c r="E12" t="s">
        <v>31</v>
      </c>
      <c r="F12" t="s">
        <v>153</v>
      </c>
      <c r="G12" t="s">
        <v>386</v>
      </c>
      <c r="H12" s="16">
        <v>100.7494331</v>
      </c>
      <c r="I12" s="16">
        <v>107.5880097</v>
      </c>
      <c r="J12" s="16">
        <v>117.6405012</v>
      </c>
      <c r="K12" s="16">
        <v>107.35807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102.8778229</v>
      </c>
      <c r="S12" s="16">
        <v>101.8395175</v>
      </c>
      <c r="T12" s="16">
        <v>108.1902327</v>
      </c>
      <c r="U12" s="16">
        <v>117.6405012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t="s">
        <v>586</v>
      </c>
      <c r="C13" t="s">
        <v>206</v>
      </c>
      <c r="D13" t="s">
        <v>24</v>
      </c>
      <c r="E13" t="s">
        <v>31</v>
      </c>
      <c r="F13" t="s">
        <v>153</v>
      </c>
      <c r="G13" t="s">
        <v>386</v>
      </c>
      <c r="H13" s="16">
        <v>102.9977322</v>
      </c>
      <c r="I13" s="16">
        <v>107.5880097</v>
      </c>
      <c r="J13" s="16">
        <v>120.75353079999999</v>
      </c>
      <c r="K13" s="16">
        <v>107.35807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104.6764623</v>
      </c>
      <c r="S13" s="16">
        <v>103.679035</v>
      </c>
      <c r="T13" s="16">
        <v>108.1902327</v>
      </c>
      <c r="U13" s="16">
        <v>120.75353079999999</v>
      </c>
      <c r="V13" s="16">
        <v>100.7494331</v>
      </c>
      <c r="W13" s="16">
        <v>98.160482500000001</v>
      </c>
    </row>
    <row r="14" spans="1:23" x14ac:dyDescent="0.35">
      <c r="A14">
        <v>13</v>
      </c>
      <c r="B14" t="s">
        <v>607</v>
      </c>
      <c r="C14" t="s">
        <v>206</v>
      </c>
      <c r="D14" t="s">
        <v>28</v>
      </c>
      <c r="E14" t="s">
        <v>31</v>
      </c>
      <c r="F14" t="s">
        <v>153</v>
      </c>
      <c r="G14" t="s">
        <v>386</v>
      </c>
      <c r="H14" s="16">
        <v>104.4965983</v>
      </c>
      <c r="I14" s="16">
        <v>106.74489749999999</v>
      </c>
      <c r="J14" s="16">
        <v>119.7158542</v>
      </c>
      <c r="K14" s="16">
        <v>106.131725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104.6764623</v>
      </c>
      <c r="S14" s="16">
        <v>104.90537999999999</v>
      </c>
      <c r="T14" s="16">
        <v>107.2266759</v>
      </c>
      <c r="U14" s="16">
        <v>119.7158542</v>
      </c>
      <c r="V14" s="16">
        <v>100.7494331</v>
      </c>
      <c r="W14" s="16">
        <v>98.773655000000005</v>
      </c>
    </row>
    <row r="15" spans="1:23" x14ac:dyDescent="0.35">
      <c r="A15">
        <v>14</v>
      </c>
      <c r="B15" t="s">
        <v>709</v>
      </c>
      <c r="C15" t="s">
        <v>206</v>
      </c>
      <c r="D15" t="s">
        <v>23</v>
      </c>
      <c r="E15" t="s">
        <v>31</v>
      </c>
      <c r="F15" t="s">
        <v>153</v>
      </c>
      <c r="G15" t="s">
        <v>386</v>
      </c>
      <c r="H15" s="16">
        <v>102.9977322</v>
      </c>
      <c r="I15" s="16">
        <v>108.43112189999999</v>
      </c>
      <c r="J15" s="16">
        <v>118.67817770000001</v>
      </c>
      <c r="K15" s="16">
        <v>104.90537999999999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104.8563262</v>
      </c>
      <c r="S15" s="16">
        <v>103.679035</v>
      </c>
      <c r="T15" s="16">
        <v>107.7084543</v>
      </c>
      <c r="U15" s="16">
        <v>118.67817770000001</v>
      </c>
      <c r="V15" s="16">
        <v>104.4965983</v>
      </c>
      <c r="W15" s="16">
        <v>97.547309999999996</v>
      </c>
    </row>
    <row r="16" spans="1:23" x14ac:dyDescent="0.35">
      <c r="A16">
        <v>15</v>
      </c>
      <c r="B16" t="s">
        <v>781</v>
      </c>
      <c r="C16" t="s">
        <v>206</v>
      </c>
      <c r="D16" t="s">
        <v>24</v>
      </c>
      <c r="E16" t="s">
        <v>31</v>
      </c>
      <c r="F16" t="s">
        <v>153</v>
      </c>
      <c r="G16" t="s">
        <v>386</v>
      </c>
      <c r="H16" s="16">
        <v>103.74716530000001</v>
      </c>
      <c r="I16" s="16">
        <v>109.2742341</v>
      </c>
      <c r="J16" s="16">
        <v>122.8288838</v>
      </c>
      <c r="K16" s="16">
        <v>108.58441500000001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106.4751016</v>
      </c>
      <c r="S16" s="16">
        <v>104.2922075</v>
      </c>
      <c r="T16" s="16">
        <v>109.6355679</v>
      </c>
      <c r="U16" s="16">
        <v>122.8288838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t="s">
        <v>888</v>
      </c>
      <c r="C17" t="s">
        <v>206</v>
      </c>
      <c r="D17" t="s">
        <v>28</v>
      </c>
      <c r="E17" t="s">
        <v>31</v>
      </c>
      <c r="F17" t="s">
        <v>153</v>
      </c>
      <c r="G17" t="s">
        <v>386</v>
      </c>
      <c r="H17" s="16">
        <v>103.74716530000001</v>
      </c>
      <c r="I17" s="16">
        <v>109.2742341</v>
      </c>
      <c r="J17" s="16">
        <v>121.7912073</v>
      </c>
      <c r="K17" s="16">
        <v>109.81076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106.8348295</v>
      </c>
      <c r="S17" s="16">
        <v>104.2922075</v>
      </c>
      <c r="T17" s="16">
        <v>110.11734629999999</v>
      </c>
      <c r="U17" s="16">
        <v>121.7912073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t="s">
        <v>941</v>
      </c>
      <c r="C18" t="s">
        <v>206</v>
      </c>
      <c r="D18" t="s">
        <v>23</v>
      </c>
      <c r="E18" t="s">
        <v>31</v>
      </c>
      <c r="F18" t="s">
        <v>153</v>
      </c>
      <c r="G18" t="s">
        <v>386</v>
      </c>
      <c r="H18" s="16">
        <v>105.24603140000001</v>
      </c>
      <c r="I18" s="16">
        <v>108.43112189999999</v>
      </c>
      <c r="J18" s="16">
        <v>121.7912073</v>
      </c>
      <c r="K18" s="16">
        <v>108.58441500000001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106.8348295</v>
      </c>
      <c r="S18" s="16">
        <v>105.5185525</v>
      </c>
      <c r="T18" s="16">
        <v>109.1537895</v>
      </c>
      <c r="U18" s="16">
        <v>121.7912073</v>
      </c>
      <c r="V18" s="16">
        <v>102.24829920000001</v>
      </c>
      <c r="W18" s="16">
        <v>100.6131725</v>
      </c>
    </row>
    <row r="19" spans="1:23" x14ac:dyDescent="0.35">
      <c r="A19">
        <v>18</v>
      </c>
      <c r="B19" t="s">
        <v>205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6">
        <v>96.252834719999996</v>
      </c>
      <c r="I19" s="16">
        <v>94.098214690000006</v>
      </c>
      <c r="J19" s="16">
        <v>96.886970379999994</v>
      </c>
      <c r="K19" s="16">
        <v>104.90537999999999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96.042993469999999</v>
      </c>
      <c r="S19" s="16">
        <v>95.707792499999996</v>
      </c>
      <c r="T19" s="16">
        <v>97.591108039999995</v>
      </c>
      <c r="U19" s="16">
        <v>96.886970379999994</v>
      </c>
      <c r="V19" s="16">
        <v>94.753968610000001</v>
      </c>
      <c r="W19" s="16">
        <v>103.679035</v>
      </c>
    </row>
    <row r="20" spans="1:23" x14ac:dyDescent="0.35">
      <c r="A20">
        <v>19</v>
      </c>
      <c r="B20" t="s">
        <v>210</v>
      </c>
      <c r="C20" t="s">
        <v>209</v>
      </c>
      <c r="D20" t="s">
        <v>23</v>
      </c>
      <c r="E20" t="s">
        <v>26</v>
      </c>
      <c r="F20" t="s">
        <v>153</v>
      </c>
      <c r="G20" t="s">
        <v>387</v>
      </c>
      <c r="H20" s="16">
        <v>98.501133890000006</v>
      </c>
      <c r="I20" s="16">
        <v>94.941326880000005</v>
      </c>
      <c r="J20" s="16">
        <v>97.924646920000001</v>
      </c>
      <c r="K20" s="16">
        <v>106.131725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98.561088530000006</v>
      </c>
      <c r="S20" s="16">
        <v>97.547309999999996</v>
      </c>
      <c r="T20" s="16">
        <v>98.554664819999999</v>
      </c>
      <c r="U20" s="16">
        <v>97.924646920000001</v>
      </c>
      <c r="V20" s="16">
        <v>96.252834719999996</v>
      </c>
      <c r="W20" s="16">
        <v>107.35807</v>
      </c>
    </row>
    <row r="21" spans="1:23" x14ac:dyDescent="0.35">
      <c r="A21">
        <v>20</v>
      </c>
      <c r="B21" t="s">
        <v>552</v>
      </c>
      <c r="C21" t="s">
        <v>209</v>
      </c>
      <c r="D21" t="s">
        <v>24</v>
      </c>
      <c r="E21" t="s">
        <v>26</v>
      </c>
      <c r="F21" t="s">
        <v>153</v>
      </c>
      <c r="G21" t="s">
        <v>387</v>
      </c>
      <c r="H21" s="16">
        <v>100.7494331</v>
      </c>
      <c r="I21" s="16">
        <v>96.627551249999996</v>
      </c>
      <c r="J21" s="16">
        <v>97.924646920000001</v>
      </c>
      <c r="K21" s="16">
        <v>107.35807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98.561088530000006</v>
      </c>
      <c r="S21" s="16">
        <v>99.386827499999995</v>
      </c>
      <c r="T21" s="16">
        <v>100</v>
      </c>
      <c r="U21" s="16">
        <v>97.924646920000001</v>
      </c>
      <c r="V21" s="16">
        <v>94.004535559999994</v>
      </c>
      <c r="W21" s="16">
        <v>105.5185525</v>
      </c>
    </row>
    <row r="22" spans="1:23" x14ac:dyDescent="0.35">
      <c r="A22">
        <v>21</v>
      </c>
      <c r="B22" t="s">
        <v>607</v>
      </c>
      <c r="C22" t="s">
        <v>209</v>
      </c>
      <c r="D22" t="s">
        <v>24</v>
      </c>
      <c r="E22" t="s">
        <v>26</v>
      </c>
      <c r="F22" t="s">
        <v>153</v>
      </c>
      <c r="G22" t="s">
        <v>387</v>
      </c>
      <c r="H22" s="16">
        <v>100</v>
      </c>
      <c r="I22" s="16">
        <v>93.255102500000007</v>
      </c>
      <c r="J22" s="16">
        <v>97.924646920000001</v>
      </c>
      <c r="K22" s="16">
        <v>103.679035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98.740952469999996</v>
      </c>
      <c r="S22" s="16">
        <v>98.773655000000005</v>
      </c>
      <c r="T22" s="16">
        <v>96.627551249999996</v>
      </c>
      <c r="U22" s="16">
        <v>97.924646920000001</v>
      </c>
      <c r="V22" s="16">
        <v>94.004535559999994</v>
      </c>
      <c r="W22" s="16">
        <v>111.037105</v>
      </c>
    </row>
    <row r="23" spans="1:23" x14ac:dyDescent="0.35">
      <c r="A23">
        <v>22</v>
      </c>
      <c r="B23" t="s">
        <v>707</v>
      </c>
      <c r="C23" t="s">
        <v>209</v>
      </c>
      <c r="D23" t="s">
        <v>23</v>
      </c>
      <c r="E23" t="s">
        <v>26</v>
      </c>
      <c r="F23" t="s">
        <v>153</v>
      </c>
      <c r="G23" t="s">
        <v>387</v>
      </c>
      <c r="H23" s="16">
        <v>100</v>
      </c>
      <c r="I23" s="16">
        <v>94.941326880000005</v>
      </c>
      <c r="J23" s="16">
        <v>98.962323459999993</v>
      </c>
      <c r="K23" s="16">
        <v>106.131725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100.3597279</v>
      </c>
      <c r="S23" s="16">
        <v>98.773655000000005</v>
      </c>
      <c r="T23" s="16">
        <v>98.554664819999999</v>
      </c>
      <c r="U23" s="16">
        <v>98.962323459999993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t="s">
        <v>781</v>
      </c>
      <c r="C24" t="s">
        <v>209</v>
      </c>
      <c r="D24" t="s">
        <v>24</v>
      </c>
      <c r="E24" t="s">
        <v>26</v>
      </c>
      <c r="F24" t="s">
        <v>153</v>
      </c>
      <c r="G24" t="s">
        <v>387</v>
      </c>
      <c r="H24" s="16">
        <v>100.7494331</v>
      </c>
      <c r="I24" s="16">
        <v>94.941326880000005</v>
      </c>
      <c r="J24" s="16">
        <v>101.0376765</v>
      </c>
      <c r="K24" s="16">
        <v>106.131725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100.5395918</v>
      </c>
      <c r="S24" s="16">
        <v>99.386827499999995</v>
      </c>
      <c r="T24" s="16">
        <v>98.554664819999999</v>
      </c>
      <c r="U24" s="16">
        <v>101.0376765</v>
      </c>
      <c r="V24" s="16">
        <v>97.751700830000004</v>
      </c>
      <c r="W24" s="16">
        <v>109.1975875</v>
      </c>
    </row>
    <row r="25" spans="1:23" x14ac:dyDescent="0.35">
      <c r="A25">
        <v>24</v>
      </c>
      <c r="B25" t="s">
        <v>888</v>
      </c>
      <c r="C25" t="s">
        <v>209</v>
      </c>
      <c r="D25" t="s">
        <v>28</v>
      </c>
      <c r="E25" t="s">
        <v>26</v>
      </c>
      <c r="F25" t="s">
        <v>153</v>
      </c>
      <c r="G25" t="s">
        <v>387</v>
      </c>
      <c r="H25" s="16">
        <v>100.7494331</v>
      </c>
      <c r="I25" s="16">
        <v>95.784439059999997</v>
      </c>
      <c r="J25" s="16">
        <v>100</v>
      </c>
      <c r="K25" s="16">
        <v>107.35807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102.1583672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t="s">
        <v>979</v>
      </c>
      <c r="C26" t="s">
        <v>209</v>
      </c>
      <c r="D26" t="s">
        <v>23</v>
      </c>
      <c r="E26" t="s">
        <v>26</v>
      </c>
      <c r="F26" t="s">
        <v>153</v>
      </c>
      <c r="G26" t="s">
        <v>387</v>
      </c>
      <c r="H26" s="16">
        <v>102.24829920000001</v>
      </c>
      <c r="I26" s="16">
        <v>95.784439059999997</v>
      </c>
      <c r="J26" s="16">
        <v>100</v>
      </c>
      <c r="K26" s="16">
        <v>107.35807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102.5180951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t="s">
        <v>1062</v>
      </c>
      <c r="C27" t="s">
        <v>209</v>
      </c>
      <c r="D27" t="s">
        <v>24</v>
      </c>
      <c r="E27" t="s">
        <v>26</v>
      </c>
      <c r="F27" t="s">
        <v>153</v>
      </c>
      <c r="G27" t="s">
        <v>387</v>
      </c>
      <c r="H27" s="16">
        <v>101.4988661</v>
      </c>
      <c r="I27" s="16">
        <v>96.627551249999996</v>
      </c>
      <c r="J27" s="16">
        <v>101.0376765</v>
      </c>
      <c r="K27" s="16">
        <v>108.58441500000001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103.95700650000001</v>
      </c>
      <c r="S27" s="16">
        <v>100</v>
      </c>
      <c r="T27" s="16">
        <v>100.4817784</v>
      </c>
      <c r="U27" s="16">
        <v>101.0376765</v>
      </c>
      <c r="V27" s="16">
        <v>100.7494331</v>
      </c>
      <c r="W27" s="16">
        <v>115.3293125</v>
      </c>
    </row>
    <row r="28" spans="1:23" x14ac:dyDescent="0.35">
      <c r="A28">
        <v>27</v>
      </c>
      <c r="B28" t="s">
        <v>205</v>
      </c>
      <c r="C28" t="s">
        <v>211</v>
      </c>
      <c r="D28" t="s">
        <v>24</v>
      </c>
      <c r="E28" t="s">
        <v>26</v>
      </c>
      <c r="F28" t="s">
        <v>153</v>
      </c>
      <c r="G28" t="s">
        <v>388</v>
      </c>
      <c r="H28" s="16">
        <v>94.753968610000001</v>
      </c>
      <c r="I28" s="16">
        <v>103.3724488</v>
      </c>
      <c r="J28" s="16">
        <v>103.1130296</v>
      </c>
      <c r="K28" s="16">
        <v>97.547309999999996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96.222857399999995</v>
      </c>
      <c r="S28" s="16">
        <v>94.481447500000002</v>
      </c>
      <c r="T28" s="16">
        <v>100</v>
      </c>
      <c r="U28" s="16">
        <v>103.1130296</v>
      </c>
      <c r="V28" s="16">
        <v>100.7494331</v>
      </c>
      <c r="W28" s="16">
        <v>96.934137500000006</v>
      </c>
    </row>
    <row r="29" spans="1:23" x14ac:dyDescent="0.35">
      <c r="A29">
        <v>28</v>
      </c>
      <c r="B29" t="s">
        <v>210</v>
      </c>
      <c r="C29" t="s">
        <v>211</v>
      </c>
      <c r="D29" t="s">
        <v>28</v>
      </c>
      <c r="E29" t="s">
        <v>26</v>
      </c>
      <c r="F29" t="s">
        <v>153</v>
      </c>
      <c r="G29" t="s">
        <v>388</v>
      </c>
      <c r="H29" s="16">
        <v>95.503401670000002</v>
      </c>
      <c r="I29" s="16">
        <v>105.9017853</v>
      </c>
      <c r="J29" s="16">
        <v>104.1507062</v>
      </c>
      <c r="K29" s="16">
        <v>101.22634499999999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98.740952469999996</v>
      </c>
      <c r="S29" s="16">
        <v>95.094620000000006</v>
      </c>
      <c r="T29" s="16">
        <v>102.8906704</v>
      </c>
      <c r="U29" s="16">
        <v>104.1507062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t="s">
        <v>596</v>
      </c>
      <c r="C30" t="s">
        <v>211</v>
      </c>
      <c r="D30" t="s">
        <v>23</v>
      </c>
      <c r="E30" t="s">
        <v>26</v>
      </c>
      <c r="F30" t="s">
        <v>153</v>
      </c>
      <c r="G30" t="s">
        <v>388</v>
      </c>
      <c r="H30" s="16">
        <v>94.004535559999994</v>
      </c>
      <c r="I30" s="16">
        <v>107.5880097</v>
      </c>
      <c r="J30" s="16">
        <v>101.0376765</v>
      </c>
      <c r="K30" s="16">
        <v>103.679035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98.740952469999996</v>
      </c>
      <c r="S30" s="16">
        <v>93.868274999999997</v>
      </c>
      <c r="T30" s="16">
        <v>104.81778389999999</v>
      </c>
      <c r="U30" s="16">
        <v>101.0376765</v>
      </c>
      <c r="V30" s="16">
        <v>104.4965983</v>
      </c>
      <c r="W30" s="16">
        <v>98.160482500000001</v>
      </c>
    </row>
    <row r="31" spans="1:23" x14ac:dyDescent="0.35">
      <c r="A31">
        <v>30</v>
      </c>
      <c r="B31" t="s">
        <v>734</v>
      </c>
      <c r="C31" t="s">
        <v>211</v>
      </c>
      <c r="D31" t="s">
        <v>24</v>
      </c>
      <c r="E31" t="s">
        <v>26</v>
      </c>
      <c r="F31" t="s">
        <v>153</v>
      </c>
      <c r="G31" t="s">
        <v>388</v>
      </c>
      <c r="H31" s="16">
        <v>96.252834719999996</v>
      </c>
      <c r="I31" s="16">
        <v>108.43112189999999</v>
      </c>
      <c r="J31" s="16">
        <v>104.1507062</v>
      </c>
      <c r="K31" s="16">
        <v>103.679035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100.5395918</v>
      </c>
      <c r="S31" s="16">
        <v>95.707792499999996</v>
      </c>
      <c r="T31" s="16">
        <v>105.29956230000001</v>
      </c>
      <c r="U31" s="16">
        <v>104.1507062</v>
      </c>
      <c r="V31" s="16">
        <v>104.4965983</v>
      </c>
      <c r="W31" s="16">
        <v>100</v>
      </c>
    </row>
    <row r="32" spans="1:23" x14ac:dyDescent="0.35">
      <c r="A32">
        <v>31</v>
      </c>
      <c r="B32" t="s">
        <v>781</v>
      </c>
      <c r="C32" t="s">
        <v>211</v>
      </c>
      <c r="D32" t="s">
        <v>28</v>
      </c>
      <c r="E32" t="s">
        <v>26</v>
      </c>
      <c r="F32" t="s">
        <v>153</v>
      </c>
      <c r="G32" t="s">
        <v>388</v>
      </c>
      <c r="H32" s="16">
        <v>97.751700830000004</v>
      </c>
      <c r="I32" s="16">
        <v>105.9017853</v>
      </c>
      <c r="J32" s="16">
        <v>105.18838270000001</v>
      </c>
      <c r="K32" s="16">
        <v>101.22634499999999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100.7194557</v>
      </c>
      <c r="S32" s="16">
        <v>96.934137500000006</v>
      </c>
      <c r="T32" s="16">
        <v>102.8906704</v>
      </c>
      <c r="U32" s="16">
        <v>105.18838270000001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t="s">
        <v>1062</v>
      </c>
      <c r="C33" t="s">
        <v>211</v>
      </c>
      <c r="D33" t="s">
        <v>23</v>
      </c>
      <c r="E33" t="s">
        <v>26</v>
      </c>
      <c r="F33" t="s">
        <v>153</v>
      </c>
      <c r="G33" t="s">
        <v>388</v>
      </c>
      <c r="H33" s="16">
        <v>97.002267779999997</v>
      </c>
      <c r="I33" s="16">
        <v>110.11734629999999</v>
      </c>
      <c r="J33" s="16">
        <v>105.18838270000001</v>
      </c>
      <c r="K33" s="16">
        <v>106.131725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102.3382311</v>
      </c>
      <c r="S33" s="16">
        <v>96.320965000000001</v>
      </c>
      <c r="T33" s="16">
        <v>107.2266759</v>
      </c>
      <c r="U33" s="16">
        <v>105.18838270000001</v>
      </c>
      <c r="V33" s="16">
        <v>105.9954644</v>
      </c>
      <c r="W33" s="16">
        <v>101.22634499999999</v>
      </c>
    </row>
    <row r="34" spans="1:23" x14ac:dyDescent="0.35">
      <c r="A34">
        <v>33</v>
      </c>
      <c r="B34" t="s">
        <v>205</v>
      </c>
      <c r="C34" t="s">
        <v>212</v>
      </c>
      <c r="D34" t="s">
        <v>28</v>
      </c>
      <c r="E34" t="s">
        <v>21</v>
      </c>
      <c r="F34" t="s">
        <v>153</v>
      </c>
      <c r="G34" t="s">
        <v>389</v>
      </c>
      <c r="H34" s="16">
        <v>97.002267779999997</v>
      </c>
      <c r="I34" s="16">
        <v>92.411990309999993</v>
      </c>
      <c r="J34" s="16">
        <v>105.18838270000001</v>
      </c>
      <c r="K34" s="16">
        <v>101.22634499999999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97.481904929999999</v>
      </c>
      <c r="S34" s="16">
        <v>98.773655000000005</v>
      </c>
      <c r="T34" s="16">
        <v>97.109329639999999</v>
      </c>
      <c r="U34" s="16">
        <v>105.18838270000001</v>
      </c>
      <c r="V34" s="16">
        <v>112.7403619</v>
      </c>
      <c r="W34" s="16">
        <v>93.255102500000007</v>
      </c>
    </row>
    <row r="35" spans="1:23" x14ac:dyDescent="0.35">
      <c r="A35">
        <v>34</v>
      </c>
      <c r="B35" t="s">
        <v>207</v>
      </c>
      <c r="C35" t="s">
        <v>212</v>
      </c>
      <c r="D35" t="s">
        <v>23</v>
      </c>
      <c r="E35" t="s">
        <v>21</v>
      </c>
      <c r="F35" t="s">
        <v>153</v>
      </c>
      <c r="G35" t="s">
        <v>389</v>
      </c>
      <c r="H35" s="16">
        <v>97.751700830000004</v>
      </c>
      <c r="I35" s="16">
        <v>93.255102500000007</v>
      </c>
      <c r="J35" s="16">
        <v>108.3014123</v>
      </c>
      <c r="K35" s="16">
        <v>102.45269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108.3014123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t="s">
        <v>586</v>
      </c>
      <c r="C36" t="s">
        <v>212</v>
      </c>
      <c r="D36" t="s">
        <v>23</v>
      </c>
      <c r="E36" t="s">
        <v>21</v>
      </c>
      <c r="F36" t="s">
        <v>153</v>
      </c>
      <c r="G36" t="s">
        <v>389</v>
      </c>
      <c r="H36" s="16">
        <v>98.501133890000006</v>
      </c>
      <c r="I36" s="16">
        <v>93.255102500000007</v>
      </c>
      <c r="J36" s="16">
        <v>110.3767654</v>
      </c>
      <c r="K36" s="16">
        <v>103.679035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101.7986393</v>
      </c>
      <c r="S36" s="16">
        <v>100</v>
      </c>
      <c r="T36" s="16">
        <v>98.554664819999999</v>
      </c>
      <c r="U36" s="16">
        <v>110.3767654</v>
      </c>
      <c r="V36" s="16">
        <v>120.9841256</v>
      </c>
      <c r="W36" s="16">
        <v>95.094620000000006</v>
      </c>
    </row>
    <row r="37" spans="1:23" x14ac:dyDescent="0.35">
      <c r="A37">
        <v>36</v>
      </c>
      <c r="B37" t="s">
        <v>672</v>
      </c>
      <c r="C37" t="s">
        <v>212</v>
      </c>
      <c r="D37" t="s">
        <v>24</v>
      </c>
      <c r="E37" t="s">
        <v>21</v>
      </c>
      <c r="F37" t="s">
        <v>153</v>
      </c>
      <c r="G37" t="s">
        <v>389</v>
      </c>
      <c r="H37" s="16">
        <v>97.002267779999997</v>
      </c>
      <c r="I37" s="16">
        <v>93.255102500000007</v>
      </c>
      <c r="J37" s="16">
        <v>112.4521185</v>
      </c>
      <c r="K37" s="16">
        <v>101.22634499999999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101.6187754</v>
      </c>
      <c r="S37" s="16">
        <v>98.773655000000005</v>
      </c>
      <c r="T37" s="16">
        <v>97.591108039999995</v>
      </c>
      <c r="U37" s="16">
        <v>112.4521185</v>
      </c>
      <c r="V37" s="16">
        <v>123.2324247</v>
      </c>
      <c r="W37" s="16">
        <v>93.868274999999997</v>
      </c>
    </row>
    <row r="38" spans="1:23" x14ac:dyDescent="0.35">
      <c r="A38">
        <v>37</v>
      </c>
      <c r="B38" t="s">
        <v>772</v>
      </c>
      <c r="C38" t="s">
        <v>212</v>
      </c>
      <c r="D38" t="s">
        <v>28</v>
      </c>
      <c r="E38" t="s">
        <v>21</v>
      </c>
      <c r="F38" t="s">
        <v>153</v>
      </c>
      <c r="G38" t="s">
        <v>389</v>
      </c>
      <c r="H38" s="16">
        <v>99.250566939999999</v>
      </c>
      <c r="I38" s="16">
        <v>94.098214690000006</v>
      </c>
      <c r="J38" s="16">
        <v>111.4144419</v>
      </c>
      <c r="K38" s="16">
        <v>104.90537999999999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103.5972787</v>
      </c>
      <c r="S38" s="16">
        <v>100.6131725</v>
      </c>
      <c r="T38" s="16">
        <v>99.518221600000004</v>
      </c>
      <c r="U38" s="16">
        <v>111.4144419</v>
      </c>
      <c r="V38" s="16">
        <v>123.9818578</v>
      </c>
      <c r="W38" s="16">
        <v>96.320965000000001</v>
      </c>
    </row>
    <row r="39" spans="1:23" x14ac:dyDescent="0.35">
      <c r="A39">
        <v>38</v>
      </c>
      <c r="B39" t="s">
        <v>888</v>
      </c>
      <c r="C39" t="s">
        <v>212</v>
      </c>
      <c r="D39" t="s">
        <v>23</v>
      </c>
      <c r="E39" t="s">
        <v>21</v>
      </c>
      <c r="F39" t="s">
        <v>153</v>
      </c>
      <c r="G39" t="s">
        <v>389</v>
      </c>
      <c r="H39" s="16">
        <v>98.501133890000006</v>
      </c>
      <c r="I39" s="16">
        <v>94.098214690000006</v>
      </c>
      <c r="J39" s="16">
        <v>112.4521185</v>
      </c>
      <c r="K39" s="16">
        <v>104.90537999999999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103.7771426</v>
      </c>
      <c r="S39" s="16">
        <v>100</v>
      </c>
      <c r="T39" s="16">
        <v>99.518221600000004</v>
      </c>
      <c r="U39" s="16">
        <v>112.4521185</v>
      </c>
      <c r="V39" s="16">
        <v>124.7312908</v>
      </c>
      <c r="W39" s="16">
        <v>96.320965000000001</v>
      </c>
    </row>
    <row r="40" spans="1:23" x14ac:dyDescent="0.35">
      <c r="A40">
        <v>39</v>
      </c>
      <c r="B40" t="s">
        <v>1078</v>
      </c>
      <c r="C40" t="s">
        <v>212</v>
      </c>
      <c r="D40" t="s">
        <v>24</v>
      </c>
      <c r="E40" t="s">
        <v>21</v>
      </c>
      <c r="F40" t="s">
        <v>153</v>
      </c>
      <c r="G40" t="s">
        <v>389</v>
      </c>
      <c r="H40" s="16">
        <v>100</v>
      </c>
      <c r="I40" s="16">
        <v>94.941326880000005</v>
      </c>
      <c r="J40" s="16">
        <v>112.4521185</v>
      </c>
      <c r="K40" s="16">
        <v>106.131725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105.39591799999999</v>
      </c>
      <c r="S40" s="16">
        <v>101.22634499999999</v>
      </c>
      <c r="T40" s="16">
        <v>100.4817784</v>
      </c>
      <c r="U40" s="16">
        <v>112.4521185</v>
      </c>
      <c r="V40" s="16">
        <v>126.97959</v>
      </c>
      <c r="W40" s="16">
        <v>97.547309999999996</v>
      </c>
    </row>
    <row r="41" spans="1:23" x14ac:dyDescent="0.35">
      <c r="A41">
        <v>40</v>
      </c>
      <c r="B41" t="s">
        <v>205</v>
      </c>
      <c r="C41" t="s">
        <v>213</v>
      </c>
      <c r="D41" t="s">
        <v>24</v>
      </c>
      <c r="E41" t="s">
        <v>25</v>
      </c>
      <c r="F41" t="s">
        <v>153</v>
      </c>
      <c r="G41" t="s">
        <v>390</v>
      </c>
      <c r="H41" s="16">
        <v>102.9977322</v>
      </c>
      <c r="I41" s="16">
        <v>98.313775629999995</v>
      </c>
      <c r="J41" s="16">
        <v>97.924646920000001</v>
      </c>
      <c r="K41" s="16">
        <v>90.189239999999998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93.345034470000002</v>
      </c>
      <c r="S41" s="16">
        <v>101.22634499999999</v>
      </c>
      <c r="T41" s="16">
        <v>94.218659290000005</v>
      </c>
      <c r="U41" s="16">
        <v>97.924646920000001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t="s">
        <v>207</v>
      </c>
      <c r="C42" t="s">
        <v>213</v>
      </c>
      <c r="D42" t="s">
        <v>28</v>
      </c>
      <c r="E42" t="s">
        <v>25</v>
      </c>
      <c r="F42" t="s">
        <v>153</v>
      </c>
      <c r="G42" t="s">
        <v>390</v>
      </c>
      <c r="H42" s="16">
        <v>105.24603140000001</v>
      </c>
      <c r="I42" s="16">
        <v>100.84311219999999</v>
      </c>
      <c r="J42" s="16">
        <v>98.962323459999993</v>
      </c>
      <c r="K42" s="16">
        <v>91.415584999999993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95.863129529999995</v>
      </c>
      <c r="S42" s="16">
        <v>103.06586249999999</v>
      </c>
      <c r="T42" s="16">
        <v>96.145772859999994</v>
      </c>
      <c r="U42" s="16">
        <v>98.962323459999993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t="s">
        <v>590</v>
      </c>
      <c r="C43" t="s">
        <v>213</v>
      </c>
      <c r="D43" t="s">
        <v>23</v>
      </c>
      <c r="E43" t="s">
        <v>25</v>
      </c>
      <c r="F43" t="s">
        <v>153</v>
      </c>
      <c r="G43" t="s">
        <v>390</v>
      </c>
      <c r="H43" s="16">
        <v>107.4943306</v>
      </c>
      <c r="I43" s="16">
        <v>98.313775629999995</v>
      </c>
      <c r="J43" s="16">
        <v>98.962323459999993</v>
      </c>
      <c r="K43" s="16">
        <v>87.736549999999994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95.863129529999995</v>
      </c>
      <c r="S43" s="16">
        <v>104.90537999999999</v>
      </c>
      <c r="T43" s="16">
        <v>93.255102500000007</v>
      </c>
      <c r="U43" s="16">
        <v>98.962323459999993</v>
      </c>
      <c r="V43" s="16">
        <v>98.501133890000006</v>
      </c>
      <c r="W43" s="16">
        <v>100.6131725</v>
      </c>
    </row>
    <row r="44" spans="1:23" x14ac:dyDescent="0.35">
      <c r="A44">
        <v>43</v>
      </c>
      <c r="B44" t="s">
        <v>633</v>
      </c>
      <c r="C44" t="s">
        <v>213</v>
      </c>
      <c r="D44" t="s">
        <v>24</v>
      </c>
      <c r="E44" t="s">
        <v>25</v>
      </c>
      <c r="F44" t="s">
        <v>153</v>
      </c>
      <c r="G44" t="s">
        <v>390</v>
      </c>
      <c r="H44" s="16">
        <v>104.4965983</v>
      </c>
      <c r="I44" s="16">
        <v>99.156887810000001</v>
      </c>
      <c r="J44" s="16">
        <v>97.924646920000001</v>
      </c>
      <c r="K44" s="16">
        <v>88.962895000000003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96.042993469999999</v>
      </c>
      <c r="S44" s="16">
        <v>102.45269</v>
      </c>
      <c r="T44" s="16">
        <v>94.218659290000005</v>
      </c>
      <c r="U44" s="16">
        <v>97.924646920000001</v>
      </c>
      <c r="V44" s="16">
        <v>100.7494331</v>
      </c>
      <c r="W44" s="16">
        <v>101.22634499999999</v>
      </c>
    </row>
    <row r="45" spans="1:23" x14ac:dyDescent="0.35">
      <c r="A45">
        <v>44</v>
      </c>
      <c r="B45" t="s">
        <v>742</v>
      </c>
      <c r="C45" t="s">
        <v>213</v>
      </c>
      <c r="D45" t="s">
        <v>24</v>
      </c>
      <c r="E45" t="s">
        <v>25</v>
      </c>
      <c r="F45" t="s">
        <v>153</v>
      </c>
      <c r="G45" t="s">
        <v>390</v>
      </c>
      <c r="H45" s="16">
        <v>107.4943306</v>
      </c>
      <c r="I45" s="16">
        <v>100.84311219999999</v>
      </c>
      <c r="J45" s="16">
        <v>100</v>
      </c>
      <c r="K45" s="16">
        <v>91.415584999999993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97.661768870000003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t="s">
        <v>205</v>
      </c>
      <c r="C46" t="s">
        <v>214</v>
      </c>
      <c r="D46" t="s">
        <v>28</v>
      </c>
      <c r="E46" t="s">
        <v>25</v>
      </c>
      <c r="F46" t="s">
        <v>153</v>
      </c>
      <c r="G46" t="s">
        <v>391</v>
      </c>
      <c r="H46" s="16">
        <v>97.751700830000004</v>
      </c>
      <c r="I46" s="16">
        <v>97.470663439999996</v>
      </c>
      <c r="J46" s="16">
        <v>101.0376765</v>
      </c>
      <c r="K46" s="16">
        <v>101.22634499999999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101.6187754</v>
      </c>
      <c r="S46" s="16">
        <v>99.386827499999995</v>
      </c>
      <c r="T46" s="16">
        <v>100</v>
      </c>
      <c r="U46" s="16">
        <v>101.0376765</v>
      </c>
      <c r="V46" s="16">
        <v>107.4943306</v>
      </c>
      <c r="W46" s="16">
        <v>96.320965000000001</v>
      </c>
    </row>
    <row r="47" spans="1:23" x14ac:dyDescent="0.35">
      <c r="A47">
        <v>46</v>
      </c>
      <c r="B47" t="s">
        <v>215</v>
      </c>
      <c r="C47" t="s">
        <v>214</v>
      </c>
      <c r="D47" t="s">
        <v>23</v>
      </c>
      <c r="E47" t="s">
        <v>25</v>
      </c>
      <c r="F47" t="s">
        <v>153</v>
      </c>
      <c r="G47" t="s">
        <v>391</v>
      </c>
      <c r="H47" s="16">
        <v>100</v>
      </c>
      <c r="I47" s="16">
        <v>100</v>
      </c>
      <c r="J47" s="16">
        <v>102.0753531</v>
      </c>
      <c r="K47" s="16">
        <v>102.45269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104.1368705</v>
      </c>
      <c r="S47" s="16">
        <v>101.22634499999999</v>
      </c>
      <c r="T47" s="16">
        <v>101.9271136</v>
      </c>
      <c r="U47" s="16">
        <v>102.0753531</v>
      </c>
      <c r="V47" s="16">
        <v>108.9931967</v>
      </c>
      <c r="W47" s="16">
        <v>98.773655000000005</v>
      </c>
    </row>
    <row r="48" spans="1:23" x14ac:dyDescent="0.35">
      <c r="A48">
        <v>47</v>
      </c>
      <c r="B48" t="s">
        <v>580</v>
      </c>
      <c r="C48" t="s">
        <v>214</v>
      </c>
      <c r="D48" t="s">
        <v>24</v>
      </c>
      <c r="E48" t="s">
        <v>25</v>
      </c>
      <c r="F48" t="s">
        <v>153</v>
      </c>
      <c r="G48" t="s">
        <v>391</v>
      </c>
      <c r="H48" s="16">
        <v>101.4988661</v>
      </c>
      <c r="I48" s="16">
        <v>98.313775629999995</v>
      </c>
      <c r="J48" s="16">
        <v>102.0753531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104.1368705</v>
      </c>
      <c r="S48" s="16">
        <v>102.45269</v>
      </c>
      <c r="T48" s="16">
        <v>100</v>
      </c>
      <c r="U48" s="16">
        <v>102.0753531</v>
      </c>
      <c r="V48" s="16">
        <v>108.9931967</v>
      </c>
      <c r="W48" s="16">
        <v>100</v>
      </c>
    </row>
    <row r="49" spans="1:23" x14ac:dyDescent="0.35">
      <c r="A49">
        <v>48</v>
      </c>
      <c r="B49" t="s">
        <v>633</v>
      </c>
      <c r="C49" t="s">
        <v>214</v>
      </c>
      <c r="D49" t="s">
        <v>28</v>
      </c>
      <c r="E49" t="s">
        <v>25</v>
      </c>
      <c r="F49" t="s">
        <v>153</v>
      </c>
      <c r="G49" t="s">
        <v>391</v>
      </c>
      <c r="H49" s="16">
        <v>98.501133890000006</v>
      </c>
      <c r="I49" s="16">
        <v>102.52933659999999</v>
      </c>
      <c r="J49" s="16">
        <v>101.0376765</v>
      </c>
      <c r="K49" s="16">
        <v>104.90537999999999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104.3167344</v>
      </c>
      <c r="S49" s="16">
        <v>100</v>
      </c>
      <c r="T49" s="16">
        <v>104.3360055</v>
      </c>
      <c r="U49" s="16">
        <v>101.0376765</v>
      </c>
      <c r="V49" s="16">
        <v>110.4920628</v>
      </c>
      <c r="W49" s="16">
        <v>96.934137500000006</v>
      </c>
    </row>
    <row r="50" spans="1:23" x14ac:dyDescent="0.35">
      <c r="A50">
        <v>49</v>
      </c>
      <c r="B50" t="s">
        <v>825</v>
      </c>
      <c r="C50" t="s">
        <v>214</v>
      </c>
      <c r="D50" t="s">
        <v>23</v>
      </c>
      <c r="E50" t="s">
        <v>25</v>
      </c>
      <c r="F50" t="s">
        <v>153</v>
      </c>
      <c r="G50" t="s">
        <v>391</v>
      </c>
      <c r="H50" s="16">
        <v>102.24829920000001</v>
      </c>
      <c r="I50" s="16">
        <v>100</v>
      </c>
      <c r="J50" s="16">
        <v>103.1130296</v>
      </c>
      <c r="K50" s="16">
        <v>102.45269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106.11537370000001</v>
      </c>
      <c r="S50" s="16">
        <v>103.06586249999999</v>
      </c>
      <c r="T50" s="16">
        <v>101.9271136</v>
      </c>
      <c r="U50" s="16">
        <v>103.1130296</v>
      </c>
      <c r="V50" s="16">
        <v>111.9909289</v>
      </c>
      <c r="W50" s="16">
        <v>100.6131725</v>
      </c>
    </row>
    <row r="51" spans="1:23" x14ac:dyDescent="0.35">
      <c r="A51">
        <v>50</v>
      </c>
      <c r="B51" t="s">
        <v>205</v>
      </c>
      <c r="C51" t="s">
        <v>216</v>
      </c>
      <c r="D51" t="s">
        <v>24</v>
      </c>
      <c r="E51" t="s">
        <v>31</v>
      </c>
      <c r="F51" t="s">
        <v>153</v>
      </c>
      <c r="G51" t="s">
        <v>392</v>
      </c>
      <c r="H51" s="16">
        <v>95.503401670000002</v>
      </c>
      <c r="I51" s="16">
        <v>96.627551249999996</v>
      </c>
      <c r="J51" s="16">
        <v>109.3390888</v>
      </c>
      <c r="K51" s="16">
        <v>101.22634499999999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98.740952469999996</v>
      </c>
      <c r="S51" s="16">
        <v>97.547309999999996</v>
      </c>
      <c r="T51" s="16">
        <v>99.518221600000004</v>
      </c>
      <c r="U51" s="16">
        <v>109.3390888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t="s">
        <v>215</v>
      </c>
      <c r="C52" t="s">
        <v>216</v>
      </c>
      <c r="D52" t="s">
        <v>28</v>
      </c>
      <c r="E52" t="s">
        <v>31</v>
      </c>
      <c r="F52" t="s">
        <v>153</v>
      </c>
      <c r="G52" t="s">
        <v>392</v>
      </c>
      <c r="H52" s="16">
        <v>96.252834719999996</v>
      </c>
      <c r="I52" s="16">
        <v>99.156887810000001</v>
      </c>
      <c r="J52" s="16">
        <v>112.4521185</v>
      </c>
      <c r="K52" s="16">
        <v>104.90537999999999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101.25904749999999</v>
      </c>
      <c r="S52" s="16">
        <v>98.160482500000001</v>
      </c>
      <c r="T52" s="16">
        <v>102.40889199999999</v>
      </c>
      <c r="U52" s="16">
        <v>112.4521185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t="s">
        <v>580</v>
      </c>
      <c r="C53" t="s">
        <v>216</v>
      </c>
      <c r="D53" t="s">
        <v>28</v>
      </c>
      <c r="E53" t="s">
        <v>31</v>
      </c>
      <c r="F53" t="s">
        <v>153</v>
      </c>
      <c r="G53" t="s">
        <v>392</v>
      </c>
      <c r="H53" s="16">
        <v>95.503401670000002</v>
      </c>
      <c r="I53" s="16">
        <v>100.84311219999999</v>
      </c>
      <c r="J53" s="16">
        <v>111.4144419</v>
      </c>
      <c r="K53" s="16">
        <v>107.35807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101.25904749999999</v>
      </c>
      <c r="S53" s="16">
        <v>97.547309999999996</v>
      </c>
      <c r="T53" s="16">
        <v>104.3360055</v>
      </c>
      <c r="U53" s="16">
        <v>111.4144419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t="s">
        <v>678</v>
      </c>
      <c r="C54" t="s">
        <v>216</v>
      </c>
      <c r="D54" t="s">
        <v>24</v>
      </c>
      <c r="E54" t="s">
        <v>31</v>
      </c>
      <c r="F54" t="s">
        <v>153</v>
      </c>
      <c r="G54" t="s">
        <v>392</v>
      </c>
      <c r="H54" s="16">
        <v>96.252834719999996</v>
      </c>
      <c r="I54" s="16">
        <v>102.52933659999999</v>
      </c>
      <c r="J54" s="16">
        <v>114.5274715</v>
      </c>
      <c r="K54" s="16">
        <v>108.58441500000001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103.05768689999999</v>
      </c>
      <c r="S54" s="16">
        <v>98.160482500000001</v>
      </c>
      <c r="T54" s="16">
        <v>105.7813407</v>
      </c>
      <c r="U54" s="16">
        <v>114.5274715</v>
      </c>
      <c r="V54" s="16">
        <v>101.4988661</v>
      </c>
      <c r="W54" s="16">
        <v>95.094620000000006</v>
      </c>
    </row>
    <row r="55" spans="1:23" x14ac:dyDescent="0.35">
      <c r="A55">
        <v>54</v>
      </c>
      <c r="B55" t="s">
        <v>800</v>
      </c>
      <c r="C55" t="s">
        <v>216</v>
      </c>
      <c r="D55" t="s">
        <v>28</v>
      </c>
      <c r="E55" t="s">
        <v>31</v>
      </c>
      <c r="F55" t="s">
        <v>153</v>
      </c>
      <c r="G55" t="s">
        <v>392</v>
      </c>
      <c r="H55" s="16">
        <v>97.751700830000004</v>
      </c>
      <c r="I55" s="16">
        <v>100.84311219999999</v>
      </c>
      <c r="J55" s="16">
        <v>112.4521185</v>
      </c>
      <c r="K55" s="16">
        <v>107.35807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103.05768689999999</v>
      </c>
      <c r="S55" s="16">
        <v>99.386827499999995</v>
      </c>
      <c r="T55" s="16">
        <v>104.3360055</v>
      </c>
      <c r="U55" s="16">
        <v>112.4521185</v>
      </c>
      <c r="V55" s="16">
        <v>100.7494331</v>
      </c>
      <c r="W55" s="16">
        <v>97.547309999999996</v>
      </c>
    </row>
    <row r="56" spans="1:23" x14ac:dyDescent="0.35">
      <c r="A56">
        <v>55</v>
      </c>
      <c r="B56" t="s">
        <v>1000</v>
      </c>
      <c r="C56" t="s">
        <v>216</v>
      </c>
      <c r="D56" t="s">
        <v>23</v>
      </c>
      <c r="E56" t="s">
        <v>31</v>
      </c>
      <c r="F56" t="s">
        <v>153</v>
      </c>
      <c r="G56" t="s">
        <v>392</v>
      </c>
      <c r="H56" s="16">
        <v>94.753968610000001</v>
      </c>
      <c r="I56" s="16">
        <v>99.156887810000001</v>
      </c>
      <c r="J56" s="16">
        <v>115.5651481</v>
      </c>
      <c r="K56" s="16">
        <v>106.131725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101.6187754</v>
      </c>
      <c r="S56" s="16">
        <v>96.934137500000006</v>
      </c>
      <c r="T56" s="16">
        <v>102.8906704</v>
      </c>
      <c r="U56" s="16">
        <v>115.5651481</v>
      </c>
      <c r="V56" s="16">
        <v>100.7494331</v>
      </c>
      <c r="W56" s="16">
        <v>95.094620000000006</v>
      </c>
    </row>
    <row r="57" spans="1:23" x14ac:dyDescent="0.35">
      <c r="A57">
        <v>56</v>
      </c>
      <c r="B57" t="s">
        <v>205</v>
      </c>
      <c r="C57" t="s">
        <v>217</v>
      </c>
      <c r="D57" t="s">
        <v>28</v>
      </c>
      <c r="E57" t="s">
        <v>25</v>
      </c>
      <c r="F57" t="s">
        <v>153</v>
      </c>
      <c r="G57" t="s">
        <v>393</v>
      </c>
      <c r="H57" s="16">
        <v>104.4965983</v>
      </c>
      <c r="I57" s="16">
        <v>105.05867309999999</v>
      </c>
      <c r="J57" s="16">
        <v>97.924646920000001</v>
      </c>
      <c r="K57" s="16">
        <v>97.547309999999996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96.942313130000002</v>
      </c>
      <c r="S57" s="16">
        <v>102.45269</v>
      </c>
      <c r="T57" s="16">
        <v>100.96355680000001</v>
      </c>
      <c r="U57" s="16">
        <v>97.924646920000001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t="s">
        <v>215</v>
      </c>
      <c r="C58" t="s">
        <v>217</v>
      </c>
      <c r="D58" t="s">
        <v>23</v>
      </c>
      <c r="E58" t="s">
        <v>25</v>
      </c>
      <c r="F58" t="s">
        <v>153</v>
      </c>
      <c r="G58" t="s">
        <v>393</v>
      </c>
      <c r="H58" s="16">
        <v>102.24829920000001</v>
      </c>
      <c r="I58" s="16">
        <v>104.2155609</v>
      </c>
      <c r="J58" s="16">
        <v>94.811617310000003</v>
      </c>
      <c r="K58" s="16">
        <v>96.320965000000001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93.345034470000002</v>
      </c>
      <c r="S58" s="16">
        <v>100.6131725</v>
      </c>
      <c r="T58" s="16">
        <v>100</v>
      </c>
      <c r="U58" s="16">
        <v>94.811617310000003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t="s">
        <v>630</v>
      </c>
      <c r="C59" t="s">
        <v>217</v>
      </c>
      <c r="D59" t="s">
        <v>24</v>
      </c>
      <c r="E59" t="s">
        <v>25</v>
      </c>
      <c r="F59" t="s">
        <v>153</v>
      </c>
      <c r="G59" t="s">
        <v>393</v>
      </c>
      <c r="H59" s="16">
        <v>108.9931967</v>
      </c>
      <c r="I59" s="16">
        <v>105.05867309999999</v>
      </c>
      <c r="J59" s="16">
        <v>98.962323459999993</v>
      </c>
      <c r="K59" s="16">
        <v>95.094620000000006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99.460408200000003</v>
      </c>
      <c r="S59" s="16">
        <v>106.131725</v>
      </c>
      <c r="T59" s="16">
        <v>100</v>
      </c>
      <c r="U59" s="16">
        <v>98.962323459999993</v>
      </c>
      <c r="V59" s="16">
        <v>96.252834719999996</v>
      </c>
      <c r="W59" s="16">
        <v>103.679035</v>
      </c>
    </row>
    <row r="60" spans="1:23" x14ac:dyDescent="0.35">
      <c r="A60">
        <v>59</v>
      </c>
      <c r="B60" t="s">
        <v>1000</v>
      </c>
      <c r="C60" t="s">
        <v>217</v>
      </c>
      <c r="D60" t="s">
        <v>28</v>
      </c>
      <c r="E60" t="s">
        <v>25</v>
      </c>
      <c r="F60" t="s">
        <v>153</v>
      </c>
      <c r="G60" t="s">
        <v>393</v>
      </c>
      <c r="H60" s="16">
        <v>110.4920628</v>
      </c>
      <c r="I60" s="16">
        <v>105.05867309999999</v>
      </c>
      <c r="J60" s="16">
        <v>100</v>
      </c>
      <c r="K60" s="16">
        <v>95.094620000000006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101.25904749999999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t="s">
        <v>205</v>
      </c>
      <c r="C61" t="s">
        <v>219</v>
      </c>
      <c r="D61" t="s">
        <v>24</v>
      </c>
      <c r="E61" t="s">
        <v>25</v>
      </c>
      <c r="F61" t="s">
        <v>153</v>
      </c>
      <c r="G61" t="s">
        <v>394</v>
      </c>
      <c r="H61" s="16">
        <v>94.004535559999994</v>
      </c>
      <c r="I61" s="16">
        <v>96.627551249999996</v>
      </c>
      <c r="J61" s="16">
        <v>95.849293849999995</v>
      </c>
      <c r="K61" s="16">
        <v>97.547309999999996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94.064490199999995</v>
      </c>
      <c r="S61" s="16">
        <v>95.094620000000006</v>
      </c>
      <c r="T61" s="16">
        <v>97.109329639999999</v>
      </c>
      <c r="U61" s="16">
        <v>95.849293849999995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t="s">
        <v>366</v>
      </c>
      <c r="C62" t="s">
        <v>219</v>
      </c>
      <c r="D62" t="s">
        <v>28</v>
      </c>
      <c r="E62" t="s">
        <v>25</v>
      </c>
      <c r="F62" t="s">
        <v>153</v>
      </c>
      <c r="G62" t="s">
        <v>394</v>
      </c>
      <c r="H62" s="16">
        <v>96.252834719999996</v>
      </c>
      <c r="I62" s="16">
        <v>99.156887810000001</v>
      </c>
      <c r="J62" s="16">
        <v>97.924646920000001</v>
      </c>
      <c r="K62" s="16">
        <v>98.773655000000005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96.762449200000006</v>
      </c>
      <c r="S62" s="16">
        <v>96.934137500000006</v>
      </c>
      <c r="T62" s="16">
        <v>99.036443210000002</v>
      </c>
      <c r="U62" s="16">
        <v>97.924646920000001</v>
      </c>
      <c r="V62" s="16">
        <v>100</v>
      </c>
      <c r="W62" s="16">
        <v>96.320965000000001</v>
      </c>
    </row>
    <row r="63" spans="1:23" x14ac:dyDescent="0.35">
      <c r="A63">
        <v>63</v>
      </c>
      <c r="B63" t="s">
        <v>633</v>
      </c>
      <c r="C63" t="s">
        <v>219</v>
      </c>
      <c r="D63" t="s">
        <v>23</v>
      </c>
      <c r="E63" t="s">
        <v>25</v>
      </c>
      <c r="F63" t="s">
        <v>153</v>
      </c>
      <c r="G63" t="s">
        <v>394</v>
      </c>
      <c r="H63" s="16">
        <v>94.753968610000001</v>
      </c>
      <c r="I63" s="16">
        <v>100</v>
      </c>
      <c r="J63" s="16">
        <v>95.849293849999995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96.762449200000006</v>
      </c>
      <c r="S63" s="16">
        <v>95.707792499999996</v>
      </c>
      <c r="T63" s="16">
        <v>100</v>
      </c>
      <c r="U63" s="16">
        <v>95.849293849999995</v>
      </c>
      <c r="V63" s="16">
        <v>102.9977322</v>
      </c>
      <c r="W63" s="16">
        <v>95.094620000000006</v>
      </c>
    </row>
    <row r="64" spans="1:23" x14ac:dyDescent="0.35">
      <c r="A64">
        <v>64</v>
      </c>
      <c r="B64" t="s">
        <v>707</v>
      </c>
      <c r="C64" t="s">
        <v>219</v>
      </c>
      <c r="D64" t="s">
        <v>24</v>
      </c>
      <c r="E64" t="s">
        <v>25</v>
      </c>
      <c r="F64" t="s">
        <v>153</v>
      </c>
      <c r="G64" t="s">
        <v>394</v>
      </c>
      <c r="H64" s="16">
        <v>98.501133890000006</v>
      </c>
      <c r="I64" s="16">
        <v>99.156887810000001</v>
      </c>
      <c r="J64" s="16">
        <v>98.962323459999993</v>
      </c>
      <c r="K64" s="16">
        <v>98.773655000000005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98.561088530000006</v>
      </c>
      <c r="S64" s="16">
        <v>98.773655000000005</v>
      </c>
      <c r="T64" s="16">
        <v>99.036443210000002</v>
      </c>
      <c r="U64" s="16">
        <v>98.962323459999993</v>
      </c>
      <c r="V64" s="16">
        <v>102.9977322</v>
      </c>
      <c r="W64" s="16">
        <v>97.547309999999996</v>
      </c>
    </row>
    <row r="65" spans="1:23" x14ac:dyDescent="0.35">
      <c r="A65">
        <v>65</v>
      </c>
      <c r="B65" t="s">
        <v>205</v>
      </c>
      <c r="C65" t="s">
        <v>220</v>
      </c>
      <c r="D65" t="s">
        <v>24</v>
      </c>
      <c r="E65" t="s">
        <v>25</v>
      </c>
      <c r="F65" t="s">
        <v>153</v>
      </c>
      <c r="G65" t="s">
        <v>395</v>
      </c>
      <c r="H65" s="16">
        <v>97.002267779999997</v>
      </c>
      <c r="I65" s="16">
        <v>102.52933659999999</v>
      </c>
      <c r="J65" s="16">
        <v>97.924646920000001</v>
      </c>
      <c r="K65" s="16">
        <v>93.868274999999997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94.244354130000005</v>
      </c>
      <c r="S65" s="16">
        <v>98.773655000000005</v>
      </c>
      <c r="T65" s="16">
        <v>100</v>
      </c>
      <c r="U65" s="16">
        <v>97.924646920000001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t="s">
        <v>928</v>
      </c>
      <c r="C66" t="s">
        <v>220</v>
      </c>
      <c r="D66" t="s">
        <v>28</v>
      </c>
      <c r="E66" t="s">
        <v>25</v>
      </c>
      <c r="F66" t="s">
        <v>153</v>
      </c>
      <c r="G66" t="s">
        <v>395</v>
      </c>
      <c r="H66" s="16">
        <v>99.250566939999999</v>
      </c>
      <c r="I66" s="16">
        <v>105.05867309999999</v>
      </c>
      <c r="J66" s="16">
        <v>98.962323459999993</v>
      </c>
      <c r="K66" s="16">
        <v>95.094620000000006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96.762449200000006</v>
      </c>
      <c r="S66" s="16">
        <v>100.6131725</v>
      </c>
      <c r="T66" s="16">
        <v>101.9271136</v>
      </c>
      <c r="U66" s="16">
        <v>98.962323459999993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t="s">
        <v>205</v>
      </c>
      <c r="C67" t="s">
        <v>221</v>
      </c>
      <c r="D67" t="s">
        <v>24</v>
      </c>
      <c r="E67" t="s">
        <v>26</v>
      </c>
      <c r="F67" t="s">
        <v>153</v>
      </c>
      <c r="G67" t="s">
        <v>396</v>
      </c>
      <c r="H67" s="16">
        <v>94.004535559999994</v>
      </c>
      <c r="I67" s="16">
        <v>97.470663439999996</v>
      </c>
      <c r="J67" s="16">
        <v>96.886970379999994</v>
      </c>
      <c r="K67" s="16">
        <v>101.22634499999999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93.345034470000002</v>
      </c>
      <c r="S67" s="16">
        <v>96.320965000000001</v>
      </c>
      <c r="T67" s="16">
        <v>100</v>
      </c>
      <c r="U67" s="16">
        <v>96.886970379999994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t="s">
        <v>205</v>
      </c>
      <c r="C68" t="s">
        <v>39</v>
      </c>
      <c r="D68" t="s">
        <v>24</v>
      </c>
      <c r="E68" t="s">
        <v>31</v>
      </c>
      <c r="F68" t="s">
        <v>27</v>
      </c>
      <c r="G68" t="s">
        <v>397</v>
      </c>
      <c r="H68" s="16">
        <v>94.004535559999994</v>
      </c>
      <c r="I68" s="16">
        <v>96.627551249999996</v>
      </c>
      <c r="J68" s="16">
        <v>112.4521185</v>
      </c>
      <c r="K68" s="16">
        <v>108.58441500000001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98.381224599999996</v>
      </c>
      <c r="S68" s="16">
        <v>96.320965000000001</v>
      </c>
      <c r="T68" s="16">
        <v>102.40889199999999</v>
      </c>
      <c r="U68" s="16">
        <v>112.4521185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t="s">
        <v>207</v>
      </c>
      <c r="C69" t="s">
        <v>39</v>
      </c>
      <c r="D69" t="s">
        <v>24</v>
      </c>
      <c r="E69" t="s">
        <v>31</v>
      </c>
      <c r="F69" t="s">
        <v>27</v>
      </c>
      <c r="G69" t="s">
        <v>397</v>
      </c>
      <c r="H69" s="16">
        <v>94.753968610000001</v>
      </c>
      <c r="I69" s="16">
        <v>99.156887810000001</v>
      </c>
      <c r="J69" s="16">
        <v>115.5651481</v>
      </c>
      <c r="K69" s="16">
        <v>112.26345000000001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100.89931970000001</v>
      </c>
      <c r="S69" s="16">
        <v>96.934137500000006</v>
      </c>
      <c r="T69" s="16">
        <v>105.29956230000001</v>
      </c>
      <c r="U69" s="16">
        <v>115.5651481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t="s">
        <v>208</v>
      </c>
      <c r="C70" t="s">
        <v>39</v>
      </c>
      <c r="D70" t="s">
        <v>28</v>
      </c>
      <c r="E70" t="s">
        <v>31</v>
      </c>
      <c r="F70" t="s">
        <v>27</v>
      </c>
      <c r="G70" t="s">
        <v>397</v>
      </c>
      <c r="H70" s="16">
        <v>93.255102500000007</v>
      </c>
      <c r="I70" s="16">
        <v>99.156887810000001</v>
      </c>
      <c r="J70" s="16">
        <v>117.6405012</v>
      </c>
      <c r="K70" s="16">
        <v>112.26345000000001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100.89931970000001</v>
      </c>
      <c r="S70" s="16">
        <v>95.707792499999996</v>
      </c>
      <c r="T70" s="16">
        <v>105.29956230000001</v>
      </c>
      <c r="U70" s="16">
        <v>117.6405012</v>
      </c>
      <c r="V70" s="16">
        <v>101.4988661</v>
      </c>
      <c r="W70" s="16">
        <v>92.028757499999998</v>
      </c>
    </row>
    <row r="71" spans="1:23" x14ac:dyDescent="0.35">
      <c r="A71">
        <v>71</v>
      </c>
      <c r="B71" t="s">
        <v>607</v>
      </c>
      <c r="C71" t="s">
        <v>39</v>
      </c>
      <c r="D71" t="s">
        <v>23</v>
      </c>
      <c r="E71" t="s">
        <v>31</v>
      </c>
      <c r="F71" t="s">
        <v>27</v>
      </c>
      <c r="G71" t="s">
        <v>397</v>
      </c>
      <c r="H71" s="16">
        <v>95.503401670000002</v>
      </c>
      <c r="I71" s="16">
        <v>100.84311219999999</v>
      </c>
      <c r="J71" s="16">
        <v>118.67817770000001</v>
      </c>
      <c r="K71" s="16">
        <v>114.71614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102.697959</v>
      </c>
      <c r="S71" s="16">
        <v>97.547309999999996</v>
      </c>
      <c r="T71" s="16">
        <v>107.2266759</v>
      </c>
      <c r="U71" s="16">
        <v>118.67817770000001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t="s">
        <v>734</v>
      </c>
      <c r="C72" t="s">
        <v>39</v>
      </c>
      <c r="D72" t="s">
        <v>24</v>
      </c>
      <c r="E72" t="s">
        <v>31</v>
      </c>
      <c r="F72" t="s">
        <v>27</v>
      </c>
      <c r="G72" t="s">
        <v>397</v>
      </c>
      <c r="H72" s="16">
        <v>95.503401670000002</v>
      </c>
      <c r="I72" s="16">
        <v>101.6862244</v>
      </c>
      <c r="J72" s="16">
        <v>116.60282460000001</v>
      </c>
      <c r="K72" s="16">
        <v>114.71614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102.8778229</v>
      </c>
      <c r="S72" s="16">
        <v>97.547309999999996</v>
      </c>
      <c r="T72" s="16">
        <v>107.7084543</v>
      </c>
      <c r="U72" s="16">
        <v>116.60282460000001</v>
      </c>
      <c r="V72" s="16">
        <v>101.4988661</v>
      </c>
      <c r="W72" s="16">
        <v>94.481447500000002</v>
      </c>
    </row>
    <row r="73" spans="1:23" x14ac:dyDescent="0.35">
      <c r="A73">
        <v>73</v>
      </c>
      <c r="B73" t="s">
        <v>800</v>
      </c>
      <c r="C73" t="s">
        <v>39</v>
      </c>
      <c r="D73" t="s">
        <v>28</v>
      </c>
      <c r="E73" t="s">
        <v>31</v>
      </c>
      <c r="F73" t="s">
        <v>27</v>
      </c>
      <c r="G73" t="s">
        <v>397</v>
      </c>
      <c r="H73" s="16">
        <v>96.252834719999996</v>
      </c>
      <c r="I73" s="16">
        <v>102.52933659999999</v>
      </c>
      <c r="J73" s="16">
        <v>120.75353079999999</v>
      </c>
      <c r="K73" s="16">
        <v>115.942485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104.4965983</v>
      </c>
      <c r="S73" s="16">
        <v>98.160482500000001</v>
      </c>
      <c r="T73" s="16">
        <v>108.67201110000001</v>
      </c>
      <c r="U73" s="16">
        <v>120.75353079999999</v>
      </c>
      <c r="V73" s="16">
        <v>100</v>
      </c>
      <c r="W73" s="16">
        <v>96.934137500000006</v>
      </c>
    </row>
    <row r="74" spans="1:23" x14ac:dyDescent="0.35">
      <c r="A74">
        <v>74</v>
      </c>
      <c r="B74" t="s">
        <v>941</v>
      </c>
      <c r="C74" t="s">
        <v>39</v>
      </c>
      <c r="D74" t="s">
        <v>23</v>
      </c>
      <c r="E74" t="s">
        <v>31</v>
      </c>
      <c r="F74" t="s">
        <v>27</v>
      </c>
      <c r="G74" t="s">
        <v>397</v>
      </c>
      <c r="H74" s="16">
        <v>96.252834719999996</v>
      </c>
      <c r="I74" s="16">
        <v>101.6862244</v>
      </c>
      <c r="J74" s="16">
        <v>119.7158542</v>
      </c>
      <c r="K74" s="16">
        <v>115.942485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104.6764623</v>
      </c>
      <c r="S74" s="16">
        <v>98.160482500000001</v>
      </c>
      <c r="T74" s="16">
        <v>108.1902327</v>
      </c>
      <c r="U74" s="16">
        <v>119.7158542</v>
      </c>
      <c r="V74" s="16">
        <v>100.7494331</v>
      </c>
      <c r="W74" s="16">
        <v>98.160482500000001</v>
      </c>
    </row>
    <row r="75" spans="1:23" x14ac:dyDescent="0.35">
      <c r="A75">
        <v>75</v>
      </c>
      <c r="B75" t="s">
        <v>1078</v>
      </c>
      <c r="C75" t="s">
        <v>39</v>
      </c>
      <c r="D75" t="s">
        <v>24</v>
      </c>
      <c r="E75" t="s">
        <v>31</v>
      </c>
      <c r="F75" t="s">
        <v>27</v>
      </c>
      <c r="G75" t="s">
        <v>397</v>
      </c>
      <c r="H75" s="16">
        <v>96.252834719999996</v>
      </c>
      <c r="I75" s="16">
        <v>103.3724488</v>
      </c>
      <c r="J75" s="16">
        <v>117.6405012</v>
      </c>
      <c r="K75" s="16">
        <v>117.16883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104.8563262</v>
      </c>
      <c r="S75" s="16">
        <v>98.160482500000001</v>
      </c>
      <c r="T75" s="16">
        <v>109.6355679</v>
      </c>
      <c r="U75" s="16">
        <v>117.6405012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t="s">
        <v>205</v>
      </c>
      <c r="C76" t="s">
        <v>40</v>
      </c>
      <c r="D76" t="s">
        <v>23</v>
      </c>
      <c r="E76" t="s">
        <v>26</v>
      </c>
      <c r="F76" t="s">
        <v>27</v>
      </c>
      <c r="G76" t="s">
        <v>398</v>
      </c>
      <c r="H76" s="16">
        <v>103.74716530000001</v>
      </c>
      <c r="I76" s="16">
        <v>101.6862244</v>
      </c>
      <c r="J76" s="16">
        <v>98.962323459999993</v>
      </c>
      <c r="K76" s="16">
        <v>96.320965000000001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100.1798639</v>
      </c>
      <c r="S76" s="16">
        <v>104.2922075</v>
      </c>
      <c r="T76" s="16">
        <v>100.4817784</v>
      </c>
      <c r="U76" s="16">
        <v>98.962323459999993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t="s">
        <v>207</v>
      </c>
      <c r="C77" t="s">
        <v>40</v>
      </c>
      <c r="D77" t="s">
        <v>23</v>
      </c>
      <c r="E77" t="s">
        <v>26</v>
      </c>
      <c r="F77" t="s">
        <v>27</v>
      </c>
      <c r="G77" t="s">
        <v>398</v>
      </c>
      <c r="H77" s="16">
        <v>105.9954644</v>
      </c>
      <c r="I77" s="16">
        <v>102.52933659999999</v>
      </c>
      <c r="J77" s="16">
        <v>100</v>
      </c>
      <c r="K77" s="16">
        <v>97.547309999999996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102.697959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t="s">
        <v>208</v>
      </c>
      <c r="C78" t="s">
        <v>40</v>
      </c>
      <c r="D78" t="s">
        <v>24</v>
      </c>
      <c r="E78" t="s">
        <v>26</v>
      </c>
      <c r="F78" t="s">
        <v>27</v>
      </c>
      <c r="G78" t="s">
        <v>398</v>
      </c>
      <c r="H78" s="16">
        <v>107.4943306</v>
      </c>
      <c r="I78" s="16">
        <v>105.05867309999999</v>
      </c>
      <c r="J78" s="16">
        <v>100</v>
      </c>
      <c r="K78" s="16">
        <v>101.22634499999999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102.697959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t="s">
        <v>607</v>
      </c>
      <c r="C79" t="s">
        <v>40</v>
      </c>
      <c r="D79" t="s">
        <v>28</v>
      </c>
      <c r="E79" t="s">
        <v>26</v>
      </c>
      <c r="F79" t="s">
        <v>27</v>
      </c>
      <c r="G79" t="s">
        <v>398</v>
      </c>
      <c r="H79" s="16">
        <v>108.24376359999999</v>
      </c>
      <c r="I79" s="16">
        <v>100</v>
      </c>
      <c r="J79" s="16">
        <v>100</v>
      </c>
      <c r="K79" s="16">
        <v>97.547309999999996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102.697959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t="s">
        <v>683</v>
      </c>
      <c r="C80" t="s">
        <v>40</v>
      </c>
      <c r="D80" t="s">
        <v>23</v>
      </c>
      <c r="E80" t="s">
        <v>26</v>
      </c>
      <c r="F80" t="s">
        <v>27</v>
      </c>
      <c r="G80" t="s">
        <v>398</v>
      </c>
      <c r="H80" s="16">
        <v>107.4943306</v>
      </c>
      <c r="I80" s="16">
        <v>102.52933659999999</v>
      </c>
      <c r="J80" s="16">
        <v>101.0376765</v>
      </c>
      <c r="K80" s="16">
        <v>97.547309999999996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104.4965983</v>
      </c>
      <c r="S80" s="16">
        <v>107.35807</v>
      </c>
      <c r="T80" s="16">
        <v>101.4453352</v>
      </c>
      <c r="U80" s="16">
        <v>101.0376765</v>
      </c>
      <c r="V80" s="16">
        <v>100</v>
      </c>
      <c r="W80" s="16">
        <v>111.6502775</v>
      </c>
    </row>
    <row r="81" spans="1:23" x14ac:dyDescent="0.35">
      <c r="A81">
        <v>81</v>
      </c>
      <c r="B81" t="s">
        <v>772</v>
      </c>
      <c r="C81" t="s">
        <v>40</v>
      </c>
      <c r="D81" t="s">
        <v>24</v>
      </c>
      <c r="E81" t="s">
        <v>26</v>
      </c>
      <c r="F81" t="s">
        <v>27</v>
      </c>
      <c r="G81" t="s">
        <v>398</v>
      </c>
      <c r="H81" s="16">
        <v>108.24376359999999</v>
      </c>
      <c r="I81" s="16">
        <v>102.52933659999999</v>
      </c>
      <c r="J81" s="16">
        <v>101.0376765</v>
      </c>
      <c r="K81" s="16">
        <v>97.547309999999996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104.6764623</v>
      </c>
      <c r="S81" s="16">
        <v>107.9712425</v>
      </c>
      <c r="T81" s="16">
        <v>101.4453352</v>
      </c>
      <c r="U81" s="16">
        <v>101.0376765</v>
      </c>
      <c r="V81" s="16">
        <v>101.4988661</v>
      </c>
      <c r="W81" s="16">
        <v>110.42393250000001</v>
      </c>
    </row>
    <row r="82" spans="1:23" x14ac:dyDescent="0.35">
      <c r="A82">
        <v>82</v>
      </c>
      <c r="B82" t="s">
        <v>941</v>
      </c>
      <c r="C82" t="s">
        <v>40</v>
      </c>
      <c r="D82" t="s">
        <v>28</v>
      </c>
      <c r="E82" t="s">
        <v>26</v>
      </c>
      <c r="F82" t="s">
        <v>27</v>
      </c>
      <c r="G82" t="s">
        <v>398</v>
      </c>
      <c r="H82" s="16">
        <v>108.24376359999999</v>
      </c>
      <c r="I82" s="16">
        <v>103.3724488</v>
      </c>
      <c r="J82" s="16">
        <v>102.0753531</v>
      </c>
      <c r="K82" s="16">
        <v>98.773655000000005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105.93550980000001</v>
      </c>
      <c r="S82" s="16">
        <v>107.9712425</v>
      </c>
      <c r="T82" s="16">
        <v>102.40889199999999</v>
      </c>
      <c r="U82" s="16">
        <v>102.0753531</v>
      </c>
      <c r="V82" s="16">
        <v>101.4988661</v>
      </c>
      <c r="W82" s="16">
        <v>112.8766225</v>
      </c>
    </row>
    <row r="83" spans="1:23" x14ac:dyDescent="0.35">
      <c r="A83">
        <v>83</v>
      </c>
      <c r="B83" t="s">
        <v>1078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109.74262969999999</v>
      </c>
      <c r="I83" s="16">
        <v>103.3724488</v>
      </c>
      <c r="J83" s="16">
        <v>102.0753531</v>
      </c>
      <c r="K83" s="16">
        <v>98.773655000000005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106.4751016</v>
      </c>
      <c r="S83" s="16">
        <v>109.1975875</v>
      </c>
      <c r="T83" s="16">
        <v>102.40889199999999</v>
      </c>
      <c r="U83" s="16">
        <v>102.0753531</v>
      </c>
      <c r="V83" s="16">
        <v>102.9977322</v>
      </c>
      <c r="W83" s="16">
        <v>112.26345000000001</v>
      </c>
    </row>
    <row r="84" spans="1:23" x14ac:dyDescent="0.35">
      <c r="A84">
        <v>84</v>
      </c>
      <c r="B84" t="s">
        <v>205</v>
      </c>
      <c r="C84" t="s">
        <v>41</v>
      </c>
      <c r="D84" t="s">
        <v>23</v>
      </c>
      <c r="E84" t="s">
        <v>26</v>
      </c>
      <c r="F84" t="s">
        <v>27</v>
      </c>
      <c r="G84" t="s">
        <v>399</v>
      </c>
      <c r="H84" s="16">
        <v>97.002267779999997</v>
      </c>
      <c r="I84" s="16">
        <v>95.784439059999997</v>
      </c>
      <c r="J84" s="16">
        <v>97.924646920000001</v>
      </c>
      <c r="K84" s="16">
        <v>95.094620000000006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92.985306600000001</v>
      </c>
      <c r="S84" s="16">
        <v>96.320965000000001</v>
      </c>
      <c r="T84" s="16">
        <v>94.700437679999993</v>
      </c>
      <c r="U84" s="16">
        <v>97.924646920000001</v>
      </c>
      <c r="V84" s="16">
        <v>95.503401670000002</v>
      </c>
      <c r="W84" s="16">
        <v>100.6131725</v>
      </c>
    </row>
    <row r="85" spans="1:23" x14ac:dyDescent="0.35">
      <c r="A85">
        <v>85</v>
      </c>
      <c r="B85" t="s">
        <v>366</v>
      </c>
      <c r="C85" t="s">
        <v>41</v>
      </c>
      <c r="D85" t="s">
        <v>24</v>
      </c>
      <c r="E85" t="s">
        <v>26</v>
      </c>
      <c r="F85" t="s">
        <v>27</v>
      </c>
      <c r="G85" t="s">
        <v>399</v>
      </c>
      <c r="H85" s="16">
        <v>99.250566939999999</v>
      </c>
      <c r="I85" s="16">
        <v>96.627551249999996</v>
      </c>
      <c r="J85" s="16">
        <v>98.962323459999993</v>
      </c>
      <c r="K85" s="16">
        <v>96.320965000000001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95.503401670000002</v>
      </c>
      <c r="S85" s="16">
        <v>98.160482500000001</v>
      </c>
      <c r="T85" s="16">
        <v>95.663994459999998</v>
      </c>
      <c r="U85" s="16">
        <v>98.962323459999993</v>
      </c>
      <c r="V85" s="16">
        <v>97.002267779999997</v>
      </c>
      <c r="W85" s="16">
        <v>104.2922075</v>
      </c>
    </row>
    <row r="86" spans="1:23" x14ac:dyDescent="0.35">
      <c r="A86">
        <v>86</v>
      </c>
      <c r="B86" t="s">
        <v>649</v>
      </c>
      <c r="C86" t="s">
        <v>41</v>
      </c>
      <c r="D86" t="s">
        <v>28</v>
      </c>
      <c r="E86" t="s">
        <v>26</v>
      </c>
      <c r="F86" t="s">
        <v>27</v>
      </c>
      <c r="G86" t="s">
        <v>399</v>
      </c>
      <c r="H86" s="16">
        <v>101.4988661</v>
      </c>
      <c r="I86" s="16">
        <v>94.941326880000005</v>
      </c>
      <c r="J86" s="16">
        <v>98.962323459999993</v>
      </c>
      <c r="K86" s="16">
        <v>93.868274999999997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95.683265599999999</v>
      </c>
      <c r="S86" s="16">
        <v>100</v>
      </c>
      <c r="T86" s="16">
        <v>93.736880889999995</v>
      </c>
      <c r="U86" s="16">
        <v>98.962323459999993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t="s">
        <v>772</v>
      </c>
      <c r="C87" t="s">
        <v>41</v>
      </c>
      <c r="D87" t="s">
        <v>23</v>
      </c>
      <c r="E87" t="s">
        <v>26</v>
      </c>
      <c r="F87" t="s">
        <v>27</v>
      </c>
      <c r="G87" t="s">
        <v>399</v>
      </c>
      <c r="H87" s="16">
        <v>100</v>
      </c>
      <c r="I87" s="16">
        <v>94.098214690000006</v>
      </c>
      <c r="J87" s="16">
        <v>96.886970379999994</v>
      </c>
      <c r="K87" s="16">
        <v>93.868274999999997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96.042993469999999</v>
      </c>
      <c r="S87" s="16">
        <v>98.773655000000005</v>
      </c>
      <c r="T87" s="16">
        <v>93.255102500000007</v>
      </c>
      <c r="U87" s="16">
        <v>96.886970379999994</v>
      </c>
      <c r="V87" s="16">
        <v>99.250566939999999</v>
      </c>
      <c r="W87" s="16">
        <v>107.9712425</v>
      </c>
    </row>
    <row r="88" spans="1:23" x14ac:dyDescent="0.35">
      <c r="A88">
        <v>88</v>
      </c>
      <c r="B88" t="s">
        <v>988</v>
      </c>
      <c r="C88" t="s">
        <v>41</v>
      </c>
      <c r="D88" t="s">
        <v>24</v>
      </c>
      <c r="E88" t="s">
        <v>26</v>
      </c>
      <c r="F88" t="s">
        <v>27</v>
      </c>
      <c r="G88" t="s">
        <v>399</v>
      </c>
      <c r="H88" s="16">
        <v>101.4988661</v>
      </c>
      <c r="I88" s="16">
        <v>96.627551249999996</v>
      </c>
      <c r="J88" s="16">
        <v>100</v>
      </c>
      <c r="K88" s="16">
        <v>96.320965000000001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97.481904929999999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t="s">
        <v>205</v>
      </c>
      <c r="C89" t="s">
        <v>42</v>
      </c>
      <c r="D89" t="s">
        <v>24</v>
      </c>
      <c r="E89" t="s">
        <v>21</v>
      </c>
      <c r="F89" t="s">
        <v>27</v>
      </c>
      <c r="G89" t="s">
        <v>400</v>
      </c>
      <c r="H89" s="16">
        <v>97.751700830000004</v>
      </c>
      <c r="I89" s="16">
        <v>93.255102500000007</v>
      </c>
      <c r="J89" s="16">
        <v>101.0376765</v>
      </c>
      <c r="K89" s="16">
        <v>102.45269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98.381224599999996</v>
      </c>
      <c r="S89" s="16">
        <v>99.386827499999995</v>
      </c>
      <c r="T89" s="16">
        <v>98.072886429999997</v>
      </c>
      <c r="U89" s="16">
        <v>101.0376765</v>
      </c>
      <c r="V89" s="16">
        <v>111.9909289</v>
      </c>
      <c r="W89" s="16">
        <v>93.255102500000007</v>
      </c>
    </row>
    <row r="90" spans="1:23" x14ac:dyDescent="0.35">
      <c r="A90">
        <v>90</v>
      </c>
      <c r="B90" t="s">
        <v>607</v>
      </c>
      <c r="C90" t="s">
        <v>42</v>
      </c>
      <c r="D90" t="s">
        <v>28</v>
      </c>
      <c r="E90" t="s">
        <v>21</v>
      </c>
      <c r="F90" t="s">
        <v>27</v>
      </c>
      <c r="G90" t="s">
        <v>400</v>
      </c>
      <c r="H90" s="16">
        <v>98.501133890000006</v>
      </c>
      <c r="I90" s="16">
        <v>94.098214690000006</v>
      </c>
      <c r="J90" s="16">
        <v>104.1507062</v>
      </c>
      <c r="K90" s="16">
        <v>103.679035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100.89931970000001</v>
      </c>
      <c r="S90" s="16">
        <v>100</v>
      </c>
      <c r="T90" s="16">
        <v>99.036443210000002</v>
      </c>
      <c r="U90" s="16">
        <v>104.1507062</v>
      </c>
      <c r="V90" s="16">
        <v>116.4875272</v>
      </c>
      <c r="W90" s="16">
        <v>94.481447500000002</v>
      </c>
    </row>
    <row r="91" spans="1:23" x14ac:dyDescent="0.35">
      <c r="A91">
        <v>91</v>
      </c>
      <c r="B91" t="s">
        <v>707</v>
      </c>
      <c r="C91" t="s">
        <v>42</v>
      </c>
      <c r="D91" t="s">
        <v>23</v>
      </c>
      <c r="E91" t="s">
        <v>21</v>
      </c>
      <c r="F91" t="s">
        <v>27</v>
      </c>
      <c r="G91" t="s">
        <v>400</v>
      </c>
      <c r="H91" s="16">
        <v>97.002267779999997</v>
      </c>
      <c r="I91" s="16">
        <v>92.411990309999993</v>
      </c>
      <c r="J91" s="16">
        <v>105.18838270000001</v>
      </c>
      <c r="K91" s="16">
        <v>102.45269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101.07918359999999</v>
      </c>
      <c r="S91" s="16">
        <v>98.773655000000005</v>
      </c>
      <c r="T91" s="16">
        <v>97.591108039999995</v>
      </c>
      <c r="U91" s="16">
        <v>105.18838270000001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t="s">
        <v>888</v>
      </c>
      <c r="C92" t="s">
        <v>42</v>
      </c>
      <c r="D92" t="s">
        <v>24</v>
      </c>
      <c r="E92" t="s">
        <v>21</v>
      </c>
      <c r="F92" t="s">
        <v>27</v>
      </c>
      <c r="G92" t="s">
        <v>400</v>
      </c>
      <c r="H92" s="16">
        <v>99.250566939999999</v>
      </c>
      <c r="I92" s="16">
        <v>94.941326880000005</v>
      </c>
      <c r="J92" s="16">
        <v>105.18838270000001</v>
      </c>
      <c r="K92" s="16">
        <v>104.90537999999999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102.697959</v>
      </c>
      <c r="S92" s="16">
        <v>100.6131725</v>
      </c>
      <c r="T92" s="16">
        <v>100</v>
      </c>
      <c r="U92" s="16">
        <v>105.18838270000001</v>
      </c>
      <c r="V92" s="16">
        <v>119.4852594</v>
      </c>
      <c r="W92" s="16">
        <v>95.707792499999996</v>
      </c>
    </row>
    <row r="93" spans="1:23" x14ac:dyDescent="0.35">
      <c r="A93">
        <v>93</v>
      </c>
      <c r="B93" t="s">
        <v>991</v>
      </c>
      <c r="C93" t="s">
        <v>42</v>
      </c>
      <c r="D93" t="s">
        <v>28</v>
      </c>
      <c r="E93" t="s">
        <v>21</v>
      </c>
      <c r="F93" t="s">
        <v>27</v>
      </c>
      <c r="G93" t="s">
        <v>400</v>
      </c>
      <c r="H93" s="16">
        <v>98.501133890000006</v>
      </c>
      <c r="I93" s="16">
        <v>94.941326880000005</v>
      </c>
      <c r="J93" s="16">
        <v>106.22605919999999</v>
      </c>
      <c r="K93" s="16">
        <v>104.90537999999999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102.8778229</v>
      </c>
      <c r="S93" s="16">
        <v>100</v>
      </c>
      <c r="T93" s="16">
        <v>100</v>
      </c>
      <c r="U93" s="16">
        <v>106.22605919999999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t="s">
        <v>205</v>
      </c>
      <c r="C94" t="s">
        <v>43</v>
      </c>
      <c r="D94" t="s">
        <v>24</v>
      </c>
      <c r="E94" t="s">
        <v>25</v>
      </c>
      <c r="F94" t="s">
        <v>27</v>
      </c>
      <c r="G94" t="s">
        <v>401</v>
      </c>
      <c r="H94" s="16">
        <v>97.002267779999997</v>
      </c>
      <c r="I94" s="16">
        <v>94.941326880000005</v>
      </c>
      <c r="J94" s="16">
        <v>98.962323459999993</v>
      </c>
      <c r="K94" s="16">
        <v>91.415584999999993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91.546395129999993</v>
      </c>
      <c r="S94" s="16">
        <v>96.320965000000001</v>
      </c>
      <c r="T94" s="16">
        <v>92.773324110000004</v>
      </c>
      <c r="U94" s="16">
        <v>98.962323459999993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t="s">
        <v>672</v>
      </c>
      <c r="C95" t="s">
        <v>43</v>
      </c>
      <c r="D95" t="s">
        <v>28</v>
      </c>
      <c r="E95" t="s">
        <v>25</v>
      </c>
      <c r="F95" t="s">
        <v>27</v>
      </c>
      <c r="G95" t="s">
        <v>401</v>
      </c>
      <c r="H95" s="16">
        <v>99.250566939999999</v>
      </c>
      <c r="I95" s="16">
        <v>97.470663439999996</v>
      </c>
      <c r="J95" s="16">
        <v>100</v>
      </c>
      <c r="K95" s="16">
        <v>92.641930000000002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94.064490199999995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t="s">
        <v>979</v>
      </c>
      <c r="C96" t="s">
        <v>43</v>
      </c>
      <c r="D96" t="s">
        <v>23</v>
      </c>
      <c r="E96" t="s">
        <v>25</v>
      </c>
      <c r="F96" t="s">
        <v>27</v>
      </c>
      <c r="G96" t="s">
        <v>401</v>
      </c>
      <c r="H96" s="16">
        <v>101.4988661</v>
      </c>
      <c r="I96" s="16">
        <v>95.784439059999997</v>
      </c>
      <c r="J96" s="16">
        <v>100</v>
      </c>
      <c r="K96" s="16">
        <v>90.189239999999998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94.244354130000005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t="s">
        <v>205</v>
      </c>
      <c r="C97" t="s">
        <v>44</v>
      </c>
      <c r="D97" t="s">
        <v>24</v>
      </c>
      <c r="E97" t="s">
        <v>26</v>
      </c>
      <c r="F97" t="s">
        <v>27</v>
      </c>
      <c r="G97" t="s">
        <v>402</v>
      </c>
      <c r="H97" s="16">
        <v>95.503401670000002</v>
      </c>
      <c r="I97" s="16">
        <v>95.784439059999997</v>
      </c>
      <c r="J97" s="16">
        <v>97.924646920000001</v>
      </c>
      <c r="K97" s="16">
        <v>95.094620000000006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94.064490199999995</v>
      </c>
      <c r="S97" s="16">
        <v>95.094620000000006</v>
      </c>
      <c r="T97" s="16">
        <v>94.700437679999993</v>
      </c>
      <c r="U97" s="16">
        <v>97.924646920000001</v>
      </c>
      <c r="V97" s="16">
        <v>95.503401670000002</v>
      </c>
      <c r="W97" s="16">
        <v>100</v>
      </c>
    </row>
    <row r="98" spans="1:23" x14ac:dyDescent="0.35">
      <c r="A98">
        <v>98</v>
      </c>
      <c r="B98" t="s">
        <v>590</v>
      </c>
      <c r="C98" t="s">
        <v>44</v>
      </c>
      <c r="D98" t="s">
        <v>28</v>
      </c>
      <c r="E98" t="s">
        <v>26</v>
      </c>
      <c r="F98" t="s">
        <v>27</v>
      </c>
      <c r="G98" t="s">
        <v>402</v>
      </c>
      <c r="H98" s="16">
        <v>97.751700830000004</v>
      </c>
      <c r="I98" s="16">
        <v>96.627551249999996</v>
      </c>
      <c r="J98" s="16">
        <v>98.962323459999993</v>
      </c>
      <c r="K98" s="16">
        <v>96.320965000000001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96.582585269999996</v>
      </c>
      <c r="S98" s="16">
        <v>96.934137500000006</v>
      </c>
      <c r="T98" s="16">
        <v>95.663994459999998</v>
      </c>
      <c r="U98" s="16">
        <v>98.962323459999993</v>
      </c>
      <c r="V98" s="16">
        <v>97.002267779999997</v>
      </c>
      <c r="W98" s="16">
        <v>103.679035</v>
      </c>
    </row>
    <row r="99" spans="1:23" x14ac:dyDescent="0.35">
      <c r="A99">
        <v>99</v>
      </c>
      <c r="B99" t="s">
        <v>205</v>
      </c>
      <c r="C99" t="s">
        <v>45</v>
      </c>
      <c r="D99" t="s">
        <v>24</v>
      </c>
      <c r="E99" t="s">
        <v>25</v>
      </c>
      <c r="F99" t="s">
        <v>27</v>
      </c>
      <c r="G99" t="s">
        <v>403</v>
      </c>
      <c r="H99" s="16">
        <v>101.4988661</v>
      </c>
      <c r="I99" s="16">
        <v>100.84311219999999</v>
      </c>
      <c r="J99" s="16">
        <v>98.962323459999993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95.863129529999995</v>
      </c>
      <c r="S99" s="16">
        <v>102.45269</v>
      </c>
      <c r="T99" s="16">
        <v>101.4453352</v>
      </c>
      <c r="U99" s="16">
        <v>98.962323459999993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t="s">
        <v>590</v>
      </c>
      <c r="C100" t="s">
        <v>45</v>
      </c>
      <c r="D100" t="s">
        <v>28</v>
      </c>
      <c r="E100" t="s">
        <v>25</v>
      </c>
      <c r="F100" t="s">
        <v>27</v>
      </c>
      <c r="G100" t="s">
        <v>403</v>
      </c>
      <c r="H100" s="16">
        <v>103.74716530000001</v>
      </c>
      <c r="I100" s="16">
        <v>102.52933659999999</v>
      </c>
      <c r="J100" s="16">
        <v>100</v>
      </c>
      <c r="K100" s="16">
        <v>101.22634499999999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98.20136067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t="s">
        <v>205</v>
      </c>
      <c r="C101" t="s">
        <v>46</v>
      </c>
      <c r="D101" t="s">
        <v>24</v>
      </c>
      <c r="E101" t="s">
        <v>21</v>
      </c>
      <c r="F101" t="s">
        <v>27</v>
      </c>
      <c r="G101" t="s">
        <v>404</v>
      </c>
      <c r="H101" s="16">
        <v>95.503401670000002</v>
      </c>
      <c r="I101" s="16">
        <v>92.411990309999993</v>
      </c>
      <c r="J101" s="16">
        <v>97.924646920000001</v>
      </c>
      <c r="K101" s="16">
        <v>97.547309999999996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94.064490199999995</v>
      </c>
      <c r="S101" s="16">
        <v>95.094620000000006</v>
      </c>
      <c r="T101" s="16">
        <v>93.736880889999995</v>
      </c>
      <c r="U101" s="16">
        <v>97.924646920000001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t="s">
        <v>1062</v>
      </c>
      <c r="C102" t="s">
        <v>46</v>
      </c>
      <c r="D102" t="s">
        <v>28</v>
      </c>
      <c r="E102" t="s">
        <v>21</v>
      </c>
      <c r="F102" t="s">
        <v>27</v>
      </c>
      <c r="G102" t="s">
        <v>404</v>
      </c>
      <c r="H102" s="16">
        <v>96.252834719999996</v>
      </c>
      <c r="I102" s="16">
        <v>93.255102500000007</v>
      </c>
      <c r="J102" s="16">
        <v>101.0376765</v>
      </c>
      <c r="K102" s="16">
        <v>98.773655000000005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96.582585269999996</v>
      </c>
      <c r="S102" s="16">
        <v>95.707792499999996</v>
      </c>
      <c r="T102" s="16">
        <v>94.700437679999993</v>
      </c>
      <c r="U102" s="16">
        <v>101.0376765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t="s">
        <v>205</v>
      </c>
      <c r="C103" t="s">
        <v>47</v>
      </c>
      <c r="D103" t="s">
        <v>24</v>
      </c>
      <c r="E103" t="s">
        <v>25</v>
      </c>
      <c r="F103" t="s">
        <v>27</v>
      </c>
      <c r="G103" t="s">
        <v>405</v>
      </c>
      <c r="H103" s="16">
        <v>102.24829920000001</v>
      </c>
      <c r="I103" s="16">
        <v>101.6862244</v>
      </c>
      <c r="J103" s="16">
        <v>98.962323459999993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101.07918359999999</v>
      </c>
      <c r="S103" s="16">
        <v>103.06586249999999</v>
      </c>
      <c r="T103" s="16">
        <v>101.9271136</v>
      </c>
      <c r="U103" s="16">
        <v>98.962323459999993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t="s">
        <v>917</v>
      </c>
      <c r="C104" t="s">
        <v>47</v>
      </c>
      <c r="D104" t="s">
        <v>28</v>
      </c>
      <c r="E104" t="s">
        <v>25</v>
      </c>
      <c r="F104" t="s">
        <v>27</v>
      </c>
      <c r="G104" t="s">
        <v>405</v>
      </c>
      <c r="H104" s="16">
        <v>104.4965983</v>
      </c>
      <c r="I104" s="16">
        <v>104.2155609</v>
      </c>
      <c r="J104" s="16">
        <v>100</v>
      </c>
      <c r="K104" s="16">
        <v>101.22634499999999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103.5972787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t="s">
        <v>205</v>
      </c>
      <c r="C105" t="s">
        <v>687</v>
      </c>
      <c r="D105" t="s">
        <v>24</v>
      </c>
      <c r="E105" t="s">
        <v>31</v>
      </c>
      <c r="F105" t="s">
        <v>27</v>
      </c>
      <c r="G105" t="s">
        <v>689</v>
      </c>
      <c r="H105" s="16">
        <v>94.004535559999994</v>
      </c>
      <c r="I105" s="16">
        <v>100.84311219999999</v>
      </c>
      <c r="J105" s="16">
        <v>105.18838270000001</v>
      </c>
      <c r="K105" s="16">
        <v>98.773655000000005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94.424218069999995</v>
      </c>
      <c r="S105" s="16">
        <v>93.868274999999997</v>
      </c>
      <c r="T105" s="16">
        <v>99.036443210000002</v>
      </c>
      <c r="U105" s="16">
        <v>105.18838270000001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t="s">
        <v>205</v>
      </c>
      <c r="C106" t="s">
        <v>48</v>
      </c>
      <c r="D106" t="s">
        <v>23</v>
      </c>
      <c r="E106" t="s">
        <v>26</v>
      </c>
      <c r="F106" t="s">
        <v>49</v>
      </c>
      <c r="G106" t="s">
        <v>406</v>
      </c>
      <c r="H106" s="16">
        <v>102.9977322</v>
      </c>
      <c r="I106" s="16">
        <v>94.941326880000005</v>
      </c>
      <c r="J106" s="16">
        <v>96.886970379999994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96.942313130000002</v>
      </c>
      <c r="S106" s="16">
        <v>101.22634499999999</v>
      </c>
      <c r="T106" s="16">
        <v>96.145772859999994</v>
      </c>
      <c r="U106" s="16">
        <v>96.886970379999994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t="s">
        <v>207</v>
      </c>
      <c r="C107" t="s">
        <v>48</v>
      </c>
      <c r="D107" t="s">
        <v>23</v>
      </c>
      <c r="E107" t="s">
        <v>26</v>
      </c>
      <c r="F107" t="s">
        <v>49</v>
      </c>
      <c r="G107" t="s">
        <v>406</v>
      </c>
      <c r="H107" s="16">
        <v>105.24603140000001</v>
      </c>
      <c r="I107" s="16">
        <v>95.784439059999997</v>
      </c>
      <c r="J107" s="16">
        <v>97.924646920000001</v>
      </c>
      <c r="K107" s="16">
        <v>101.22634499999999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99.460408200000003</v>
      </c>
      <c r="S107" s="16">
        <v>103.06586249999999</v>
      </c>
      <c r="T107" s="16">
        <v>97.109329639999999</v>
      </c>
      <c r="U107" s="16">
        <v>97.924646920000001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t="s">
        <v>215</v>
      </c>
      <c r="C108" t="s">
        <v>48</v>
      </c>
      <c r="D108" t="s">
        <v>24</v>
      </c>
      <c r="E108" t="s">
        <v>26</v>
      </c>
      <c r="F108" t="s">
        <v>49</v>
      </c>
      <c r="G108" t="s">
        <v>406</v>
      </c>
      <c r="H108" s="16">
        <v>106.74489749999999</v>
      </c>
      <c r="I108" s="16">
        <v>95.784439059999997</v>
      </c>
      <c r="J108" s="16">
        <v>97.924646920000001</v>
      </c>
      <c r="K108" s="16">
        <v>101.22634499999999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99.460408200000003</v>
      </c>
      <c r="S108" s="16">
        <v>104.2922075</v>
      </c>
      <c r="T108" s="16">
        <v>97.109329639999999</v>
      </c>
      <c r="U108" s="16">
        <v>97.924646920000001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t="s">
        <v>683</v>
      </c>
      <c r="C109" t="s">
        <v>48</v>
      </c>
      <c r="D109" t="s">
        <v>28</v>
      </c>
      <c r="E109" t="s">
        <v>26</v>
      </c>
      <c r="F109" t="s">
        <v>49</v>
      </c>
      <c r="G109" t="s">
        <v>406</v>
      </c>
      <c r="H109" s="16">
        <v>106.74489749999999</v>
      </c>
      <c r="I109" s="16">
        <v>95.784439059999997</v>
      </c>
      <c r="J109" s="16">
        <v>98.962323459999993</v>
      </c>
      <c r="K109" s="16">
        <v>101.22634499999999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101.25904749999999</v>
      </c>
      <c r="S109" s="16">
        <v>104.2922075</v>
      </c>
      <c r="T109" s="16">
        <v>97.109329639999999</v>
      </c>
      <c r="U109" s="16">
        <v>98.962323459999993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t="s">
        <v>762</v>
      </c>
      <c r="C110" t="s">
        <v>48</v>
      </c>
      <c r="D110" t="s">
        <v>24</v>
      </c>
      <c r="E110" t="s">
        <v>26</v>
      </c>
      <c r="F110" t="s">
        <v>49</v>
      </c>
      <c r="G110" t="s">
        <v>406</v>
      </c>
      <c r="H110" s="16">
        <v>107.4943306</v>
      </c>
      <c r="I110" s="16">
        <v>95.784439059999997</v>
      </c>
      <c r="J110" s="16">
        <v>98.962323459999993</v>
      </c>
      <c r="K110" s="16">
        <v>101.22634499999999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101.4389115</v>
      </c>
      <c r="S110" s="16">
        <v>104.90537999999999</v>
      </c>
      <c r="T110" s="16">
        <v>97.109329639999999</v>
      </c>
      <c r="U110" s="16">
        <v>98.962323459999993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t="s">
        <v>205</v>
      </c>
      <c r="C111" t="s">
        <v>50</v>
      </c>
      <c r="D111" t="s">
        <v>28</v>
      </c>
      <c r="E111" t="s">
        <v>25</v>
      </c>
      <c r="F111" t="s">
        <v>49</v>
      </c>
      <c r="G111" t="s">
        <v>407</v>
      </c>
      <c r="H111" s="16">
        <v>102.24829920000001</v>
      </c>
      <c r="I111" s="16">
        <v>100</v>
      </c>
      <c r="J111" s="16">
        <v>98.962323459999993</v>
      </c>
      <c r="K111" s="16">
        <v>106.131725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101.07918359999999</v>
      </c>
      <c r="S111" s="16">
        <v>103.06586249999999</v>
      </c>
      <c r="T111" s="16">
        <v>103.3724488</v>
      </c>
      <c r="U111" s="16">
        <v>98.962323459999993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t="s">
        <v>207</v>
      </c>
      <c r="C112" t="s">
        <v>50</v>
      </c>
      <c r="D112" t="s">
        <v>28</v>
      </c>
      <c r="E112" t="s">
        <v>25</v>
      </c>
      <c r="F112" t="s">
        <v>49</v>
      </c>
      <c r="G112" t="s">
        <v>407</v>
      </c>
      <c r="H112" s="16">
        <v>104.4965983</v>
      </c>
      <c r="I112" s="16">
        <v>102.52933659999999</v>
      </c>
      <c r="J112" s="16">
        <v>100</v>
      </c>
      <c r="K112" s="16">
        <v>107.35807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103.5972787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t="s">
        <v>215</v>
      </c>
      <c r="C113" t="s">
        <v>50</v>
      </c>
      <c r="D113" t="s">
        <v>23</v>
      </c>
      <c r="E113" t="s">
        <v>25</v>
      </c>
      <c r="F113" t="s">
        <v>49</v>
      </c>
      <c r="G113" t="s">
        <v>407</v>
      </c>
      <c r="H113" s="16">
        <v>102.24829920000001</v>
      </c>
      <c r="I113" s="16">
        <v>100</v>
      </c>
      <c r="J113" s="16">
        <v>100</v>
      </c>
      <c r="K113" s="16">
        <v>104.90537999999999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103.5972787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t="s">
        <v>649</v>
      </c>
      <c r="C114" t="s">
        <v>50</v>
      </c>
      <c r="D114" t="s">
        <v>24</v>
      </c>
      <c r="E114" t="s">
        <v>25</v>
      </c>
      <c r="F114" t="s">
        <v>49</v>
      </c>
      <c r="G114" t="s">
        <v>407</v>
      </c>
      <c r="H114" s="16">
        <v>106.74489749999999</v>
      </c>
      <c r="I114" s="16">
        <v>100.84311219999999</v>
      </c>
      <c r="J114" s="16">
        <v>100</v>
      </c>
      <c r="K114" s="16">
        <v>104.90537999999999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104.3167344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t="s">
        <v>762</v>
      </c>
      <c r="C115" t="s">
        <v>50</v>
      </c>
      <c r="D115" t="s">
        <v>28</v>
      </c>
      <c r="E115" t="s">
        <v>25</v>
      </c>
      <c r="F115" t="s">
        <v>49</v>
      </c>
      <c r="G115" t="s">
        <v>407</v>
      </c>
      <c r="H115" s="16">
        <v>103.74716530000001</v>
      </c>
      <c r="I115" s="16">
        <v>105.05867309999999</v>
      </c>
      <c r="J115" s="16">
        <v>98.962323459999993</v>
      </c>
      <c r="K115" s="16">
        <v>109.81076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103.95700650000001</v>
      </c>
      <c r="S115" s="16">
        <v>104.2922075</v>
      </c>
      <c r="T115" s="16">
        <v>107.7084543</v>
      </c>
      <c r="U115" s="16">
        <v>98.962323459999993</v>
      </c>
      <c r="V115" s="16">
        <v>102.9977322</v>
      </c>
      <c r="W115" s="16">
        <v>103.679035</v>
      </c>
    </row>
    <row r="116" spans="1:23" x14ac:dyDescent="0.35">
      <c r="A116">
        <v>117</v>
      </c>
      <c r="B116" t="s">
        <v>888</v>
      </c>
      <c r="C116" t="s">
        <v>50</v>
      </c>
      <c r="D116" t="s">
        <v>23</v>
      </c>
      <c r="E116" t="s">
        <v>25</v>
      </c>
      <c r="F116" t="s">
        <v>49</v>
      </c>
      <c r="G116" t="s">
        <v>407</v>
      </c>
      <c r="H116" s="16">
        <v>105.9954644</v>
      </c>
      <c r="I116" s="16">
        <v>102.52933659999999</v>
      </c>
      <c r="J116" s="16">
        <v>101.0376765</v>
      </c>
      <c r="K116" s="16">
        <v>107.35807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105.39591799999999</v>
      </c>
      <c r="S116" s="16">
        <v>106.131725</v>
      </c>
      <c r="T116" s="16">
        <v>105.29956230000001</v>
      </c>
      <c r="U116" s="16">
        <v>101.0376765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t="s">
        <v>979</v>
      </c>
      <c r="C117" t="s">
        <v>50</v>
      </c>
      <c r="D117" t="s">
        <v>24</v>
      </c>
      <c r="E117" t="s">
        <v>25</v>
      </c>
      <c r="F117" t="s">
        <v>49</v>
      </c>
      <c r="G117" t="s">
        <v>407</v>
      </c>
      <c r="H117" s="16">
        <v>107.4943306</v>
      </c>
      <c r="I117" s="16">
        <v>102.52933659999999</v>
      </c>
      <c r="J117" s="16">
        <v>101.0376765</v>
      </c>
      <c r="K117" s="16">
        <v>107.35807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105.5757819</v>
      </c>
      <c r="S117" s="16">
        <v>107.35807</v>
      </c>
      <c r="T117" s="16">
        <v>105.29956230000001</v>
      </c>
      <c r="U117" s="16">
        <v>101.0376765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t="s">
        <v>205</v>
      </c>
      <c r="C118" t="s">
        <v>362</v>
      </c>
      <c r="D118" t="s">
        <v>23</v>
      </c>
      <c r="E118" t="s">
        <v>31</v>
      </c>
      <c r="F118" t="s">
        <v>49</v>
      </c>
      <c r="G118" t="s">
        <v>408</v>
      </c>
      <c r="H118" s="16">
        <v>98.501133890000006</v>
      </c>
      <c r="I118" s="16">
        <v>99.156887810000001</v>
      </c>
      <c r="J118" s="16">
        <v>108.3014123</v>
      </c>
      <c r="K118" s="16">
        <v>98.773655000000005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98.021496729999996</v>
      </c>
      <c r="S118" s="16">
        <v>97.547309999999996</v>
      </c>
      <c r="T118" s="16">
        <v>98.072886429999997</v>
      </c>
      <c r="U118" s="16">
        <v>108.3014123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t="s">
        <v>207</v>
      </c>
      <c r="C119" t="s">
        <v>362</v>
      </c>
      <c r="D119" t="s">
        <v>23</v>
      </c>
      <c r="E119" t="s">
        <v>31</v>
      </c>
      <c r="F119" t="s">
        <v>49</v>
      </c>
      <c r="G119" t="s">
        <v>408</v>
      </c>
      <c r="H119" s="16">
        <v>99.250566939999999</v>
      </c>
      <c r="I119" s="16">
        <v>101.6862244</v>
      </c>
      <c r="J119" s="16">
        <v>111.4144419</v>
      </c>
      <c r="K119" s="16">
        <v>102.45269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100.5395918</v>
      </c>
      <c r="S119" s="16">
        <v>98.160482500000001</v>
      </c>
      <c r="T119" s="16">
        <v>100.96355680000001</v>
      </c>
      <c r="U119" s="16">
        <v>111.4144419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t="s">
        <v>552</v>
      </c>
      <c r="C120" t="s">
        <v>362</v>
      </c>
      <c r="D120" t="s">
        <v>24</v>
      </c>
      <c r="E120" t="s">
        <v>31</v>
      </c>
      <c r="F120" t="s">
        <v>49</v>
      </c>
      <c r="G120" t="s">
        <v>408</v>
      </c>
      <c r="H120" s="16">
        <v>100.7494331</v>
      </c>
      <c r="I120" s="16">
        <v>103.3724488</v>
      </c>
      <c r="J120" s="16">
        <v>111.4144419</v>
      </c>
      <c r="K120" s="16">
        <v>104.90537999999999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100.5395918</v>
      </c>
      <c r="S120" s="16">
        <v>99.386827499999995</v>
      </c>
      <c r="T120" s="16">
        <v>102.8906704</v>
      </c>
      <c r="U120" s="16">
        <v>111.4144419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t="s">
        <v>734</v>
      </c>
      <c r="C121" t="s">
        <v>362</v>
      </c>
      <c r="D121" t="s">
        <v>28</v>
      </c>
      <c r="E121" t="s">
        <v>31</v>
      </c>
      <c r="F121" t="s">
        <v>49</v>
      </c>
      <c r="G121" t="s">
        <v>408</v>
      </c>
      <c r="H121" s="16">
        <v>100</v>
      </c>
      <c r="I121" s="16">
        <v>101.6862244</v>
      </c>
      <c r="J121" s="16">
        <v>113.489795</v>
      </c>
      <c r="K121" s="16">
        <v>102.45269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102.1583672</v>
      </c>
      <c r="S121" s="16">
        <v>98.773655000000005</v>
      </c>
      <c r="T121" s="16">
        <v>100.96355680000001</v>
      </c>
      <c r="U121" s="16">
        <v>113.489795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t="s">
        <v>1062</v>
      </c>
      <c r="C122" t="s">
        <v>362</v>
      </c>
      <c r="D122" t="s">
        <v>23</v>
      </c>
      <c r="E122" t="s">
        <v>31</v>
      </c>
      <c r="F122" t="s">
        <v>49</v>
      </c>
      <c r="G122" t="s">
        <v>408</v>
      </c>
      <c r="H122" s="16">
        <v>100</v>
      </c>
      <c r="I122" s="16">
        <v>103.3724488</v>
      </c>
      <c r="J122" s="16">
        <v>115.5651481</v>
      </c>
      <c r="K122" s="16">
        <v>103.679035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102.5180951</v>
      </c>
      <c r="S122" s="16">
        <v>98.773655000000005</v>
      </c>
      <c r="T122" s="16">
        <v>102.40889199999999</v>
      </c>
      <c r="U122" s="16">
        <v>115.5651481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t="s">
        <v>205</v>
      </c>
      <c r="C123" t="s">
        <v>51</v>
      </c>
      <c r="D123" t="s">
        <v>23</v>
      </c>
      <c r="E123" t="s">
        <v>25</v>
      </c>
      <c r="F123" t="s">
        <v>49</v>
      </c>
      <c r="G123" t="s">
        <v>409</v>
      </c>
      <c r="H123" s="16">
        <v>100</v>
      </c>
      <c r="I123" s="16">
        <v>98.313775629999995</v>
      </c>
      <c r="J123" s="16">
        <v>96.886970379999994</v>
      </c>
      <c r="K123" s="16">
        <v>96.320965000000001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94.424218069999995</v>
      </c>
      <c r="S123" s="16">
        <v>98.773655000000005</v>
      </c>
      <c r="T123" s="16">
        <v>96.627551249999996</v>
      </c>
      <c r="U123" s="16">
        <v>96.886970379999994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t="s">
        <v>205</v>
      </c>
      <c r="C124" t="s">
        <v>52</v>
      </c>
      <c r="D124" t="s">
        <v>23</v>
      </c>
      <c r="E124" t="s">
        <v>25</v>
      </c>
      <c r="F124" t="s">
        <v>49</v>
      </c>
      <c r="G124" t="s">
        <v>410</v>
      </c>
      <c r="H124" s="16">
        <v>100.7494331</v>
      </c>
      <c r="I124" s="16">
        <v>99.156887810000001</v>
      </c>
      <c r="J124" s="16">
        <v>97.924646920000001</v>
      </c>
      <c r="K124" s="16">
        <v>97.547309999999996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96.582585269999996</v>
      </c>
      <c r="S124" s="16">
        <v>99.386827499999995</v>
      </c>
      <c r="T124" s="16">
        <v>97.591108039999995</v>
      </c>
      <c r="U124" s="16">
        <v>97.924646920000001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t="s">
        <v>991</v>
      </c>
      <c r="C125" t="s">
        <v>52</v>
      </c>
      <c r="D125" t="s">
        <v>24</v>
      </c>
      <c r="E125" t="s">
        <v>25</v>
      </c>
      <c r="F125" t="s">
        <v>49</v>
      </c>
      <c r="G125" t="s">
        <v>410</v>
      </c>
      <c r="H125" s="16">
        <v>102.9977322</v>
      </c>
      <c r="I125" s="16">
        <v>101.6862244</v>
      </c>
      <c r="J125" s="16">
        <v>98.962323459999993</v>
      </c>
      <c r="K125" s="16">
        <v>98.773655000000005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99.100680330000003</v>
      </c>
      <c r="S125" s="16">
        <v>101.22634499999999</v>
      </c>
      <c r="T125" s="16">
        <v>99.518221600000004</v>
      </c>
      <c r="U125" s="16">
        <v>98.962323459999993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t="s">
        <v>205</v>
      </c>
      <c r="C126" t="s">
        <v>53</v>
      </c>
      <c r="D126" t="s">
        <v>23</v>
      </c>
      <c r="E126" t="s">
        <v>21</v>
      </c>
      <c r="F126" t="s">
        <v>49</v>
      </c>
      <c r="G126" t="s">
        <v>411</v>
      </c>
      <c r="H126" s="16">
        <v>94.004535559999994</v>
      </c>
      <c r="I126" s="16">
        <v>92.411990309999993</v>
      </c>
      <c r="J126" s="16">
        <v>96.886970379999994</v>
      </c>
      <c r="K126" s="16">
        <v>98.773655000000005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95.143673800000002</v>
      </c>
      <c r="S126" s="16">
        <v>96.320965000000001</v>
      </c>
      <c r="T126" s="16">
        <v>96.145772859999994</v>
      </c>
      <c r="U126" s="16">
        <v>96.886970379999994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t="s">
        <v>962</v>
      </c>
      <c r="C127" t="s">
        <v>53</v>
      </c>
      <c r="D127" t="s">
        <v>24</v>
      </c>
      <c r="E127" t="s">
        <v>21</v>
      </c>
      <c r="F127" t="s">
        <v>49</v>
      </c>
      <c r="G127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97.661768870000003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t="s">
        <v>205</v>
      </c>
      <c r="C128" t="s">
        <v>54</v>
      </c>
      <c r="D128" t="s">
        <v>23</v>
      </c>
      <c r="E128" t="s">
        <v>26</v>
      </c>
      <c r="F128" t="s">
        <v>49</v>
      </c>
      <c r="G128" t="s">
        <v>412</v>
      </c>
      <c r="H128" s="16">
        <v>102.9977322</v>
      </c>
      <c r="I128" s="16">
        <v>94.941326880000005</v>
      </c>
      <c r="J128" s="16">
        <v>96.886970379999994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96.042993469999999</v>
      </c>
      <c r="S128" s="16">
        <v>101.22634499999999</v>
      </c>
      <c r="T128" s="16">
        <v>96.145772859999994</v>
      </c>
      <c r="U128" s="16">
        <v>96.886970379999994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t="s">
        <v>205</v>
      </c>
      <c r="C129" t="s">
        <v>613</v>
      </c>
      <c r="D129" t="s">
        <v>23</v>
      </c>
      <c r="E129" t="s">
        <v>31</v>
      </c>
      <c r="F129" t="s">
        <v>49</v>
      </c>
      <c r="G129" t="s">
        <v>619</v>
      </c>
      <c r="H129" s="16">
        <v>95.503401670000002</v>
      </c>
      <c r="I129" s="16">
        <v>97.470663439999996</v>
      </c>
      <c r="J129" s="16">
        <v>106.22605919999999</v>
      </c>
      <c r="K129" s="16">
        <v>97.547309999999996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96.582585269999996</v>
      </c>
      <c r="S129" s="16">
        <v>95.094620000000006</v>
      </c>
      <c r="T129" s="16">
        <v>96.627551249999996</v>
      </c>
      <c r="U129" s="16">
        <v>106.22605919999999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t="s">
        <v>205</v>
      </c>
      <c r="C130" t="s">
        <v>615</v>
      </c>
      <c r="D130" t="s">
        <v>23</v>
      </c>
      <c r="E130" t="s">
        <v>26</v>
      </c>
      <c r="F130" t="s">
        <v>49</v>
      </c>
      <c r="G130" t="s">
        <v>622</v>
      </c>
      <c r="H130" s="16">
        <v>100</v>
      </c>
      <c r="I130" s="16">
        <v>100</v>
      </c>
      <c r="J130" s="16">
        <v>96.886970379999994</v>
      </c>
      <c r="K130" s="16">
        <v>98.773655000000005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95.683265599999999</v>
      </c>
      <c r="S130" s="16">
        <v>98.773655000000005</v>
      </c>
      <c r="T130" s="16">
        <v>98.554664819999999</v>
      </c>
      <c r="U130" s="16">
        <v>96.886970379999994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t="s">
        <v>762</v>
      </c>
      <c r="C131" t="s">
        <v>615</v>
      </c>
      <c r="D131" t="s">
        <v>24</v>
      </c>
      <c r="E131" t="s">
        <v>26</v>
      </c>
      <c r="F131" t="s">
        <v>49</v>
      </c>
      <c r="G131" t="s">
        <v>622</v>
      </c>
      <c r="H131" s="16">
        <v>102.24829920000001</v>
      </c>
      <c r="I131" s="16">
        <v>100.84311219999999</v>
      </c>
      <c r="J131" s="16">
        <v>97.924646920000001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98.20136067</v>
      </c>
      <c r="S131" s="16">
        <v>100.6131725</v>
      </c>
      <c r="T131" s="16">
        <v>99.518221600000004</v>
      </c>
      <c r="U131" s="16">
        <v>97.924646920000001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t="s">
        <v>205</v>
      </c>
      <c r="C132" t="s">
        <v>617</v>
      </c>
      <c r="D132" t="s">
        <v>23</v>
      </c>
      <c r="E132" t="s">
        <v>25</v>
      </c>
      <c r="F132" t="s">
        <v>49</v>
      </c>
      <c r="G132" t="s">
        <v>624</v>
      </c>
      <c r="H132" s="16">
        <v>99.250566939999999</v>
      </c>
      <c r="I132" s="16">
        <v>98.313775629999995</v>
      </c>
      <c r="J132" s="16">
        <v>96.886970379999994</v>
      </c>
      <c r="K132" s="16">
        <v>96.320965000000001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94.783945930000002</v>
      </c>
      <c r="S132" s="16">
        <v>98.160482500000001</v>
      </c>
      <c r="T132" s="16">
        <v>96.627551249999996</v>
      </c>
      <c r="U132" s="16">
        <v>96.886970379999994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t="s">
        <v>205</v>
      </c>
      <c r="C133" t="s">
        <v>30</v>
      </c>
      <c r="D133" t="s">
        <v>23</v>
      </c>
      <c r="E133" t="s">
        <v>31</v>
      </c>
      <c r="F133" t="s">
        <v>20</v>
      </c>
      <c r="G133" t="s">
        <v>413</v>
      </c>
      <c r="H133" s="16">
        <v>104.4965983</v>
      </c>
      <c r="I133" s="16">
        <v>106.74489749999999</v>
      </c>
      <c r="J133" s="16">
        <v>114.5274715</v>
      </c>
      <c r="K133" s="16">
        <v>106.131725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102.3382311</v>
      </c>
      <c r="S133" s="16">
        <v>104.90537999999999</v>
      </c>
      <c r="T133" s="16">
        <v>107.2266759</v>
      </c>
      <c r="U133" s="16">
        <v>114.5274715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t="s">
        <v>215</v>
      </c>
      <c r="C134" t="s">
        <v>30</v>
      </c>
      <c r="D134" t="s">
        <v>24</v>
      </c>
      <c r="E134" t="s">
        <v>31</v>
      </c>
      <c r="F134" t="s">
        <v>20</v>
      </c>
      <c r="G134" t="s">
        <v>413</v>
      </c>
      <c r="H134" s="16">
        <v>105.24603140000001</v>
      </c>
      <c r="I134" s="16">
        <v>109.2742341</v>
      </c>
      <c r="J134" s="16">
        <v>117.6405012</v>
      </c>
      <c r="K134" s="16">
        <v>109.81076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104.8563262</v>
      </c>
      <c r="S134" s="16">
        <v>105.5185525</v>
      </c>
      <c r="T134" s="16">
        <v>110.11734629999999</v>
      </c>
      <c r="U134" s="16">
        <v>117.6405012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t="s">
        <v>586</v>
      </c>
      <c r="C135" t="s">
        <v>30</v>
      </c>
      <c r="D135" t="s">
        <v>28</v>
      </c>
      <c r="E135" t="s">
        <v>31</v>
      </c>
      <c r="F135" t="s">
        <v>20</v>
      </c>
      <c r="G135" t="s">
        <v>413</v>
      </c>
      <c r="H135" s="16">
        <v>106.74489749999999</v>
      </c>
      <c r="I135" s="16">
        <v>106.74489749999999</v>
      </c>
      <c r="J135" s="16">
        <v>120.75353079999999</v>
      </c>
      <c r="K135" s="16">
        <v>106.131725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105.0361901</v>
      </c>
      <c r="S135" s="16">
        <v>106.74489749999999</v>
      </c>
      <c r="T135" s="16">
        <v>107.2266759</v>
      </c>
      <c r="U135" s="16">
        <v>120.75353079999999</v>
      </c>
      <c r="V135" s="16">
        <v>94.004535559999994</v>
      </c>
      <c r="W135" s="16">
        <v>100</v>
      </c>
    </row>
    <row r="136" spans="1:23" x14ac:dyDescent="0.35">
      <c r="A136">
        <v>137</v>
      </c>
      <c r="B136" t="s">
        <v>207</v>
      </c>
      <c r="C136" t="s">
        <v>30</v>
      </c>
      <c r="D136" t="s">
        <v>23</v>
      </c>
      <c r="E136" t="s">
        <v>31</v>
      </c>
      <c r="F136" t="s">
        <v>20</v>
      </c>
      <c r="G136" t="s">
        <v>413</v>
      </c>
      <c r="H136" s="16">
        <v>107.4943306</v>
      </c>
      <c r="I136" s="16">
        <v>106.74489749999999</v>
      </c>
      <c r="J136" s="16">
        <v>116.60282460000001</v>
      </c>
      <c r="K136" s="16">
        <v>106.131725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104.8563262</v>
      </c>
      <c r="S136" s="16">
        <v>107.35807</v>
      </c>
      <c r="T136" s="16">
        <v>107.2266759</v>
      </c>
      <c r="U136" s="16">
        <v>116.60282460000001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t="s">
        <v>649</v>
      </c>
      <c r="C137" t="s">
        <v>30</v>
      </c>
      <c r="D137" t="s">
        <v>24</v>
      </c>
      <c r="E137" t="s">
        <v>31</v>
      </c>
      <c r="F137" t="s">
        <v>20</v>
      </c>
      <c r="G137" t="s">
        <v>413</v>
      </c>
      <c r="H137" s="16">
        <v>105.9954644</v>
      </c>
      <c r="I137" s="16">
        <v>111.8035706</v>
      </c>
      <c r="J137" s="16">
        <v>119.7158542</v>
      </c>
      <c r="K137" s="16">
        <v>112.26345000000001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106.6549655</v>
      </c>
      <c r="S137" s="16">
        <v>106.131725</v>
      </c>
      <c r="T137" s="16">
        <v>112.52623819999999</v>
      </c>
      <c r="U137" s="16">
        <v>119.7158542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t="s">
        <v>712</v>
      </c>
      <c r="C138" t="s">
        <v>30</v>
      </c>
      <c r="D138" t="s">
        <v>28</v>
      </c>
      <c r="E138" t="s">
        <v>31</v>
      </c>
      <c r="F138" t="s">
        <v>20</v>
      </c>
      <c r="G138" t="s">
        <v>413</v>
      </c>
      <c r="H138" s="16">
        <v>105.9954644</v>
      </c>
      <c r="I138" s="16">
        <v>109.2742341</v>
      </c>
      <c r="J138" s="16">
        <v>120.75353079999999</v>
      </c>
      <c r="K138" s="16">
        <v>109.81076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106.8348295</v>
      </c>
      <c r="S138" s="16">
        <v>106.131725</v>
      </c>
      <c r="T138" s="16">
        <v>110.11734629999999</v>
      </c>
      <c r="U138" s="16">
        <v>120.75353079999999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t="s">
        <v>888</v>
      </c>
      <c r="C139" t="s">
        <v>30</v>
      </c>
      <c r="D139" t="s">
        <v>23</v>
      </c>
      <c r="E139" t="s">
        <v>31</v>
      </c>
      <c r="F139" t="s">
        <v>20</v>
      </c>
      <c r="G139" t="s">
        <v>413</v>
      </c>
      <c r="H139" s="16">
        <v>107.4943306</v>
      </c>
      <c r="I139" s="16">
        <v>109.2742341</v>
      </c>
      <c r="J139" s="16">
        <v>118.67817770000001</v>
      </c>
      <c r="K139" s="16">
        <v>111.037105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107.0146934</v>
      </c>
      <c r="S139" s="16">
        <v>107.35807</v>
      </c>
      <c r="T139" s="16">
        <v>110.5991246</v>
      </c>
      <c r="U139" s="16">
        <v>118.67817770000001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t="s">
        <v>1000</v>
      </c>
      <c r="C140" t="s">
        <v>30</v>
      </c>
      <c r="D140" t="s">
        <v>24</v>
      </c>
      <c r="E140" t="s">
        <v>31</v>
      </c>
      <c r="F140" t="s">
        <v>20</v>
      </c>
      <c r="G140" t="s">
        <v>413</v>
      </c>
      <c r="H140" s="16">
        <v>106.74489749999999</v>
      </c>
      <c r="I140" s="16">
        <v>113.489795</v>
      </c>
      <c r="J140" s="16">
        <v>121.7912073</v>
      </c>
      <c r="K140" s="16">
        <v>113.489795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108.4536049</v>
      </c>
      <c r="S140" s="16">
        <v>106.74489749999999</v>
      </c>
      <c r="T140" s="16">
        <v>113.9715734</v>
      </c>
      <c r="U140" s="16">
        <v>121.7912073</v>
      </c>
      <c r="V140" s="16">
        <v>100</v>
      </c>
      <c r="W140" s="16">
        <v>97.547309999999996</v>
      </c>
    </row>
    <row r="141" spans="1:23" x14ac:dyDescent="0.35">
      <c r="A141">
        <v>142</v>
      </c>
      <c r="B141" t="s">
        <v>205</v>
      </c>
      <c r="C141" t="s">
        <v>32</v>
      </c>
      <c r="D141" t="s">
        <v>28</v>
      </c>
      <c r="E141" t="s">
        <v>25</v>
      </c>
      <c r="F141" t="s">
        <v>20</v>
      </c>
      <c r="G141" t="s">
        <v>414</v>
      </c>
      <c r="H141" s="16">
        <v>102.9977322</v>
      </c>
      <c r="I141" s="16">
        <v>101.6862244</v>
      </c>
      <c r="J141" s="16">
        <v>98.962323459999993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98.20136067</v>
      </c>
      <c r="S141" s="16">
        <v>103.679035</v>
      </c>
      <c r="T141" s="16">
        <v>101.9271136</v>
      </c>
      <c r="U141" s="16">
        <v>98.962323459999993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t="s">
        <v>215</v>
      </c>
      <c r="C142" t="s">
        <v>32</v>
      </c>
      <c r="D142" t="s">
        <v>23</v>
      </c>
      <c r="E142" t="s">
        <v>25</v>
      </c>
      <c r="F142" t="s">
        <v>20</v>
      </c>
      <c r="G142" t="s">
        <v>414</v>
      </c>
      <c r="H142" s="16">
        <v>105.24603140000001</v>
      </c>
      <c r="I142" s="16">
        <v>104.2155609</v>
      </c>
      <c r="J142" s="16">
        <v>100</v>
      </c>
      <c r="K142" s="16">
        <v>101.22634499999999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100.7194557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t="s">
        <v>207</v>
      </c>
      <c r="C143" t="s">
        <v>32</v>
      </c>
      <c r="D143" t="s">
        <v>24</v>
      </c>
      <c r="E143" t="s">
        <v>25</v>
      </c>
      <c r="F143" t="s">
        <v>20</v>
      </c>
      <c r="G143" t="s">
        <v>414</v>
      </c>
      <c r="H143" s="16">
        <v>104.4965983</v>
      </c>
      <c r="I143" s="16">
        <v>105.9017853</v>
      </c>
      <c r="J143" s="16">
        <v>98.962323459999993</v>
      </c>
      <c r="K143" s="16">
        <v>103.679035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100.7194557</v>
      </c>
      <c r="S143" s="16">
        <v>104.90537999999999</v>
      </c>
      <c r="T143" s="16">
        <v>105.7813407</v>
      </c>
      <c r="U143" s="16">
        <v>98.962323459999993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t="s">
        <v>630</v>
      </c>
      <c r="C144" t="s">
        <v>32</v>
      </c>
      <c r="D144" t="s">
        <v>28</v>
      </c>
      <c r="E144" t="s">
        <v>25</v>
      </c>
      <c r="F144" t="s">
        <v>20</v>
      </c>
      <c r="G144" t="s">
        <v>414</v>
      </c>
      <c r="H144" s="16">
        <v>104.4965983</v>
      </c>
      <c r="I144" s="16">
        <v>102.52933659999999</v>
      </c>
      <c r="J144" s="16">
        <v>98.962323459999993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100.89931970000001</v>
      </c>
      <c r="S144" s="16">
        <v>104.90537999999999</v>
      </c>
      <c r="T144" s="16">
        <v>102.40889199999999</v>
      </c>
      <c r="U144" s="16">
        <v>98.962323459999993</v>
      </c>
      <c r="V144" s="16">
        <v>100</v>
      </c>
      <c r="W144" s="16">
        <v>101.8395175</v>
      </c>
    </row>
    <row r="145" spans="1:23" x14ac:dyDescent="0.35">
      <c r="A145">
        <v>146</v>
      </c>
      <c r="B145" t="s">
        <v>712</v>
      </c>
      <c r="C145" t="s">
        <v>32</v>
      </c>
      <c r="D145" t="s">
        <v>23</v>
      </c>
      <c r="E145" t="s">
        <v>25</v>
      </c>
      <c r="F145" t="s">
        <v>20</v>
      </c>
      <c r="G145" t="s">
        <v>414</v>
      </c>
      <c r="H145" s="16">
        <v>106.74489749999999</v>
      </c>
      <c r="I145" s="16">
        <v>102.52933659999999</v>
      </c>
      <c r="J145" s="16">
        <v>97.924646920000001</v>
      </c>
      <c r="K145" s="16">
        <v>98.773655000000005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100.7194557</v>
      </c>
      <c r="S145" s="16">
        <v>106.74489749999999</v>
      </c>
      <c r="T145" s="16">
        <v>101.9271136</v>
      </c>
      <c r="U145" s="16">
        <v>97.924646920000001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t="s">
        <v>834</v>
      </c>
      <c r="C146" t="s">
        <v>32</v>
      </c>
      <c r="D146" t="s">
        <v>24</v>
      </c>
      <c r="E146" t="s">
        <v>25</v>
      </c>
      <c r="F146" t="s">
        <v>20</v>
      </c>
      <c r="G146" t="s">
        <v>414</v>
      </c>
      <c r="H146" s="16">
        <v>107.4943306</v>
      </c>
      <c r="I146" s="16">
        <v>104.2155609</v>
      </c>
      <c r="J146" s="16">
        <v>101.0376765</v>
      </c>
      <c r="K146" s="16">
        <v>101.22634499999999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102.5180951</v>
      </c>
      <c r="S146" s="16">
        <v>107.35807</v>
      </c>
      <c r="T146" s="16">
        <v>103.8542271</v>
      </c>
      <c r="U146" s="16">
        <v>101.0376765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t="s">
        <v>1000</v>
      </c>
      <c r="C147" t="s">
        <v>32</v>
      </c>
      <c r="D147" t="s">
        <v>28</v>
      </c>
      <c r="E147" t="s">
        <v>25</v>
      </c>
      <c r="F147" t="s">
        <v>20</v>
      </c>
      <c r="G147" t="s">
        <v>414</v>
      </c>
      <c r="H147" s="16">
        <v>105.9954644</v>
      </c>
      <c r="I147" s="16">
        <v>104.2155609</v>
      </c>
      <c r="J147" s="16">
        <v>100</v>
      </c>
      <c r="K147" s="16">
        <v>101.22634499999999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102.697959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t="s">
        <v>205</v>
      </c>
      <c r="C148" t="s">
        <v>33</v>
      </c>
      <c r="D148" t="s">
        <v>24</v>
      </c>
      <c r="E148" t="s">
        <v>26</v>
      </c>
      <c r="F148" t="s">
        <v>20</v>
      </c>
      <c r="G148" t="s">
        <v>415</v>
      </c>
      <c r="H148" s="16">
        <v>97.751700830000004</v>
      </c>
      <c r="I148" s="16">
        <v>94.941326880000005</v>
      </c>
      <c r="J148" s="16">
        <v>96.886970379999994</v>
      </c>
      <c r="K148" s="16">
        <v>92.641930000000002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92.625578730000001</v>
      </c>
      <c r="S148" s="16">
        <v>96.934137500000006</v>
      </c>
      <c r="T148" s="16">
        <v>93.255102500000007</v>
      </c>
      <c r="U148" s="16">
        <v>96.886970379999994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t="s">
        <v>596</v>
      </c>
      <c r="C149" t="s">
        <v>33</v>
      </c>
      <c r="D149" t="s">
        <v>28</v>
      </c>
      <c r="E149" t="s">
        <v>26</v>
      </c>
      <c r="F149" t="s">
        <v>20</v>
      </c>
      <c r="G149" t="s">
        <v>415</v>
      </c>
      <c r="H149" s="16">
        <v>100</v>
      </c>
      <c r="I149" s="16">
        <v>95.784439059999997</v>
      </c>
      <c r="J149" s="16">
        <v>97.924646920000001</v>
      </c>
      <c r="K149" s="16">
        <v>93.868274999999997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95.143673800000002</v>
      </c>
      <c r="S149" s="16">
        <v>98.773655000000005</v>
      </c>
      <c r="T149" s="16">
        <v>94.218659290000005</v>
      </c>
      <c r="U149" s="16">
        <v>97.924646920000001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t="s">
        <v>739</v>
      </c>
      <c r="C150" t="s">
        <v>33</v>
      </c>
      <c r="D150" t="s">
        <v>28</v>
      </c>
      <c r="E150" t="s">
        <v>26</v>
      </c>
      <c r="F150" t="s">
        <v>20</v>
      </c>
      <c r="G150" t="s">
        <v>415</v>
      </c>
      <c r="H150" s="16">
        <v>99.250566939999999</v>
      </c>
      <c r="I150" s="16">
        <v>98.313775629999995</v>
      </c>
      <c r="J150" s="16">
        <v>96.886970379999994</v>
      </c>
      <c r="K150" s="16">
        <v>96.320965000000001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95.503401670000002</v>
      </c>
      <c r="S150" s="16">
        <v>98.160482500000001</v>
      </c>
      <c r="T150" s="16">
        <v>96.627551249999996</v>
      </c>
      <c r="U150" s="16">
        <v>96.886970379999994</v>
      </c>
      <c r="V150" s="16">
        <v>99.250566939999999</v>
      </c>
      <c r="W150" s="16">
        <v>100</v>
      </c>
    </row>
    <row r="151" spans="1:23" x14ac:dyDescent="0.35">
      <c r="A151">
        <v>152</v>
      </c>
      <c r="B151" t="s">
        <v>941</v>
      </c>
      <c r="C151" t="s">
        <v>33</v>
      </c>
      <c r="D151" t="s">
        <v>24</v>
      </c>
      <c r="E151" t="s">
        <v>26</v>
      </c>
      <c r="F151" t="s">
        <v>20</v>
      </c>
      <c r="G151" t="s">
        <v>415</v>
      </c>
      <c r="H151" s="16">
        <v>101.4988661</v>
      </c>
      <c r="I151" s="16">
        <v>94.098214690000006</v>
      </c>
      <c r="J151" s="16">
        <v>97.924646920000001</v>
      </c>
      <c r="K151" s="16">
        <v>91.415584999999993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95.683265599999999</v>
      </c>
      <c r="S151" s="16">
        <v>100</v>
      </c>
      <c r="T151" s="16">
        <v>92.291545709999994</v>
      </c>
      <c r="U151" s="16">
        <v>97.924646920000001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t="s">
        <v>205</v>
      </c>
      <c r="C152" t="s">
        <v>34</v>
      </c>
      <c r="D152" t="s">
        <v>28</v>
      </c>
      <c r="E152" t="s">
        <v>25</v>
      </c>
      <c r="F152" t="s">
        <v>20</v>
      </c>
      <c r="G152" t="s">
        <v>416</v>
      </c>
      <c r="H152" s="16">
        <v>105.24603140000001</v>
      </c>
      <c r="I152" s="16">
        <v>105.05867309999999</v>
      </c>
      <c r="J152" s="16">
        <v>96.886970379999994</v>
      </c>
      <c r="K152" s="16">
        <v>96.320965000000001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95.683265599999999</v>
      </c>
      <c r="S152" s="16">
        <v>103.06586249999999</v>
      </c>
      <c r="T152" s="16">
        <v>100.4817784</v>
      </c>
      <c r="U152" s="16">
        <v>96.886970379999994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t="s">
        <v>678</v>
      </c>
      <c r="C153" t="s">
        <v>34</v>
      </c>
      <c r="D153" t="s">
        <v>23</v>
      </c>
      <c r="E153" t="s">
        <v>25</v>
      </c>
      <c r="F153" t="s">
        <v>20</v>
      </c>
      <c r="G153" t="s">
        <v>416</v>
      </c>
      <c r="H153" s="16">
        <v>107.4943306</v>
      </c>
      <c r="I153" s="16">
        <v>107.5880097</v>
      </c>
      <c r="J153" s="16">
        <v>97.924646920000001</v>
      </c>
      <c r="K153" s="16">
        <v>97.547309999999996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98.20136067</v>
      </c>
      <c r="S153" s="16">
        <v>104.90537999999999</v>
      </c>
      <c r="T153" s="16">
        <v>102.40889199999999</v>
      </c>
      <c r="U153" s="16">
        <v>97.924646920000001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t="s">
        <v>991</v>
      </c>
      <c r="C154" t="s">
        <v>34</v>
      </c>
      <c r="D154" t="s">
        <v>24</v>
      </c>
      <c r="E154" t="s">
        <v>25</v>
      </c>
      <c r="F154" t="s">
        <v>20</v>
      </c>
      <c r="G154" t="s">
        <v>416</v>
      </c>
      <c r="H154" s="16">
        <v>109.74262969999999</v>
      </c>
      <c r="I154" s="16">
        <v>105.05867309999999</v>
      </c>
      <c r="J154" s="16">
        <v>95.849293849999995</v>
      </c>
      <c r="K154" s="16">
        <v>95.094620000000006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98.561088530000006</v>
      </c>
      <c r="S154" s="16">
        <v>106.74489749999999</v>
      </c>
      <c r="T154" s="16">
        <v>100</v>
      </c>
      <c r="U154" s="16">
        <v>95.849293849999995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t="s">
        <v>205</v>
      </c>
      <c r="C155" t="s">
        <v>35</v>
      </c>
      <c r="D155" t="s">
        <v>23</v>
      </c>
      <c r="E155" t="s">
        <v>25</v>
      </c>
      <c r="F155" t="s">
        <v>20</v>
      </c>
      <c r="G155" t="s">
        <v>417</v>
      </c>
      <c r="H155" s="16">
        <v>98.501133890000006</v>
      </c>
      <c r="I155" s="16">
        <v>96.627551249999996</v>
      </c>
      <c r="J155" s="16">
        <v>98.962323459999993</v>
      </c>
      <c r="K155" s="16">
        <v>96.320965000000001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93.524898399999998</v>
      </c>
      <c r="S155" s="16">
        <v>97.547309999999996</v>
      </c>
      <c r="T155" s="16">
        <v>95.663994459999998</v>
      </c>
      <c r="U155" s="16">
        <v>98.962323459999993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t="s">
        <v>552</v>
      </c>
      <c r="C156" t="s">
        <v>35</v>
      </c>
      <c r="D156" t="s">
        <v>24</v>
      </c>
      <c r="E156" t="s">
        <v>25</v>
      </c>
      <c r="F156" t="s">
        <v>20</v>
      </c>
      <c r="G156" t="s">
        <v>417</v>
      </c>
      <c r="H156" s="16">
        <v>100.7494331</v>
      </c>
      <c r="I156" s="16">
        <v>99.156887810000001</v>
      </c>
      <c r="J156" s="16">
        <v>100</v>
      </c>
      <c r="K156" s="16">
        <v>97.547309999999996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96.042993469999999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t="s">
        <v>649</v>
      </c>
      <c r="C157" t="s">
        <v>35</v>
      </c>
      <c r="D157" t="s">
        <v>28</v>
      </c>
      <c r="E157" t="s">
        <v>25</v>
      </c>
      <c r="F157" t="s">
        <v>20</v>
      </c>
      <c r="G157" t="s">
        <v>417</v>
      </c>
      <c r="H157" s="16">
        <v>100</v>
      </c>
      <c r="I157" s="16">
        <v>97.470663439999996</v>
      </c>
      <c r="J157" s="16">
        <v>98.962323459999993</v>
      </c>
      <c r="K157" s="16">
        <v>96.320965000000001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96.402721330000006</v>
      </c>
      <c r="S157" s="16">
        <v>98.773655000000005</v>
      </c>
      <c r="T157" s="16">
        <v>96.145772859999994</v>
      </c>
      <c r="U157" s="16">
        <v>98.962323459999993</v>
      </c>
      <c r="V157" s="16">
        <v>100.7494331</v>
      </c>
      <c r="W157" s="16">
        <v>100.6131725</v>
      </c>
    </row>
    <row r="158" spans="1:23" x14ac:dyDescent="0.35">
      <c r="A158">
        <v>159</v>
      </c>
      <c r="B158" t="s">
        <v>739</v>
      </c>
      <c r="C158" t="s">
        <v>35</v>
      </c>
      <c r="D158" t="s">
        <v>23</v>
      </c>
      <c r="E158" t="s">
        <v>25</v>
      </c>
      <c r="F158" t="s">
        <v>20</v>
      </c>
      <c r="G158" t="s">
        <v>417</v>
      </c>
      <c r="H158" s="16">
        <v>103.74716530000001</v>
      </c>
      <c r="I158" s="16">
        <v>97.470663439999996</v>
      </c>
      <c r="J158" s="16">
        <v>102.0753531</v>
      </c>
      <c r="K158" s="16">
        <v>95.094620000000006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96.402721330000006</v>
      </c>
      <c r="S158" s="16">
        <v>101.8395175</v>
      </c>
      <c r="T158" s="16">
        <v>95.663994459999998</v>
      </c>
      <c r="U158" s="16">
        <v>102.0753531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t="s">
        <v>941</v>
      </c>
      <c r="C159" t="s">
        <v>35</v>
      </c>
      <c r="D159" t="s">
        <v>24</v>
      </c>
      <c r="E159" t="s">
        <v>25</v>
      </c>
      <c r="F159" t="s">
        <v>20</v>
      </c>
      <c r="G159" t="s">
        <v>417</v>
      </c>
      <c r="H159" s="16">
        <v>100</v>
      </c>
      <c r="I159" s="16">
        <v>97.470663439999996</v>
      </c>
      <c r="J159" s="16">
        <v>100</v>
      </c>
      <c r="K159" s="16">
        <v>96.320965000000001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98.381224599999996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t="s">
        <v>205</v>
      </c>
      <c r="C160" t="s">
        <v>36</v>
      </c>
      <c r="D160" t="s">
        <v>23</v>
      </c>
      <c r="E160" t="s">
        <v>21</v>
      </c>
      <c r="F160" t="s">
        <v>20</v>
      </c>
      <c r="G160" t="s">
        <v>418</v>
      </c>
      <c r="H160" s="16">
        <v>94.004535559999994</v>
      </c>
      <c r="I160" s="16">
        <v>92.411990309999993</v>
      </c>
      <c r="J160" s="16">
        <v>104.1507062</v>
      </c>
      <c r="K160" s="16">
        <v>98.773655000000005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97.661768870000003</v>
      </c>
      <c r="S160" s="16">
        <v>96.320965000000001</v>
      </c>
      <c r="T160" s="16">
        <v>96.145772859999994</v>
      </c>
      <c r="U160" s="16">
        <v>104.1507062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t="s">
        <v>205</v>
      </c>
      <c r="C161" t="s">
        <v>37</v>
      </c>
      <c r="D161" t="s">
        <v>23</v>
      </c>
      <c r="E161" t="s">
        <v>26</v>
      </c>
      <c r="F161" t="s">
        <v>20</v>
      </c>
      <c r="G161" t="s">
        <v>419</v>
      </c>
      <c r="H161" s="16">
        <v>96.252834719999996</v>
      </c>
      <c r="I161" s="16">
        <v>94.941326880000005</v>
      </c>
      <c r="J161" s="16">
        <v>96.886970379999994</v>
      </c>
      <c r="K161" s="16">
        <v>93.868274999999997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92.445714800000005</v>
      </c>
      <c r="S161" s="16">
        <v>95.707792499999996</v>
      </c>
      <c r="T161" s="16">
        <v>93.736880889999995</v>
      </c>
      <c r="U161" s="16">
        <v>96.886970379999994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t="s">
        <v>583</v>
      </c>
      <c r="C162" t="s">
        <v>37</v>
      </c>
      <c r="D162" t="s">
        <v>24</v>
      </c>
      <c r="E162" t="s">
        <v>26</v>
      </c>
      <c r="F162" t="s">
        <v>20</v>
      </c>
      <c r="G162" t="s">
        <v>419</v>
      </c>
      <c r="H162" s="16">
        <v>98.501133890000006</v>
      </c>
      <c r="I162" s="16">
        <v>95.784439059999997</v>
      </c>
      <c r="J162" s="16">
        <v>97.924646920000001</v>
      </c>
      <c r="K162" s="16">
        <v>95.094620000000006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94.963809870000006</v>
      </c>
      <c r="S162" s="16">
        <v>97.547309999999996</v>
      </c>
      <c r="T162" s="16">
        <v>94.700437679999993</v>
      </c>
      <c r="U162" s="16">
        <v>97.924646920000001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t="s">
        <v>712</v>
      </c>
      <c r="C163" t="s">
        <v>37</v>
      </c>
      <c r="D163" t="s">
        <v>28</v>
      </c>
      <c r="E163" t="s">
        <v>26</v>
      </c>
      <c r="F163" t="s">
        <v>20</v>
      </c>
      <c r="G163" t="s">
        <v>419</v>
      </c>
      <c r="H163" s="16">
        <v>97.751700830000004</v>
      </c>
      <c r="I163" s="16">
        <v>98.313775629999995</v>
      </c>
      <c r="J163" s="16">
        <v>95.849293849999995</v>
      </c>
      <c r="K163" s="16">
        <v>96.320965000000001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95.323537729999998</v>
      </c>
      <c r="S163" s="16">
        <v>96.934137500000006</v>
      </c>
      <c r="T163" s="16">
        <v>96.627551249999996</v>
      </c>
      <c r="U163" s="16">
        <v>95.849293849999995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t="s">
        <v>1062</v>
      </c>
      <c r="C164" t="s">
        <v>37</v>
      </c>
      <c r="D164" t="s">
        <v>23</v>
      </c>
      <c r="E164" t="s">
        <v>26</v>
      </c>
      <c r="F164" t="s">
        <v>20</v>
      </c>
      <c r="G164" t="s">
        <v>419</v>
      </c>
      <c r="H164" s="16">
        <v>100</v>
      </c>
      <c r="I164" s="16">
        <v>95.784439059999997</v>
      </c>
      <c r="J164" s="16">
        <v>100</v>
      </c>
      <c r="K164" s="16">
        <v>95.094620000000006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96.762449200000006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t="s">
        <v>205</v>
      </c>
      <c r="C165" t="s">
        <v>38</v>
      </c>
      <c r="D165" t="s">
        <v>23</v>
      </c>
      <c r="E165" t="s">
        <v>25</v>
      </c>
      <c r="F165" t="s">
        <v>20</v>
      </c>
      <c r="G165" t="s">
        <v>420</v>
      </c>
      <c r="H165" s="16">
        <v>97.751700830000004</v>
      </c>
      <c r="I165" s="16">
        <v>97.470663439999996</v>
      </c>
      <c r="J165" s="16">
        <v>101.0376765</v>
      </c>
      <c r="K165" s="16">
        <v>96.320965000000001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94.783945930000002</v>
      </c>
      <c r="S165" s="16">
        <v>96.934137500000006</v>
      </c>
      <c r="T165" s="16">
        <v>96.145772859999994</v>
      </c>
      <c r="U165" s="16">
        <v>101.0376765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t="s">
        <v>583</v>
      </c>
      <c r="C166" t="s">
        <v>38</v>
      </c>
      <c r="D166" t="s">
        <v>24</v>
      </c>
      <c r="E166" t="s">
        <v>25</v>
      </c>
      <c r="F166" t="s">
        <v>20</v>
      </c>
      <c r="G166" t="s">
        <v>420</v>
      </c>
      <c r="H166" s="16">
        <v>100</v>
      </c>
      <c r="I166" s="16">
        <v>100</v>
      </c>
      <c r="J166" s="16">
        <v>102.0753531</v>
      </c>
      <c r="K166" s="16">
        <v>97.547309999999996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97.302041000000003</v>
      </c>
      <c r="S166" s="16">
        <v>98.773655000000005</v>
      </c>
      <c r="T166" s="16">
        <v>98.072886429999997</v>
      </c>
      <c r="U166" s="16">
        <v>102.0753531</v>
      </c>
      <c r="V166" s="16">
        <v>100</v>
      </c>
      <c r="W166" s="16">
        <v>100</v>
      </c>
    </row>
    <row r="167" spans="1:23" x14ac:dyDescent="0.35">
      <c r="A167">
        <v>168</v>
      </c>
      <c r="B167" t="s">
        <v>672</v>
      </c>
      <c r="C167" t="s">
        <v>38</v>
      </c>
      <c r="D167" t="s">
        <v>28</v>
      </c>
      <c r="E167" t="s">
        <v>25</v>
      </c>
      <c r="F167" t="s">
        <v>20</v>
      </c>
      <c r="G167" t="s">
        <v>420</v>
      </c>
      <c r="H167" s="16">
        <v>102.24829920000001</v>
      </c>
      <c r="I167" s="16">
        <v>98.313775629999995</v>
      </c>
      <c r="J167" s="16">
        <v>104.1507062</v>
      </c>
      <c r="K167" s="16">
        <v>95.094620000000006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97.481904929999999</v>
      </c>
      <c r="S167" s="16">
        <v>100.6131725</v>
      </c>
      <c r="T167" s="16">
        <v>96.145772859999994</v>
      </c>
      <c r="U167" s="16">
        <v>104.1507062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t="s">
        <v>928</v>
      </c>
      <c r="C168" t="s">
        <v>38</v>
      </c>
      <c r="D168" t="s">
        <v>23</v>
      </c>
      <c r="E168" t="s">
        <v>25</v>
      </c>
      <c r="F168" t="s">
        <v>20</v>
      </c>
      <c r="G168" t="s">
        <v>420</v>
      </c>
      <c r="H168" s="16">
        <v>99.250566939999999</v>
      </c>
      <c r="I168" s="16">
        <v>102.52933659999999</v>
      </c>
      <c r="J168" s="16">
        <v>101.0376765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97.661768870000003</v>
      </c>
      <c r="S168" s="16">
        <v>98.160482500000001</v>
      </c>
      <c r="T168" s="16">
        <v>100.4817784</v>
      </c>
      <c r="U168" s="16">
        <v>101.0376765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t="s">
        <v>1062</v>
      </c>
      <c r="C169" t="s">
        <v>38</v>
      </c>
      <c r="D169" t="s">
        <v>24</v>
      </c>
      <c r="E169" t="s">
        <v>25</v>
      </c>
      <c r="F169" t="s">
        <v>20</v>
      </c>
      <c r="G169" t="s">
        <v>420</v>
      </c>
      <c r="H169" s="16">
        <v>102.9977322</v>
      </c>
      <c r="I169" s="16">
        <v>100</v>
      </c>
      <c r="J169" s="16">
        <v>103.1130296</v>
      </c>
      <c r="K169" s="16">
        <v>97.547309999999996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99.280544269999993</v>
      </c>
      <c r="S169" s="16">
        <v>101.22634499999999</v>
      </c>
      <c r="T169" s="16">
        <v>98.072886429999997</v>
      </c>
      <c r="U169" s="16">
        <v>103.1130296</v>
      </c>
      <c r="V169" s="16">
        <v>101.4988661</v>
      </c>
      <c r="W169" s="16">
        <v>102.45269</v>
      </c>
    </row>
    <row r="170" spans="1:23" x14ac:dyDescent="0.35">
      <c r="A170">
        <v>171</v>
      </c>
      <c r="B170" t="s">
        <v>205</v>
      </c>
      <c r="C170" t="s">
        <v>626</v>
      </c>
      <c r="D170" t="s">
        <v>23</v>
      </c>
      <c r="E170" t="s">
        <v>31</v>
      </c>
      <c r="F170" t="s">
        <v>20</v>
      </c>
      <c r="G170" t="s">
        <v>628</v>
      </c>
      <c r="H170" s="16">
        <v>97.751700830000004</v>
      </c>
      <c r="I170" s="16">
        <v>100.84311219999999</v>
      </c>
      <c r="J170" s="16">
        <v>108.3014123</v>
      </c>
      <c r="K170" s="16">
        <v>101.22634499999999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98.561088530000006</v>
      </c>
      <c r="S170" s="16">
        <v>99.386827499999995</v>
      </c>
      <c r="T170" s="16">
        <v>101.9271136</v>
      </c>
      <c r="U170" s="16">
        <v>108.3014123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t="s">
        <v>683</v>
      </c>
      <c r="C171" t="s">
        <v>626</v>
      </c>
      <c r="D171" t="s">
        <v>24</v>
      </c>
      <c r="E171" t="s">
        <v>31</v>
      </c>
      <c r="F171" t="s">
        <v>20</v>
      </c>
      <c r="G171" t="s">
        <v>628</v>
      </c>
      <c r="H171" s="16">
        <v>98.501133890000006</v>
      </c>
      <c r="I171" s="16">
        <v>103.3724488</v>
      </c>
      <c r="J171" s="16">
        <v>111.4144419</v>
      </c>
      <c r="K171" s="16">
        <v>104.90537999999999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101.07918359999999</v>
      </c>
      <c r="S171" s="16">
        <v>100</v>
      </c>
      <c r="T171" s="16">
        <v>104.81778389999999</v>
      </c>
      <c r="U171" s="16">
        <v>111.4144419</v>
      </c>
      <c r="V171" s="16">
        <v>100</v>
      </c>
      <c r="W171" s="16">
        <v>96.934137500000006</v>
      </c>
    </row>
    <row r="172" spans="1:23" x14ac:dyDescent="0.35">
      <c r="A172">
        <v>173</v>
      </c>
      <c r="B172" t="s">
        <v>205</v>
      </c>
      <c r="C172" t="s">
        <v>55</v>
      </c>
      <c r="D172" t="s">
        <v>23</v>
      </c>
      <c r="E172" t="s">
        <v>25</v>
      </c>
      <c r="F172" t="s">
        <v>56</v>
      </c>
      <c r="G172" t="s">
        <v>421</v>
      </c>
      <c r="H172" s="16">
        <v>100</v>
      </c>
      <c r="I172" s="16">
        <v>96.627551249999996</v>
      </c>
      <c r="J172" s="16">
        <v>98.962323459999993</v>
      </c>
      <c r="K172" s="16">
        <v>95.094620000000006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96.402721330000006</v>
      </c>
      <c r="S172" s="16">
        <v>101.22634499999999</v>
      </c>
      <c r="T172" s="16">
        <v>97.109329639999999</v>
      </c>
      <c r="U172" s="16">
        <v>98.962323459999993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t="s">
        <v>205</v>
      </c>
      <c r="C173" t="s">
        <v>57</v>
      </c>
      <c r="D173" t="s">
        <v>24</v>
      </c>
      <c r="E173" t="s">
        <v>26</v>
      </c>
      <c r="F173" t="s">
        <v>56</v>
      </c>
      <c r="G173" t="s">
        <v>422</v>
      </c>
      <c r="H173" s="16">
        <v>96.252834719999996</v>
      </c>
      <c r="I173" s="16">
        <v>96.627551249999996</v>
      </c>
      <c r="J173" s="16">
        <v>97.924646920000001</v>
      </c>
      <c r="K173" s="16">
        <v>95.094620000000006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93.345034470000002</v>
      </c>
      <c r="S173" s="16">
        <v>95.707792499999996</v>
      </c>
      <c r="T173" s="16">
        <v>95.182216069999996</v>
      </c>
      <c r="U173" s="16">
        <v>97.924646920000001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t="s">
        <v>205</v>
      </c>
      <c r="C174" t="s">
        <v>58</v>
      </c>
      <c r="D174" t="s">
        <v>24</v>
      </c>
      <c r="E174" t="s">
        <v>25</v>
      </c>
      <c r="F174" t="s">
        <v>56</v>
      </c>
      <c r="G174" t="s">
        <v>423</v>
      </c>
      <c r="H174" s="16">
        <v>97.002267779999997</v>
      </c>
      <c r="I174" s="16">
        <v>95.784439059999997</v>
      </c>
      <c r="J174" s="16">
        <v>98.962323459999993</v>
      </c>
      <c r="K174" s="16">
        <v>96.320965000000001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93.704762329999994</v>
      </c>
      <c r="S174" s="16">
        <v>96.320965000000001</v>
      </c>
      <c r="T174" s="16">
        <v>95.182216069999996</v>
      </c>
      <c r="U174" s="16">
        <v>98.962323459999993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t="s">
        <v>205</v>
      </c>
      <c r="C175" t="s">
        <v>59</v>
      </c>
      <c r="D175" t="s">
        <v>24</v>
      </c>
      <c r="E175" t="s">
        <v>21</v>
      </c>
      <c r="F175" t="s">
        <v>56</v>
      </c>
      <c r="G175" t="s">
        <v>424</v>
      </c>
      <c r="H175" s="16">
        <v>94.004535559999994</v>
      </c>
      <c r="I175" s="16">
        <v>92.411990309999993</v>
      </c>
      <c r="J175" s="16">
        <v>97.924646920000001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96.402721330000006</v>
      </c>
      <c r="S175" s="16">
        <v>96.320965000000001</v>
      </c>
      <c r="T175" s="16">
        <v>96.627551249999996</v>
      </c>
      <c r="U175" s="16">
        <v>97.924646920000001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t="s">
        <v>205</v>
      </c>
      <c r="C176" t="s">
        <v>60</v>
      </c>
      <c r="D176" t="s">
        <v>24</v>
      </c>
      <c r="E176" t="s">
        <v>31</v>
      </c>
      <c r="F176" t="s">
        <v>56</v>
      </c>
      <c r="G176" t="s">
        <v>425</v>
      </c>
      <c r="H176" s="16">
        <v>99.250566939999999</v>
      </c>
      <c r="I176" s="16">
        <v>97.470663439999996</v>
      </c>
      <c r="J176" s="16">
        <v>106.22605919999999</v>
      </c>
      <c r="K176" s="16">
        <v>97.547309999999996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94.604082000000005</v>
      </c>
      <c r="S176" s="16">
        <v>98.160482500000001</v>
      </c>
      <c r="T176" s="16">
        <v>96.627551249999996</v>
      </c>
      <c r="U176" s="16">
        <v>106.22605919999999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t="s">
        <v>205</v>
      </c>
      <c r="C177" t="s">
        <v>61</v>
      </c>
      <c r="D177" t="s">
        <v>24</v>
      </c>
      <c r="E177" t="s">
        <v>26</v>
      </c>
      <c r="F177" t="s">
        <v>56</v>
      </c>
      <c r="G177" t="s">
        <v>426</v>
      </c>
      <c r="H177" s="16">
        <v>95.503401670000002</v>
      </c>
      <c r="I177" s="16">
        <v>95.784439059999997</v>
      </c>
      <c r="J177" s="16">
        <v>96.886970379999994</v>
      </c>
      <c r="K177" s="16">
        <v>96.320965000000001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92.805442670000005</v>
      </c>
      <c r="S177" s="16">
        <v>95.094620000000006</v>
      </c>
      <c r="T177" s="16">
        <v>95.182216069999996</v>
      </c>
      <c r="U177" s="16">
        <v>96.886970379999994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t="s">
        <v>205</v>
      </c>
      <c r="C178" t="s">
        <v>62</v>
      </c>
      <c r="D178" t="s">
        <v>24</v>
      </c>
      <c r="E178" t="s">
        <v>25</v>
      </c>
      <c r="F178" t="s">
        <v>56</v>
      </c>
      <c r="G178" t="s">
        <v>427</v>
      </c>
      <c r="H178" s="16">
        <v>97.002267779999997</v>
      </c>
      <c r="I178" s="16">
        <v>97.470663439999996</v>
      </c>
      <c r="J178" s="16">
        <v>98.962323459999993</v>
      </c>
      <c r="K178" s="16">
        <v>97.547309999999996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94.064490199999995</v>
      </c>
      <c r="S178" s="16">
        <v>96.320965000000001</v>
      </c>
      <c r="T178" s="16">
        <v>96.627551249999996</v>
      </c>
      <c r="U178" s="16">
        <v>98.962323459999993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t="s">
        <v>772</v>
      </c>
      <c r="C179" t="s">
        <v>62</v>
      </c>
      <c r="D179" t="s">
        <v>28</v>
      </c>
      <c r="E179" t="s">
        <v>25</v>
      </c>
      <c r="F179" t="s">
        <v>56</v>
      </c>
      <c r="G179" t="s">
        <v>427</v>
      </c>
      <c r="H179" s="16">
        <v>99.250566939999999</v>
      </c>
      <c r="I179" s="16">
        <v>100</v>
      </c>
      <c r="J179" s="16">
        <v>100</v>
      </c>
      <c r="K179" s="16">
        <v>98.773655000000005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96.582585269999996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t="s">
        <v>917</v>
      </c>
      <c r="C180" t="s">
        <v>62</v>
      </c>
      <c r="D180" t="s">
        <v>23</v>
      </c>
      <c r="E180" t="s">
        <v>25</v>
      </c>
      <c r="F180" t="s">
        <v>56</v>
      </c>
      <c r="G180" t="s">
        <v>427</v>
      </c>
      <c r="H180" s="16">
        <v>98.501133890000006</v>
      </c>
      <c r="I180" s="16">
        <v>102.52933659999999</v>
      </c>
      <c r="J180" s="16">
        <v>98.962323459999993</v>
      </c>
      <c r="K180" s="16">
        <v>101.22634499999999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96.942313130000002</v>
      </c>
      <c r="S180" s="16">
        <v>97.547309999999996</v>
      </c>
      <c r="T180" s="16">
        <v>100.96355680000001</v>
      </c>
      <c r="U180" s="16">
        <v>98.962323459999993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t="s">
        <v>205</v>
      </c>
      <c r="C181" t="s">
        <v>63</v>
      </c>
      <c r="D181" t="s">
        <v>28</v>
      </c>
      <c r="E181" t="s">
        <v>25</v>
      </c>
      <c r="F181" t="s">
        <v>64</v>
      </c>
      <c r="G181" t="s">
        <v>428</v>
      </c>
      <c r="H181" s="16">
        <v>100</v>
      </c>
      <c r="I181" s="16">
        <v>97.470663439999996</v>
      </c>
      <c r="J181" s="16">
        <v>98.962323459999993</v>
      </c>
      <c r="K181" s="16">
        <v>98.773655000000005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96.762449200000006</v>
      </c>
      <c r="S181" s="16">
        <v>98.773655000000005</v>
      </c>
      <c r="T181" s="16">
        <v>97.109329639999999</v>
      </c>
      <c r="U181" s="16">
        <v>98.962323459999993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t="s">
        <v>205</v>
      </c>
      <c r="C182" t="s">
        <v>65</v>
      </c>
      <c r="D182" t="s">
        <v>28</v>
      </c>
      <c r="E182" t="s">
        <v>26</v>
      </c>
      <c r="F182" t="s">
        <v>64</v>
      </c>
      <c r="G182" t="s">
        <v>429</v>
      </c>
      <c r="H182" s="16">
        <v>96.252834719999996</v>
      </c>
      <c r="I182" s="16">
        <v>95.784439059999997</v>
      </c>
      <c r="J182" s="16">
        <v>96.886970379999994</v>
      </c>
      <c r="K182" s="16">
        <v>95.094620000000006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92.805442670000005</v>
      </c>
      <c r="S182" s="16">
        <v>95.707792499999996</v>
      </c>
      <c r="T182" s="16">
        <v>94.700437679999993</v>
      </c>
      <c r="U182" s="16">
        <v>96.886970379999994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t="s">
        <v>205</v>
      </c>
      <c r="C183" t="s">
        <v>66</v>
      </c>
      <c r="D183" t="s">
        <v>24</v>
      </c>
      <c r="E183" t="s">
        <v>25</v>
      </c>
      <c r="F183" t="s">
        <v>64</v>
      </c>
      <c r="G183" t="s">
        <v>430</v>
      </c>
      <c r="H183" s="16">
        <v>100</v>
      </c>
      <c r="I183" s="16">
        <v>98.313775629999995</v>
      </c>
      <c r="J183" s="16">
        <v>98.962323459999993</v>
      </c>
      <c r="K183" s="16">
        <v>98.773655000000005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95.683265599999999</v>
      </c>
      <c r="S183" s="16">
        <v>98.773655000000005</v>
      </c>
      <c r="T183" s="16">
        <v>97.591108039999995</v>
      </c>
      <c r="U183" s="16">
        <v>98.962323459999993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t="s">
        <v>205</v>
      </c>
      <c r="C184" t="s">
        <v>67</v>
      </c>
      <c r="D184" t="s">
        <v>28</v>
      </c>
      <c r="E184" t="s">
        <v>25</v>
      </c>
      <c r="F184" t="s">
        <v>64</v>
      </c>
      <c r="G184" t="s">
        <v>431</v>
      </c>
      <c r="H184" s="16">
        <v>97.751700830000004</v>
      </c>
      <c r="I184" s="16">
        <v>97.470663439999996</v>
      </c>
      <c r="J184" s="16">
        <v>98.962323459999993</v>
      </c>
      <c r="K184" s="16">
        <v>96.320965000000001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94.244354130000005</v>
      </c>
      <c r="S184" s="16">
        <v>96.934137500000006</v>
      </c>
      <c r="T184" s="16">
        <v>96.145772859999994</v>
      </c>
      <c r="U184" s="16">
        <v>98.962323459999993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t="s">
        <v>205</v>
      </c>
      <c r="C185" t="s">
        <v>68</v>
      </c>
      <c r="D185" t="s">
        <v>28</v>
      </c>
      <c r="E185" t="s">
        <v>26</v>
      </c>
      <c r="F185" t="s">
        <v>64</v>
      </c>
      <c r="G185" t="s">
        <v>432</v>
      </c>
      <c r="H185" s="16">
        <v>97.751700830000004</v>
      </c>
      <c r="I185" s="16">
        <v>99.156887810000001</v>
      </c>
      <c r="J185" s="16">
        <v>96.886970379999994</v>
      </c>
      <c r="K185" s="16">
        <v>97.547309999999996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94.244354130000005</v>
      </c>
      <c r="S185" s="16">
        <v>96.934137500000006</v>
      </c>
      <c r="T185" s="16">
        <v>97.591108039999995</v>
      </c>
      <c r="U185" s="16">
        <v>96.886970379999994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t="s">
        <v>988</v>
      </c>
      <c r="C186" t="s">
        <v>68</v>
      </c>
      <c r="D186" t="s">
        <v>23</v>
      </c>
      <c r="E186" t="s">
        <v>26</v>
      </c>
      <c r="F186" t="s">
        <v>64</v>
      </c>
      <c r="G186" t="s">
        <v>432</v>
      </c>
      <c r="H186" s="16">
        <v>100</v>
      </c>
      <c r="I186" s="16">
        <v>100</v>
      </c>
      <c r="J186" s="16">
        <v>97.924646920000001</v>
      </c>
      <c r="K186" s="16">
        <v>98.773655000000005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96.762449200000006</v>
      </c>
      <c r="S186" s="16">
        <v>98.773655000000005</v>
      </c>
      <c r="T186" s="16">
        <v>98.554664819999999</v>
      </c>
      <c r="U186" s="16">
        <v>97.924646920000001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t="s">
        <v>205</v>
      </c>
      <c r="C187" t="s">
        <v>69</v>
      </c>
      <c r="D187" t="s">
        <v>28</v>
      </c>
      <c r="E187" t="s">
        <v>21</v>
      </c>
      <c r="F187" t="s">
        <v>64</v>
      </c>
      <c r="G187" t="s">
        <v>433</v>
      </c>
      <c r="H187" s="16">
        <v>94.004535559999994</v>
      </c>
      <c r="I187" s="16">
        <v>92.411990309999993</v>
      </c>
      <c r="J187" s="16">
        <v>97.924646920000001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95.863129529999995</v>
      </c>
      <c r="S187" s="16">
        <v>96.320965000000001</v>
      </c>
      <c r="T187" s="16">
        <v>96.627551249999996</v>
      </c>
      <c r="U187" s="16">
        <v>97.924646920000001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t="s">
        <v>205</v>
      </c>
      <c r="C188" t="s">
        <v>70</v>
      </c>
      <c r="D188" t="s">
        <v>28</v>
      </c>
      <c r="E188" t="s">
        <v>31</v>
      </c>
      <c r="F188" t="s">
        <v>64</v>
      </c>
      <c r="G188" t="s">
        <v>434</v>
      </c>
      <c r="H188" s="16">
        <v>97.002267779999997</v>
      </c>
      <c r="I188" s="16">
        <v>96.627551249999996</v>
      </c>
      <c r="J188" s="16">
        <v>105.18838270000001</v>
      </c>
      <c r="K188" s="16">
        <v>97.547309999999996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94.604082000000005</v>
      </c>
      <c r="S188" s="16">
        <v>96.320965000000001</v>
      </c>
      <c r="T188" s="16">
        <v>96.145772859999994</v>
      </c>
      <c r="U188" s="16">
        <v>105.18838270000001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t="s">
        <v>205</v>
      </c>
      <c r="C189" t="s">
        <v>668</v>
      </c>
      <c r="D189" t="s">
        <v>28</v>
      </c>
      <c r="E189" t="s">
        <v>31</v>
      </c>
      <c r="F189" t="s">
        <v>64</v>
      </c>
      <c r="G189" t="s">
        <v>670</v>
      </c>
      <c r="H189" s="16">
        <v>97.002267779999997</v>
      </c>
      <c r="I189" s="16">
        <v>100.84311219999999</v>
      </c>
      <c r="J189" s="16">
        <v>109.3390888</v>
      </c>
      <c r="K189" s="16">
        <v>101.22634499999999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99.280544269999993</v>
      </c>
      <c r="S189" s="16">
        <v>96.320965000000001</v>
      </c>
      <c r="T189" s="16">
        <v>100</v>
      </c>
      <c r="U189" s="16">
        <v>109.3390888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t="s">
        <v>205</v>
      </c>
      <c r="C190" t="s">
        <v>435</v>
      </c>
      <c r="D190" t="s">
        <v>23</v>
      </c>
      <c r="E190" t="s">
        <v>31</v>
      </c>
      <c r="F190" t="s">
        <v>152</v>
      </c>
      <c r="G190" t="s">
        <v>436</v>
      </c>
      <c r="H190" s="16">
        <v>100</v>
      </c>
      <c r="I190" s="16">
        <v>100</v>
      </c>
      <c r="J190" s="16">
        <v>107.26373580000001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100.89931970000001</v>
      </c>
      <c r="S190" s="16">
        <v>101.22634499999999</v>
      </c>
      <c r="T190" s="16">
        <v>100.96355680000001</v>
      </c>
      <c r="U190" s="16">
        <v>107.26373580000001</v>
      </c>
      <c r="V190" s="16">
        <v>100</v>
      </c>
      <c r="W190" s="16">
        <v>99.386827499999995</v>
      </c>
    </row>
    <row r="191" spans="1:23" x14ac:dyDescent="0.35">
      <c r="A191">
        <v>192</v>
      </c>
      <c r="B191" t="s">
        <v>596</v>
      </c>
      <c r="C191" t="s">
        <v>435</v>
      </c>
      <c r="D191" t="s">
        <v>24</v>
      </c>
      <c r="E191" t="s">
        <v>31</v>
      </c>
      <c r="F191" t="s">
        <v>152</v>
      </c>
      <c r="G191" t="s">
        <v>436</v>
      </c>
      <c r="H191" s="16">
        <v>100.7494331</v>
      </c>
      <c r="I191" s="16">
        <v>102.52933659999999</v>
      </c>
      <c r="J191" s="16">
        <v>110.3767654</v>
      </c>
      <c r="K191" s="16">
        <v>103.679035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103.41741469999999</v>
      </c>
      <c r="S191" s="16">
        <v>101.8395175</v>
      </c>
      <c r="T191" s="16">
        <v>103.8542271</v>
      </c>
      <c r="U191" s="16">
        <v>110.3767654</v>
      </c>
      <c r="V191" s="16">
        <v>101.4988661</v>
      </c>
      <c r="W191" s="16">
        <v>100.6131725</v>
      </c>
    </row>
    <row r="192" spans="1:23" x14ac:dyDescent="0.35">
      <c r="A192">
        <v>193</v>
      </c>
      <c r="B192" t="s">
        <v>205</v>
      </c>
      <c r="C192" t="s">
        <v>437</v>
      </c>
      <c r="D192" t="s">
        <v>28</v>
      </c>
      <c r="E192" t="s">
        <v>25</v>
      </c>
      <c r="F192" t="s">
        <v>152</v>
      </c>
      <c r="G192" t="s">
        <v>438</v>
      </c>
      <c r="H192" s="16">
        <v>97.751700830000004</v>
      </c>
      <c r="I192" s="16">
        <v>97.470663439999996</v>
      </c>
      <c r="J192" s="16">
        <v>98.962323459999993</v>
      </c>
      <c r="K192" s="16">
        <v>93.868274999999997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94.783945930000002</v>
      </c>
      <c r="S192" s="16">
        <v>96.934137500000006</v>
      </c>
      <c r="T192" s="16">
        <v>95.182216069999996</v>
      </c>
      <c r="U192" s="16">
        <v>98.962323459999993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t="s">
        <v>205</v>
      </c>
      <c r="C193" t="s">
        <v>439</v>
      </c>
      <c r="D193" t="s">
        <v>23</v>
      </c>
      <c r="E193" t="s">
        <v>21</v>
      </c>
      <c r="F193" t="s">
        <v>152</v>
      </c>
      <c r="G193" t="s">
        <v>440</v>
      </c>
      <c r="H193" s="16">
        <v>93.255102500000007</v>
      </c>
      <c r="I193" s="16">
        <v>92.411990309999993</v>
      </c>
      <c r="J193" s="16">
        <v>98.962323459999993</v>
      </c>
      <c r="K193" s="16">
        <v>98.773655000000005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95.683265599999999</v>
      </c>
      <c r="S193" s="16">
        <v>95.707792499999996</v>
      </c>
      <c r="T193" s="16">
        <v>96.145772859999994</v>
      </c>
      <c r="U193" s="16">
        <v>98.962323459999993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t="s">
        <v>205</v>
      </c>
      <c r="C194" t="s">
        <v>441</v>
      </c>
      <c r="D194" t="s">
        <v>23</v>
      </c>
      <c r="E194" t="s">
        <v>26</v>
      </c>
      <c r="F194" t="s">
        <v>152</v>
      </c>
      <c r="G194" t="s">
        <v>442</v>
      </c>
      <c r="H194" s="16">
        <v>96.252834719999996</v>
      </c>
      <c r="I194" s="16">
        <v>97.470663439999996</v>
      </c>
      <c r="J194" s="16">
        <v>96.886970379999994</v>
      </c>
      <c r="K194" s="16">
        <v>97.547309999999996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93.884626269999998</v>
      </c>
      <c r="S194" s="16">
        <v>95.707792499999996</v>
      </c>
      <c r="T194" s="16">
        <v>96.627551249999996</v>
      </c>
      <c r="U194" s="16">
        <v>96.886970379999994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t="s">
        <v>205</v>
      </c>
      <c r="C195" t="s">
        <v>443</v>
      </c>
      <c r="D195" t="s">
        <v>23</v>
      </c>
      <c r="E195" t="s">
        <v>25</v>
      </c>
      <c r="F195" t="s">
        <v>152</v>
      </c>
      <c r="G195" t="s">
        <v>444</v>
      </c>
      <c r="H195" s="16">
        <v>99.250566939999999</v>
      </c>
      <c r="I195" s="16">
        <v>98.313775629999995</v>
      </c>
      <c r="J195" s="16">
        <v>98.962323459999993</v>
      </c>
      <c r="K195" s="16">
        <v>93.868274999999997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93.524898399999998</v>
      </c>
      <c r="S195" s="16">
        <v>98.160482500000001</v>
      </c>
      <c r="T195" s="16">
        <v>95.663994459999998</v>
      </c>
      <c r="U195" s="16">
        <v>98.962323459999993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t="s">
        <v>205</v>
      </c>
      <c r="C196" t="s">
        <v>445</v>
      </c>
      <c r="D196" t="s">
        <v>23</v>
      </c>
      <c r="E196" t="s">
        <v>26</v>
      </c>
      <c r="F196" t="s">
        <v>152</v>
      </c>
      <c r="G196" t="s">
        <v>446</v>
      </c>
      <c r="H196" s="16">
        <v>95.503401670000002</v>
      </c>
      <c r="I196" s="16">
        <v>96.627551249999996</v>
      </c>
      <c r="J196" s="16">
        <v>96.886970379999994</v>
      </c>
      <c r="K196" s="16">
        <v>97.547309999999996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93.704762329999994</v>
      </c>
      <c r="S196" s="16">
        <v>95.094620000000006</v>
      </c>
      <c r="T196" s="16">
        <v>96.145772859999994</v>
      </c>
      <c r="U196" s="16">
        <v>96.886970379999994</v>
      </c>
      <c r="V196" s="16">
        <v>96.252834719999996</v>
      </c>
      <c r="W196" s="16">
        <v>100</v>
      </c>
    </row>
    <row r="197" spans="1:23" x14ac:dyDescent="0.35">
      <c r="A197">
        <v>198</v>
      </c>
      <c r="B197" t="s">
        <v>205</v>
      </c>
      <c r="C197" t="s">
        <v>447</v>
      </c>
      <c r="D197" t="s">
        <v>23</v>
      </c>
      <c r="E197" t="s">
        <v>25</v>
      </c>
      <c r="F197" t="s">
        <v>152</v>
      </c>
      <c r="G197" t="s">
        <v>448</v>
      </c>
      <c r="H197" s="16">
        <v>98.501133890000006</v>
      </c>
      <c r="I197" s="16">
        <v>99.156887810000001</v>
      </c>
      <c r="J197" s="16">
        <v>100</v>
      </c>
      <c r="K197" s="16">
        <v>93.868274999999997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94.064490199999995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t="s">
        <v>552</v>
      </c>
      <c r="C198" t="s">
        <v>447</v>
      </c>
      <c r="D198" t="s">
        <v>24</v>
      </c>
      <c r="E198" t="s">
        <v>25</v>
      </c>
      <c r="F198" t="s">
        <v>152</v>
      </c>
      <c r="G198" t="s">
        <v>448</v>
      </c>
      <c r="H198" s="16">
        <v>100.7494331</v>
      </c>
      <c r="I198" s="16">
        <v>101.6862244</v>
      </c>
      <c r="J198" s="16">
        <v>101.0376765</v>
      </c>
      <c r="K198" s="16">
        <v>95.094620000000006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96.582585269999996</v>
      </c>
      <c r="S198" s="16">
        <v>99.386827499999995</v>
      </c>
      <c r="T198" s="16">
        <v>98.072886429999997</v>
      </c>
      <c r="U198" s="16">
        <v>101.0376765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t="s">
        <v>205</v>
      </c>
      <c r="C199" t="s">
        <v>449</v>
      </c>
      <c r="D199" t="s">
        <v>24</v>
      </c>
      <c r="E199" t="s">
        <v>25</v>
      </c>
      <c r="F199" t="s">
        <v>159</v>
      </c>
      <c r="G199" t="s">
        <v>450</v>
      </c>
      <c r="H199" s="16">
        <v>100.7494331</v>
      </c>
      <c r="I199" s="16">
        <v>101.6862244</v>
      </c>
      <c r="J199" s="16">
        <v>98.962323459999993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99.100680330000003</v>
      </c>
      <c r="S199" s="16">
        <v>101.8395175</v>
      </c>
      <c r="T199" s="16">
        <v>101.9271136</v>
      </c>
      <c r="U199" s="16">
        <v>98.962323459999993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t="s">
        <v>207</v>
      </c>
      <c r="C200" t="s">
        <v>449</v>
      </c>
      <c r="D200" t="s">
        <v>28</v>
      </c>
      <c r="E200" t="s">
        <v>25</v>
      </c>
      <c r="F200" t="s">
        <v>159</v>
      </c>
      <c r="G200" t="s">
        <v>450</v>
      </c>
      <c r="H200" s="16">
        <v>102.9977322</v>
      </c>
      <c r="I200" s="16">
        <v>104.2155609</v>
      </c>
      <c r="J200" s="16">
        <v>100</v>
      </c>
      <c r="K200" s="16">
        <v>101.22634499999999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101.6187754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t="s">
        <v>596</v>
      </c>
      <c r="C201" t="s">
        <v>449</v>
      </c>
      <c r="D201" t="s">
        <v>23</v>
      </c>
      <c r="E201" t="s">
        <v>25</v>
      </c>
      <c r="F201" t="s">
        <v>159</v>
      </c>
      <c r="G201" t="s">
        <v>450</v>
      </c>
      <c r="H201" s="16">
        <v>105.24603140000001</v>
      </c>
      <c r="I201" s="16">
        <v>101.6862244</v>
      </c>
      <c r="J201" s="16">
        <v>100</v>
      </c>
      <c r="K201" s="16">
        <v>97.547309999999996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101.6187754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t="s">
        <v>734</v>
      </c>
      <c r="C202" t="s">
        <v>449</v>
      </c>
      <c r="D202" t="s">
        <v>24</v>
      </c>
      <c r="E202" t="s">
        <v>25</v>
      </c>
      <c r="F202" t="s">
        <v>159</v>
      </c>
      <c r="G202" t="s">
        <v>450</v>
      </c>
      <c r="H202" s="16">
        <v>103.74716530000001</v>
      </c>
      <c r="I202" s="16">
        <v>106.74489749999999</v>
      </c>
      <c r="J202" s="16">
        <v>100</v>
      </c>
      <c r="K202" s="16">
        <v>103.679035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103.41741469999999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t="s">
        <v>928</v>
      </c>
      <c r="C203" t="s">
        <v>449</v>
      </c>
      <c r="D203" t="s">
        <v>28</v>
      </c>
      <c r="E203" t="s">
        <v>25</v>
      </c>
      <c r="F203" t="s">
        <v>159</v>
      </c>
      <c r="G203" t="s">
        <v>450</v>
      </c>
      <c r="H203" s="16">
        <v>105.24603140000001</v>
      </c>
      <c r="I203" s="16">
        <v>105.05867309999999</v>
      </c>
      <c r="J203" s="16">
        <v>100</v>
      </c>
      <c r="K203" s="16">
        <v>101.22634499999999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103.5972787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t="s">
        <v>205</v>
      </c>
      <c r="C204" t="s">
        <v>451</v>
      </c>
      <c r="D204" t="s">
        <v>24</v>
      </c>
      <c r="E204" t="s">
        <v>26</v>
      </c>
      <c r="F204" t="s">
        <v>159</v>
      </c>
      <c r="G204" t="s">
        <v>452</v>
      </c>
      <c r="H204" s="16">
        <v>97.002267779999997</v>
      </c>
      <c r="I204" s="16">
        <v>96.627551249999996</v>
      </c>
      <c r="J204" s="16">
        <v>96.886970379999994</v>
      </c>
      <c r="K204" s="16">
        <v>97.547309999999996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96.222857399999995</v>
      </c>
      <c r="S204" s="16">
        <v>96.320965000000001</v>
      </c>
      <c r="T204" s="16">
        <v>96.145772859999994</v>
      </c>
      <c r="U204" s="16">
        <v>96.886970379999994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t="s">
        <v>979</v>
      </c>
      <c r="C205" t="s">
        <v>451</v>
      </c>
      <c r="D205" t="s">
        <v>28</v>
      </c>
      <c r="E205" t="s">
        <v>26</v>
      </c>
      <c r="F205" t="s">
        <v>159</v>
      </c>
      <c r="G205" t="s">
        <v>452</v>
      </c>
      <c r="H205" s="16">
        <v>99.250566939999999</v>
      </c>
      <c r="I205" s="16">
        <v>97.470663439999996</v>
      </c>
      <c r="J205" s="16">
        <v>97.924646920000001</v>
      </c>
      <c r="K205" s="16">
        <v>98.773655000000005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98.740952469999996</v>
      </c>
      <c r="S205" s="16">
        <v>98.160482500000001</v>
      </c>
      <c r="T205" s="16">
        <v>97.109329639999999</v>
      </c>
      <c r="U205" s="16">
        <v>97.924646920000001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t="s">
        <v>205</v>
      </c>
      <c r="C206" t="s">
        <v>453</v>
      </c>
      <c r="D206" t="s">
        <v>23</v>
      </c>
      <c r="E206" t="s">
        <v>31</v>
      </c>
      <c r="F206" t="s">
        <v>159</v>
      </c>
      <c r="G206" t="s">
        <v>454</v>
      </c>
      <c r="H206" s="16">
        <v>95.503401670000002</v>
      </c>
      <c r="I206" s="16">
        <v>95.784439059999997</v>
      </c>
      <c r="J206" s="16">
        <v>105.18838270000001</v>
      </c>
      <c r="K206" s="16">
        <v>97.547309999999996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96.042993469999999</v>
      </c>
      <c r="S206" s="16">
        <v>95.094620000000006</v>
      </c>
      <c r="T206" s="16">
        <v>95.663994459999998</v>
      </c>
      <c r="U206" s="16">
        <v>105.18838270000001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t="s">
        <v>207</v>
      </c>
      <c r="C207" t="s">
        <v>453</v>
      </c>
      <c r="D207" t="s">
        <v>24</v>
      </c>
      <c r="E207" t="s">
        <v>31</v>
      </c>
      <c r="F207" t="s">
        <v>159</v>
      </c>
      <c r="G207" t="s">
        <v>454</v>
      </c>
      <c r="H207" s="16">
        <v>96.252834719999996</v>
      </c>
      <c r="I207" s="16">
        <v>98.313775629999995</v>
      </c>
      <c r="J207" s="16">
        <v>108.3014123</v>
      </c>
      <c r="K207" s="16">
        <v>101.22634499999999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98.561088530000006</v>
      </c>
      <c r="S207" s="16">
        <v>95.707792499999996</v>
      </c>
      <c r="T207" s="16">
        <v>98.554664819999999</v>
      </c>
      <c r="U207" s="16">
        <v>108.3014123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t="s">
        <v>205</v>
      </c>
      <c r="C208" t="s">
        <v>455</v>
      </c>
      <c r="D208" t="s">
        <v>23</v>
      </c>
      <c r="E208" t="s">
        <v>25</v>
      </c>
      <c r="F208" t="s">
        <v>159</v>
      </c>
      <c r="G208" t="s">
        <v>456</v>
      </c>
      <c r="H208" s="16">
        <v>99.250566939999999</v>
      </c>
      <c r="I208" s="16">
        <v>100</v>
      </c>
      <c r="J208" s="16">
        <v>97.924646920000001</v>
      </c>
      <c r="K208" s="16">
        <v>95.094620000000006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95.863129529999995</v>
      </c>
      <c r="S208" s="16">
        <v>98.160482500000001</v>
      </c>
      <c r="T208" s="16">
        <v>97.109329639999999</v>
      </c>
      <c r="U208" s="16">
        <v>97.924646920000001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t="s">
        <v>205</v>
      </c>
      <c r="C209" t="s">
        <v>457</v>
      </c>
      <c r="D209" t="s">
        <v>24</v>
      </c>
      <c r="E209" t="s">
        <v>26</v>
      </c>
      <c r="F209" t="s">
        <v>159</v>
      </c>
      <c r="G209" t="s">
        <v>458</v>
      </c>
      <c r="H209" s="16">
        <v>96.252834719999996</v>
      </c>
      <c r="I209" s="16">
        <v>96.627551249999996</v>
      </c>
      <c r="J209" s="16">
        <v>97.924646920000001</v>
      </c>
      <c r="K209" s="16">
        <v>93.868274999999997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95.503401670000002</v>
      </c>
      <c r="S209" s="16">
        <v>95.707792499999996</v>
      </c>
      <c r="T209" s="16">
        <v>94.700437679999993</v>
      </c>
      <c r="U209" s="16">
        <v>97.924646920000001</v>
      </c>
      <c r="V209" s="16">
        <v>97.002267779999997</v>
      </c>
      <c r="W209" s="16">
        <v>100</v>
      </c>
    </row>
    <row r="210" spans="1:23" x14ac:dyDescent="0.35">
      <c r="A210">
        <v>211</v>
      </c>
      <c r="B210" t="s">
        <v>205</v>
      </c>
      <c r="C210" t="s">
        <v>459</v>
      </c>
      <c r="D210" t="s">
        <v>24</v>
      </c>
      <c r="E210" t="s">
        <v>25</v>
      </c>
      <c r="F210" t="s">
        <v>159</v>
      </c>
      <c r="G210" t="s">
        <v>460</v>
      </c>
      <c r="H210" s="16">
        <v>97.751700830000004</v>
      </c>
      <c r="I210" s="16">
        <v>99.156887810000001</v>
      </c>
      <c r="J210" s="16">
        <v>97.924646920000001</v>
      </c>
      <c r="K210" s="16">
        <v>97.547309999999996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97.122177070000006</v>
      </c>
      <c r="S210" s="16">
        <v>96.934137500000006</v>
      </c>
      <c r="T210" s="16">
        <v>97.591108039999995</v>
      </c>
      <c r="U210" s="16">
        <v>97.924646920000001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t="s">
        <v>205</v>
      </c>
      <c r="C211" t="s">
        <v>461</v>
      </c>
      <c r="D211" t="s">
        <v>24</v>
      </c>
      <c r="E211" t="s">
        <v>21</v>
      </c>
      <c r="F211" t="s">
        <v>159</v>
      </c>
      <c r="G211" t="s">
        <v>462</v>
      </c>
      <c r="H211" s="16">
        <v>93.255102500000007</v>
      </c>
      <c r="I211" s="16">
        <v>92.411990309999993</v>
      </c>
      <c r="J211" s="16">
        <v>98.962323459999993</v>
      </c>
      <c r="K211" s="16">
        <v>97.547309999999996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95.323537729999998</v>
      </c>
      <c r="S211" s="16">
        <v>95.707792499999996</v>
      </c>
      <c r="T211" s="16">
        <v>95.663994459999998</v>
      </c>
      <c r="U211" s="16">
        <v>98.962323459999993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t="s">
        <v>205</v>
      </c>
      <c r="C212" t="s">
        <v>463</v>
      </c>
      <c r="D212" t="s">
        <v>28</v>
      </c>
      <c r="E212" t="s">
        <v>25</v>
      </c>
      <c r="F212" t="s">
        <v>156</v>
      </c>
      <c r="G212" t="s">
        <v>464</v>
      </c>
      <c r="H212" s="16">
        <v>101.4988661</v>
      </c>
      <c r="I212" s="16">
        <v>101.6862244</v>
      </c>
      <c r="J212" s="16">
        <v>97.924646920000001</v>
      </c>
      <c r="K212" s="16">
        <v>98.773655000000005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98.920816400000007</v>
      </c>
      <c r="S212" s="16">
        <v>100</v>
      </c>
      <c r="T212" s="16">
        <v>99.518221600000004</v>
      </c>
      <c r="U212" s="16">
        <v>97.924646920000001</v>
      </c>
      <c r="V212" s="16">
        <v>100</v>
      </c>
      <c r="W212" s="16">
        <v>98.773655000000005</v>
      </c>
    </row>
    <row r="213" spans="1:23" x14ac:dyDescent="0.35">
      <c r="A213">
        <v>214</v>
      </c>
      <c r="B213" t="s">
        <v>734</v>
      </c>
      <c r="C213" t="s">
        <v>463</v>
      </c>
      <c r="D213" t="s">
        <v>23</v>
      </c>
      <c r="E213" t="s">
        <v>25</v>
      </c>
      <c r="F213" t="s">
        <v>156</v>
      </c>
      <c r="G213" t="s">
        <v>464</v>
      </c>
      <c r="H213" s="16">
        <v>103.74716530000001</v>
      </c>
      <c r="I213" s="16">
        <v>104.2155609</v>
      </c>
      <c r="J213" s="16">
        <v>98.962323459999993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101.4389115</v>
      </c>
      <c r="S213" s="16">
        <v>101.8395175</v>
      </c>
      <c r="T213" s="16">
        <v>101.4453352</v>
      </c>
      <c r="U213" s="16">
        <v>98.962323459999993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t="s">
        <v>205</v>
      </c>
      <c r="C214" t="s">
        <v>465</v>
      </c>
      <c r="D214" t="s">
        <v>24</v>
      </c>
      <c r="E214" t="s">
        <v>25</v>
      </c>
      <c r="F214" t="s">
        <v>156</v>
      </c>
      <c r="G214" t="s">
        <v>466</v>
      </c>
      <c r="H214" s="16">
        <v>98.501133890000006</v>
      </c>
      <c r="I214" s="16">
        <v>97.470663439999996</v>
      </c>
      <c r="J214" s="16">
        <v>97.924646920000001</v>
      </c>
      <c r="K214" s="16">
        <v>93.868274999999997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92.625578730000001</v>
      </c>
      <c r="S214" s="16">
        <v>97.547309999999996</v>
      </c>
      <c r="T214" s="16">
        <v>95.182216069999996</v>
      </c>
      <c r="U214" s="16">
        <v>97.924646920000001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t="s">
        <v>205</v>
      </c>
      <c r="C215" t="s">
        <v>467</v>
      </c>
      <c r="D215" t="s">
        <v>28</v>
      </c>
      <c r="E215" t="s">
        <v>31</v>
      </c>
      <c r="F215" t="s">
        <v>156</v>
      </c>
      <c r="G215" t="s">
        <v>468</v>
      </c>
      <c r="H215" s="16">
        <v>98.501133890000006</v>
      </c>
      <c r="I215" s="16">
        <v>101.6862244</v>
      </c>
      <c r="J215" s="16">
        <v>107.26373580000001</v>
      </c>
      <c r="K215" s="16">
        <v>98.773655000000005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100.3597279</v>
      </c>
      <c r="S215" s="16">
        <v>97.547309999999996</v>
      </c>
      <c r="T215" s="16">
        <v>99.518221600000004</v>
      </c>
      <c r="U215" s="16">
        <v>107.26373580000001</v>
      </c>
      <c r="V215" s="16">
        <v>100.7494331</v>
      </c>
      <c r="W215" s="16">
        <v>100</v>
      </c>
    </row>
    <row r="216" spans="1:23" x14ac:dyDescent="0.35">
      <c r="A216">
        <v>217</v>
      </c>
      <c r="B216" t="s">
        <v>205</v>
      </c>
      <c r="C216" t="s">
        <v>469</v>
      </c>
      <c r="D216" t="s">
        <v>28</v>
      </c>
      <c r="E216" t="s">
        <v>26</v>
      </c>
      <c r="F216" t="s">
        <v>156</v>
      </c>
      <c r="G216" t="s">
        <v>470</v>
      </c>
      <c r="H216" s="16">
        <v>94.753968610000001</v>
      </c>
      <c r="I216" s="16">
        <v>95.784439059999997</v>
      </c>
      <c r="J216" s="16">
        <v>97.924646920000001</v>
      </c>
      <c r="K216" s="16">
        <v>93.868274999999997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93.165170529999997</v>
      </c>
      <c r="S216" s="16">
        <v>94.481447500000002</v>
      </c>
      <c r="T216" s="16">
        <v>94.218659290000005</v>
      </c>
      <c r="U216" s="16">
        <v>97.924646920000001</v>
      </c>
      <c r="V216" s="16">
        <v>97.002267779999997</v>
      </c>
      <c r="W216" s="16">
        <v>100</v>
      </c>
    </row>
    <row r="217" spans="1:23" x14ac:dyDescent="0.35">
      <c r="A217">
        <v>218</v>
      </c>
      <c r="B217" t="s">
        <v>205</v>
      </c>
      <c r="C217" t="s">
        <v>471</v>
      </c>
      <c r="D217" t="s">
        <v>28</v>
      </c>
      <c r="E217" t="s">
        <v>21</v>
      </c>
      <c r="F217" t="s">
        <v>156</v>
      </c>
      <c r="G217" t="s">
        <v>472</v>
      </c>
      <c r="H217" s="16">
        <v>93.255102500000007</v>
      </c>
      <c r="I217" s="16">
        <v>92.411990309999993</v>
      </c>
      <c r="J217" s="16">
        <v>98.962323459999993</v>
      </c>
      <c r="K217" s="16">
        <v>97.547309999999996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95.503401670000002</v>
      </c>
      <c r="S217" s="16">
        <v>95.707792499999996</v>
      </c>
      <c r="T217" s="16">
        <v>95.663994459999998</v>
      </c>
      <c r="U217" s="16">
        <v>98.962323459999993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t="s">
        <v>205</v>
      </c>
      <c r="C218" t="s">
        <v>473</v>
      </c>
      <c r="D218" t="s">
        <v>28</v>
      </c>
      <c r="E218" t="s">
        <v>26</v>
      </c>
      <c r="F218" t="s">
        <v>156</v>
      </c>
      <c r="G218" t="s">
        <v>474</v>
      </c>
      <c r="H218" s="16">
        <v>94.753968610000001</v>
      </c>
      <c r="I218" s="16">
        <v>96.627551249999996</v>
      </c>
      <c r="J218" s="16">
        <v>97.924646920000001</v>
      </c>
      <c r="K218" s="16">
        <v>95.094620000000006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93.884626269999998</v>
      </c>
      <c r="S218" s="16">
        <v>94.481447500000002</v>
      </c>
      <c r="T218" s="16">
        <v>95.182216069999996</v>
      </c>
      <c r="U218" s="16">
        <v>97.924646920000001</v>
      </c>
      <c r="V218" s="16">
        <v>98.501133890000006</v>
      </c>
      <c r="W218" s="16">
        <v>100</v>
      </c>
    </row>
    <row r="219" spans="1:23" x14ac:dyDescent="0.35">
      <c r="A219">
        <v>220</v>
      </c>
      <c r="B219" t="s">
        <v>928</v>
      </c>
      <c r="C219" t="s">
        <v>473</v>
      </c>
      <c r="D219" t="s">
        <v>23</v>
      </c>
      <c r="E219" t="s">
        <v>26</v>
      </c>
      <c r="F219" t="s">
        <v>156</v>
      </c>
      <c r="G219" t="s">
        <v>474</v>
      </c>
      <c r="H219" s="16">
        <v>97.002267779999997</v>
      </c>
      <c r="I219" s="16">
        <v>97.470663439999996</v>
      </c>
      <c r="J219" s="16">
        <v>98.962323459999993</v>
      </c>
      <c r="K219" s="16">
        <v>96.320965000000001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96.402721330000006</v>
      </c>
      <c r="S219" s="16">
        <v>96.320965000000001</v>
      </c>
      <c r="T219" s="16">
        <v>96.145772859999994</v>
      </c>
      <c r="U219" s="16">
        <v>98.962323459999993</v>
      </c>
      <c r="V219" s="16">
        <v>100</v>
      </c>
      <c r="W219" s="16">
        <v>103.679035</v>
      </c>
    </row>
    <row r="220" spans="1:23" x14ac:dyDescent="0.35">
      <c r="A220">
        <v>221</v>
      </c>
      <c r="B220" t="s">
        <v>205</v>
      </c>
      <c r="C220" t="s">
        <v>475</v>
      </c>
      <c r="D220" t="s">
        <v>28</v>
      </c>
      <c r="E220" t="s">
        <v>25</v>
      </c>
      <c r="F220" t="s">
        <v>156</v>
      </c>
      <c r="G220" t="s">
        <v>476</v>
      </c>
      <c r="H220" s="16">
        <v>100</v>
      </c>
      <c r="I220" s="16">
        <v>99.156887810000001</v>
      </c>
      <c r="J220" s="16">
        <v>98.962323459999993</v>
      </c>
      <c r="K220" s="16">
        <v>97.547309999999996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97.302041000000003</v>
      </c>
      <c r="S220" s="16">
        <v>101.22634499999999</v>
      </c>
      <c r="T220" s="16">
        <v>99.518221600000004</v>
      </c>
      <c r="U220" s="16">
        <v>98.962323459999993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t="s">
        <v>988</v>
      </c>
      <c r="C221" t="s">
        <v>475</v>
      </c>
      <c r="D221" t="s">
        <v>23</v>
      </c>
      <c r="E221" t="s">
        <v>25</v>
      </c>
      <c r="F221" t="s">
        <v>156</v>
      </c>
      <c r="G221" t="s">
        <v>476</v>
      </c>
      <c r="H221" s="16">
        <v>102.9977322</v>
      </c>
      <c r="I221" s="16">
        <v>101.6862244</v>
      </c>
      <c r="J221" s="16">
        <v>100</v>
      </c>
      <c r="K221" s="16">
        <v>98.773655000000005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100.5395918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t="s">
        <v>205</v>
      </c>
      <c r="C222" t="s">
        <v>477</v>
      </c>
      <c r="D222" t="s">
        <v>23</v>
      </c>
      <c r="E222" t="s">
        <v>25</v>
      </c>
      <c r="F222" t="s">
        <v>157</v>
      </c>
      <c r="G222" t="s">
        <v>478</v>
      </c>
      <c r="H222" s="16">
        <v>106.74489749999999</v>
      </c>
      <c r="I222" s="16">
        <v>109.2742341</v>
      </c>
      <c r="J222" s="16">
        <v>98.962323459999993</v>
      </c>
      <c r="K222" s="16">
        <v>101.22634499999999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103.23755079999999</v>
      </c>
      <c r="S222" s="16">
        <v>106.74489749999999</v>
      </c>
      <c r="T222" s="16">
        <v>106.74489749999999</v>
      </c>
      <c r="U222" s="16">
        <v>98.962323459999993</v>
      </c>
      <c r="V222" s="16">
        <v>100</v>
      </c>
      <c r="W222" s="16">
        <v>99.386827499999995</v>
      </c>
    </row>
    <row r="223" spans="1:23" x14ac:dyDescent="0.35">
      <c r="A223">
        <v>224</v>
      </c>
      <c r="B223" t="s">
        <v>210</v>
      </c>
      <c r="C223" t="s">
        <v>477</v>
      </c>
      <c r="D223" t="s">
        <v>24</v>
      </c>
      <c r="E223" t="s">
        <v>25</v>
      </c>
      <c r="F223" t="s">
        <v>157</v>
      </c>
      <c r="G223" t="s">
        <v>478</v>
      </c>
      <c r="H223" s="16">
        <v>108.9931967</v>
      </c>
      <c r="I223" s="16">
        <v>111.8035706</v>
      </c>
      <c r="J223" s="16">
        <v>100</v>
      </c>
      <c r="K223" s="16">
        <v>102.45269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105.7556459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t="s">
        <v>590</v>
      </c>
      <c r="C224" t="s">
        <v>477</v>
      </c>
      <c r="D224" t="s">
        <v>28</v>
      </c>
      <c r="E224" t="s">
        <v>25</v>
      </c>
      <c r="F224" t="s">
        <v>157</v>
      </c>
      <c r="G224" t="s">
        <v>478</v>
      </c>
      <c r="H224" s="16">
        <v>111.2414958</v>
      </c>
      <c r="I224" s="16">
        <v>113.489795</v>
      </c>
      <c r="J224" s="16">
        <v>100</v>
      </c>
      <c r="K224" s="16">
        <v>103.679035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105.7556459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t="s">
        <v>207</v>
      </c>
      <c r="C225" t="s">
        <v>477</v>
      </c>
      <c r="D225" t="s">
        <v>23</v>
      </c>
      <c r="E225" t="s">
        <v>25</v>
      </c>
      <c r="F225" t="s">
        <v>157</v>
      </c>
      <c r="G225" t="s">
        <v>478</v>
      </c>
      <c r="H225" s="16">
        <v>110.4920628</v>
      </c>
      <c r="I225" s="16">
        <v>114.33290719999999</v>
      </c>
      <c r="J225" s="16">
        <v>100</v>
      </c>
      <c r="K225" s="16">
        <v>104.90537999999999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107.5542852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t="s">
        <v>772</v>
      </c>
      <c r="C226" t="s">
        <v>477</v>
      </c>
      <c r="D226" t="s">
        <v>24</v>
      </c>
      <c r="E226" t="s">
        <v>25</v>
      </c>
      <c r="F226" t="s">
        <v>157</v>
      </c>
      <c r="G226" t="s">
        <v>478</v>
      </c>
      <c r="H226" s="16">
        <v>111.2414958</v>
      </c>
      <c r="I226" s="16">
        <v>112.64668279999999</v>
      </c>
      <c r="J226" s="16">
        <v>101.0376765</v>
      </c>
      <c r="K226" s="16">
        <v>103.679035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107.5542852</v>
      </c>
      <c r="S226" s="16">
        <v>110.42393250000001</v>
      </c>
      <c r="T226" s="16">
        <v>109.6355679</v>
      </c>
      <c r="U226" s="16">
        <v>101.0376765</v>
      </c>
      <c r="V226" s="16">
        <v>101.4988661</v>
      </c>
      <c r="W226" s="16">
        <v>104.2922075</v>
      </c>
    </row>
    <row r="227" spans="1:23" x14ac:dyDescent="0.35">
      <c r="A227">
        <v>228</v>
      </c>
      <c r="B227" t="s">
        <v>928</v>
      </c>
      <c r="C227" t="s">
        <v>477</v>
      </c>
      <c r="D227" t="s">
        <v>28</v>
      </c>
      <c r="E227" t="s">
        <v>25</v>
      </c>
      <c r="F227" t="s">
        <v>157</v>
      </c>
      <c r="G227" t="s">
        <v>478</v>
      </c>
      <c r="H227" s="16">
        <v>111.2414958</v>
      </c>
      <c r="I227" s="16">
        <v>116.01913159999999</v>
      </c>
      <c r="J227" s="16">
        <v>101.0376765</v>
      </c>
      <c r="K227" s="16">
        <v>107.35807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109.5327885</v>
      </c>
      <c r="S227" s="16">
        <v>110.42393250000001</v>
      </c>
      <c r="T227" s="16">
        <v>113.0080166</v>
      </c>
      <c r="U227" s="16">
        <v>101.0376765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t="s">
        <v>205</v>
      </c>
      <c r="C228" t="s">
        <v>479</v>
      </c>
      <c r="D228" t="s">
        <v>23</v>
      </c>
      <c r="E228" t="s">
        <v>26</v>
      </c>
      <c r="F228" t="s">
        <v>157</v>
      </c>
      <c r="G228" t="s">
        <v>480</v>
      </c>
      <c r="H228" s="16">
        <v>101.4988661</v>
      </c>
      <c r="I228" s="16">
        <v>100.84311219999999</v>
      </c>
      <c r="J228" s="16">
        <v>97.924646920000001</v>
      </c>
      <c r="K228" s="16">
        <v>98.773655000000005</v>
      </c>
      <c r="L228" s="16">
        <v>93.255102500000007</v>
      </c>
      <c r="M228" s="16">
        <v>106.74489749999999</v>
      </c>
      <c r="N228" s="16">
        <v>95.953061500000004</v>
      </c>
      <c r="O228" s="16">
        <v>98.651020500000001</v>
      </c>
      <c r="P228" s="16">
        <v>98.651020500000001</v>
      </c>
      <c r="Q228" s="16">
        <v>94.604082000000005</v>
      </c>
      <c r="R228" s="16">
        <v>96.942313130000002</v>
      </c>
      <c r="S228" s="16">
        <v>100</v>
      </c>
      <c r="T228" s="16">
        <v>99.036443210000002</v>
      </c>
      <c r="U228" s="16">
        <v>97.924646920000001</v>
      </c>
      <c r="V228" s="16">
        <v>97.002267779999997</v>
      </c>
      <c r="W228" s="16">
        <v>103.06586249999999</v>
      </c>
    </row>
    <row r="229" spans="1:23" x14ac:dyDescent="0.35">
      <c r="A229">
        <v>230</v>
      </c>
      <c r="B229" t="s">
        <v>210</v>
      </c>
      <c r="C229" t="s">
        <v>479</v>
      </c>
      <c r="D229" t="s">
        <v>24</v>
      </c>
      <c r="E229" t="s">
        <v>26</v>
      </c>
      <c r="F229" t="s">
        <v>157</v>
      </c>
      <c r="G229" t="s">
        <v>480</v>
      </c>
      <c r="H229" s="16">
        <v>103.74716530000001</v>
      </c>
      <c r="I229" s="16">
        <v>101.6862244</v>
      </c>
      <c r="J229" s="16">
        <v>98.962323459999993</v>
      </c>
      <c r="K229" s="16">
        <v>100</v>
      </c>
      <c r="L229" s="16">
        <v>93.255102500000007</v>
      </c>
      <c r="M229" s="16">
        <v>109.6355679</v>
      </c>
      <c r="N229" s="16">
        <v>97.302041000000003</v>
      </c>
      <c r="O229" s="16">
        <v>102.697959</v>
      </c>
      <c r="P229" s="16">
        <v>100</v>
      </c>
      <c r="Q229" s="16">
        <v>94.604082000000005</v>
      </c>
      <c r="R229" s="16">
        <v>99.460408200000003</v>
      </c>
      <c r="S229" s="16">
        <v>101.8395175</v>
      </c>
      <c r="T229" s="16">
        <v>100</v>
      </c>
      <c r="U229" s="16">
        <v>98.962323459999993</v>
      </c>
      <c r="V229" s="16">
        <v>98.501133890000006</v>
      </c>
      <c r="W229" s="16">
        <v>106.74489749999999</v>
      </c>
    </row>
    <row r="230" spans="1:23" x14ac:dyDescent="0.35">
      <c r="A230">
        <v>231</v>
      </c>
      <c r="B230" t="s">
        <v>580</v>
      </c>
      <c r="C230" t="s">
        <v>479</v>
      </c>
      <c r="D230" t="s">
        <v>28</v>
      </c>
      <c r="E230" t="s">
        <v>26</v>
      </c>
      <c r="F230" t="s">
        <v>157</v>
      </c>
      <c r="G230" t="s">
        <v>480</v>
      </c>
      <c r="H230" s="16">
        <v>104.4965983</v>
      </c>
      <c r="I230" s="16">
        <v>100</v>
      </c>
      <c r="J230" s="16">
        <v>98.962323459999993</v>
      </c>
      <c r="K230" s="16">
        <v>97.547309999999996</v>
      </c>
      <c r="L230" s="16">
        <v>93.255102500000007</v>
      </c>
      <c r="M230" s="16">
        <v>111.5626814</v>
      </c>
      <c r="N230" s="16">
        <v>95.953061500000004</v>
      </c>
      <c r="O230" s="16">
        <v>105.39591799999999</v>
      </c>
      <c r="P230" s="16">
        <v>100</v>
      </c>
      <c r="Q230" s="16">
        <v>94.604082000000005</v>
      </c>
      <c r="R230" s="16">
        <v>99.460408200000003</v>
      </c>
      <c r="S230" s="16">
        <v>102.45269</v>
      </c>
      <c r="T230" s="16">
        <v>98.072886429999997</v>
      </c>
      <c r="U230" s="16">
        <v>98.962323459999993</v>
      </c>
      <c r="V230" s="16">
        <v>97.751700830000004</v>
      </c>
      <c r="W230" s="16">
        <v>109.1975875</v>
      </c>
    </row>
    <row r="231" spans="1:23" x14ac:dyDescent="0.35">
      <c r="A231">
        <v>232</v>
      </c>
      <c r="B231" t="s">
        <v>207</v>
      </c>
      <c r="C231" t="s">
        <v>479</v>
      </c>
      <c r="D231" t="s">
        <v>23</v>
      </c>
      <c r="E231" t="s">
        <v>26</v>
      </c>
      <c r="F231" t="s">
        <v>157</v>
      </c>
      <c r="G231" t="s">
        <v>480</v>
      </c>
      <c r="H231" s="16">
        <v>105.9954644</v>
      </c>
      <c r="I231" s="16">
        <v>100</v>
      </c>
      <c r="J231" s="16">
        <v>101.0376765</v>
      </c>
      <c r="K231" s="16">
        <v>100</v>
      </c>
      <c r="L231" s="16">
        <v>93.255102500000007</v>
      </c>
      <c r="M231" s="16">
        <v>109.6355679</v>
      </c>
      <c r="N231" s="16">
        <v>94.604082000000005</v>
      </c>
      <c r="O231" s="16">
        <v>105.39591799999999</v>
      </c>
      <c r="P231" s="16">
        <v>97.302041000000003</v>
      </c>
      <c r="Q231" s="16">
        <v>94.604082000000005</v>
      </c>
      <c r="R231" s="16">
        <v>99.640272100000004</v>
      </c>
      <c r="S231" s="16">
        <v>103.679035</v>
      </c>
      <c r="T231" s="16">
        <v>99.036443210000002</v>
      </c>
      <c r="U231" s="16">
        <v>101.0376765</v>
      </c>
      <c r="V231" s="16">
        <v>95.503401670000002</v>
      </c>
      <c r="W231" s="16">
        <v>107.9712425</v>
      </c>
    </row>
    <row r="232" spans="1:23" x14ac:dyDescent="0.35">
      <c r="A232">
        <v>233</v>
      </c>
      <c r="B232" t="s">
        <v>742</v>
      </c>
      <c r="C232" t="s">
        <v>479</v>
      </c>
      <c r="D232" t="s">
        <v>24</v>
      </c>
      <c r="E232" t="s">
        <v>26</v>
      </c>
      <c r="F232" t="s">
        <v>157</v>
      </c>
      <c r="G232" t="s">
        <v>480</v>
      </c>
      <c r="H232" s="16">
        <v>105.24603140000001</v>
      </c>
      <c r="I232" s="16">
        <v>101.6862244</v>
      </c>
      <c r="J232" s="16">
        <v>100</v>
      </c>
      <c r="K232" s="16">
        <v>100</v>
      </c>
      <c r="L232" s="16">
        <v>93.255102500000007</v>
      </c>
      <c r="M232" s="16">
        <v>112.52623819999999</v>
      </c>
      <c r="N232" s="16">
        <v>98.651020500000001</v>
      </c>
      <c r="O232" s="16">
        <v>105.39591799999999</v>
      </c>
      <c r="P232" s="16">
        <v>101.3489795</v>
      </c>
      <c r="Q232" s="16">
        <v>94.604082000000005</v>
      </c>
      <c r="R232" s="16">
        <v>101.25904749999999</v>
      </c>
      <c r="S232" s="16">
        <v>103.06586249999999</v>
      </c>
      <c r="T232" s="16">
        <v>100</v>
      </c>
      <c r="U232" s="16">
        <v>100</v>
      </c>
      <c r="V232" s="16">
        <v>100</v>
      </c>
      <c r="W232" s="16">
        <v>109.81076</v>
      </c>
    </row>
    <row r="233" spans="1:23" x14ac:dyDescent="0.35">
      <c r="A233">
        <v>234</v>
      </c>
      <c r="B233" t="s">
        <v>917</v>
      </c>
      <c r="C233" t="s">
        <v>479</v>
      </c>
      <c r="D233" t="s">
        <v>28</v>
      </c>
      <c r="E233" t="s">
        <v>26</v>
      </c>
      <c r="F233" t="s">
        <v>157</v>
      </c>
      <c r="G233" t="s">
        <v>480</v>
      </c>
      <c r="H233" s="16">
        <v>105.24603140000001</v>
      </c>
      <c r="I233" s="16">
        <v>101.6862244</v>
      </c>
      <c r="J233" s="16">
        <v>98.962323459999993</v>
      </c>
      <c r="K233" s="16">
        <v>101.22634499999999</v>
      </c>
      <c r="L233" s="16">
        <v>93.255102500000007</v>
      </c>
      <c r="M233" s="16">
        <v>112.52623819999999</v>
      </c>
      <c r="N233" s="16">
        <v>98.651020500000001</v>
      </c>
      <c r="O233" s="16">
        <v>106.74489749999999</v>
      </c>
      <c r="P233" s="16">
        <v>101.3489795</v>
      </c>
      <c r="Q233" s="16">
        <v>94.604082000000005</v>
      </c>
      <c r="R233" s="16">
        <v>101.4389115</v>
      </c>
      <c r="S233" s="16">
        <v>103.06586249999999</v>
      </c>
      <c r="T233" s="16">
        <v>100.4817784</v>
      </c>
      <c r="U233" s="16">
        <v>98.962323459999993</v>
      </c>
      <c r="V233" s="16">
        <v>100</v>
      </c>
      <c r="W233" s="16">
        <v>110.42393250000001</v>
      </c>
    </row>
    <row r="234" spans="1:23" x14ac:dyDescent="0.35">
      <c r="A234">
        <v>235</v>
      </c>
      <c r="B234" t="s">
        <v>205</v>
      </c>
      <c r="C234" t="s">
        <v>481</v>
      </c>
      <c r="D234" t="s">
        <v>28</v>
      </c>
      <c r="E234" t="s">
        <v>25</v>
      </c>
      <c r="F234" t="s">
        <v>157</v>
      </c>
      <c r="G234" t="s">
        <v>482</v>
      </c>
      <c r="H234" s="16">
        <v>101.4988661</v>
      </c>
      <c r="I234" s="16">
        <v>100.84311219999999</v>
      </c>
      <c r="J234" s="16">
        <v>103.1130296</v>
      </c>
      <c r="K234" s="16">
        <v>101.22634499999999</v>
      </c>
      <c r="L234" s="16">
        <v>100</v>
      </c>
      <c r="M234" s="16">
        <v>100</v>
      </c>
      <c r="N234" s="16">
        <v>100</v>
      </c>
      <c r="O234" s="16">
        <v>104.0469385</v>
      </c>
      <c r="P234" s="16">
        <v>104.0469385</v>
      </c>
      <c r="Q234" s="16">
        <v>100</v>
      </c>
      <c r="R234" s="16">
        <v>101.07918359999999</v>
      </c>
      <c r="S234" s="16">
        <v>102.45269</v>
      </c>
      <c r="T234" s="16">
        <v>101.9271136</v>
      </c>
      <c r="U234" s="16">
        <v>103.1130296</v>
      </c>
      <c r="V234" s="16">
        <v>102.24829920000001</v>
      </c>
      <c r="W234" s="16">
        <v>101.22634499999999</v>
      </c>
    </row>
    <row r="235" spans="1:23" x14ac:dyDescent="0.35">
      <c r="A235">
        <v>236</v>
      </c>
      <c r="B235" t="s">
        <v>552</v>
      </c>
      <c r="C235" t="s">
        <v>481</v>
      </c>
      <c r="D235" t="s">
        <v>23</v>
      </c>
      <c r="E235" t="s">
        <v>25</v>
      </c>
      <c r="F235" t="s">
        <v>157</v>
      </c>
      <c r="G235" t="s">
        <v>482</v>
      </c>
      <c r="H235" s="16">
        <v>103.74716530000001</v>
      </c>
      <c r="I235" s="16">
        <v>103.3724488</v>
      </c>
      <c r="J235" s="16">
        <v>104.1507062</v>
      </c>
      <c r="K235" s="16">
        <v>102.45269</v>
      </c>
      <c r="L235" s="16">
        <v>100</v>
      </c>
      <c r="M235" s="16">
        <v>100.96355680000001</v>
      </c>
      <c r="N235" s="16">
        <v>101.3489795</v>
      </c>
      <c r="O235" s="16">
        <v>108.09387700000001</v>
      </c>
      <c r="P235" s="16">
        <v>105.39591799999999</v>
      </c>
      <c r="Q235" s="16">
        <v>103.3724488</v>
      </c>
      <c r="R235" s="16">
        <v>104.4965983</v>
      </c>
      <c r="S235" s="16">
        <v>104.2922075</v>
      </c>
      <c r="T235" s="16">
        <v>103.8542271</v>
      </c>
      <c r="U235" s="16">
        <v>104.1507062</v>
      </c>
      <c r="V235" s="16">
        <v>103.74716530000001</v>
      </c>
      <c r="W235" s="16">
        <v>103.679035</v>
      </c>
    </row>
    <row r="236" spans="1:23" x14ac:dyDescent="0.35">
      <c r="A236">
        <v>237</v>
      </c>
      <c r="B236" t="s">
        <v>207</v>
      </c>
      <c r="C236" t="s">
        <v>481</v>
      </c>
      <c r="D236" t="s">
        <v>24</v>
      </c>
      <c r="E236" t="s">
        <v>25</v>
      </c>
      <c r="F236" t="s">
        <v>157</v>
      </c>
      <c r="G236" t="s">
        <v>482</v>
      </c>
      <c r="H236" s="16">
        <v>105.24603140000001</v>
      </c>
      <c r="I236" s="16">
        <v>105.9017853</v>
      </c>
      <c r="J236" s="16">
        <v>102.0753531</v>
      </c>
      <c r="K236" s="16">
        <v>104.90537999999999</v>
      </c>
      <c r="L236" s="16">
        <v>100</v>
      </c>
      <c r="M236" s="16">
        <v>99.036443210000002</v>
      </c>
      <c r="N236" s="16">
        <v>101.3489795</v>
      </c>
      <c r="O236" s="16">
        <v>105.39591799999999</v>
      </c>
      <c r="P236" s="16">
        <v>105.39591799999999</v>
      </c>
      <c r="Q236" s="16">
        <v>103.3724488</v>
      </c>
      <c r="R236" s="16">
        <v>104.6764623</v>
      </c>
      <c r="S236" s="16">
        <v>105.5185525</v>
      </c>
      <c r="T236" s="16">
        <v>106.2631191</v>
      </c>
      <c r="U236" s="16">
        <v>102.0753531</v>
      </c>
      <c r="V236" s="16">
        <v>103.74716530000001</v>
      </c>
      <c r="W236" s="16">
        <v>101.22634499999999</v>
      </c>
    </row>
    <row r="237" spans="1:23" x14ac:dyDescent="0.35">
      <c r="A237">
        <v>238</v>
      </c>
      <c r="B237" t="s">
        <v>712</v>
      </c>
      <c r="C237" t="s">
        <v>481</v>
      </c>
      <c r="D237" t="s">
        <v>28</v>
      </c>
      <c r="E237" t="s">
        <v>25</v>
      </c>
      <c r="F237" t="s">
        <v>157</v>
      </c>
      <c r="G237" t="s">
        <v>482</v>
      </c>
      <c r="H237" s="16">
        <v>105.9954644</v>
      </c>
      <c r="I237" s="16">
        <v>101.6862244</v>
      </c>
      <c r="J237" s="16">
        <v>102.0753531</v>
      </c>
      <c r="K237" s="16">
        <v>100</v>
      </c>
      <c r="L237" s="16">
        <v>100</v>
      </c>
      <c r="M237" s="16">
        <v>102.8906704</v>
      </c>
      <c r="N237" s="16">
        <v>102.697959</v>
      </c>
      <c r="O237" s="16">
        <v>110.791836</v>
      </c>
      <c r="P237" s="16">
        <v>105.39591799999999</v>
      </c>
      <c r="Q237" s="16">
        <v>103.3724488</v>
      </c>
      <c r="R237" s="16">
        <v>104.8563262</v>
      </c>
      <c r="S237" s="16">
        <v>106.131725</v>
      </c>
      <c r="T237" s="16">
        <v>101.9271136</v>
      </c>
      <c r="U237" s="16">
        <v>102.0753531</v>
      </c>
      <c r="V237" s="16">
        <v>104.4965983</v>
      </c>
      <c r="W237" s="16">
        <v>106.131725</v>
      </c>
    </row>
    <row r="238" spans="1:23" x14ac:dyDescent="0.35">
      <c r="A238">
        <v>239</v>
      </c>
      <c r="B238" t="s">
        <v>800</v>
      </c>
      <c r="C238" t="s">
        <v>481</v>
      </c>
      <c r="D238" t="s">
        <v>23</v>
      </c>
      <c r="E238" t="s">
        <v>25</v>
      </c>
      <c r="F238" t="s">
        <v>157</v>
      </c>
      <c r="G238" t="s">
        <v>482</v>
      </c>
      <c r="H238" s="16">
        <v>105.24603140000001</v>
      </c>
      <c r="I238" s="16">
        <v>103.3724488</v>
      </c>
      <c r="J238" s="16">
        <v>105.18838270000001</v>
      </c>
      <c r="K238" s="16">
        <v>102.45269</v>
      </c>
      <c r="L238" s="16">
        <v>100</v>
      </c>
      <c r="M238" s="16">
        <v>103.8542271</v>
      </c>
      <c r="N238" s="16">
        <v>102.697959</v>
      </c>
      <c r="O238" s="16">
        <v>110.791836</v>
      </c>
      <c r="P238" s="16">
        <v>106.74489749999999</v>
      </c>
      <c r="Q238" s="16">
        <v>103.3724488</v>
      </c>
      <c r="R238" s="16">
        <v>106.2952377</v>
      </c>
      <c r="S238" s="16">
        <v>105.5185525</v>
      </c>
      <c r="T238" s="16">
        <v>103.8542271</v>
      </c>
      <c r="U238" s="16">
        <v>105.18838270000001</v>
      </c>
      <c r="V238" s="16">
        <v>105.24603140000001</v>
      </c>
      <c r="W238" s="16">
        <v>106.74489749999999</v>
      </c>
    </row>
    <row r="239" spans="1:23" x14ac:dyDescent="0.35">
      <c r="A239">
        <v>240</v>
      </c>
      <c r="B239" t="s">
        <v>988</v>
      </c>
      <c r="C239" t="s">
        <v>481</v>
      </c>
      <c r="D239" t="s">
        <v>24</v>
      </c>
      <c r="E239" t="s">
        <v>25</v>
      </c>
      <c r="F239" t="s">
        <v>157</v>
      </c>
      <c r="G239" t="s">
        <v>482</v>
      </c>
      <c r="H239" s="16">
        <v>103.74716530000001</v>
      </c>
      <c r="I239" s="16">
        <v>105.9017853</v>
      </c>
      <c r="J239" s="16">
        <v>105.18838270000001</v>
      </c>
      <c r="K239" s="16">
        <v>103.679035</v>
      </c>
      <c r="L239" s="16">
        <v>100</v>
      </c>
      <c r="M239" s="16">
        <v>100.96355680000001</v>
      </c>
      <c r="N239" s="16">
        <v>105.39591799999999</v>
      </c>
      <c r="O239" s="16">
        <v>109.4428565</v>
      </c>
      <c r="P239" s="16">
        <v>108.09387700000001</v>
      </c>
      <c r="Q239" s="16">
        <v>103.3724488</v>
      </c>
      <c r="R239" s="16">
        <v>106.4751016</v>
      </c>
      <c r="S239" s="16">
        <v>104.2922075</v>
      </c>
      <c r="T239" s="16">
        <v>105.7813407</v>
      </c>
      <c r="U239" s="16">
        <v>105.18838270000001</v>
      </c>
      <c r="V239" s="16">
        <v>107.4943306</v>
      </c>
      <c r="W239" s="16">
        <v>104.2922075</v>
      </c>
    </row>
    <row r="240" spans="1:23" x14ac:dyDescent="0.35">
      <c r="A240">
        <v>241</v>
      </c>
      <c r="B240" t="s">
        <v>205</v>
      </c>
      <c r="C240" t="s">
        <v>367</v>
      </c>
      <c r="D240" t="s">
        <v>23</v>
      </c>
      <c r="E240" t="s">
        <v>31</v>
      </c>
      <c r="F240" t="s">
        <v>157</v>
      </c>
      <c r="G240" t="s">
        <v>483</v>
      </c>
      <c r="H240" s="16">
        <v>98.501133890000006</v>
      </c>
      <c r="I240" s="16">
        <v>100.84311219999999</v>
      </c>
      <c r="J240" s="16">
        <v>112.4521185</v>
      </c>
      <c r="K240" s="16">
        <v>101.22634499999999</v>
      </c>
      <c r="L240" s="16">
        <v>100</v>
      </c>
      <c r="M240" s="16">
        <v>99.036443210000002</v>
      </c>
      <c r="N240" s="16">
        <v>98.651020500000001</v>
      </c>
      <c r="O240" s="16">
        <v>97.302041000000003</v>
      </c>
      <c r="P240" s="16">
        <v>100</v>
      </c>
      <c r="Q240" s="16">
        <v>100</v>
      </c>
      <c r="R240" s="16">
        <v>100.1798639</v>
      </c>
      <c r="S240" s="16">
        <v>100</v>
      </c>
      <c r="T240" s="16">
        <v>101.9271136</v>
      </c>
      <c r="U240" s="16">
        <v>112.4521185</v>
      </c>
      <c r="V240" s="16">
        <v>99.250566939999999</v>
      </c>
      <c r="W240" s="16">
        <v>97.547309999999996</v>
      </c>
    </row>
    <row r="241" spans="1:23" x14ac:dyDescent="0.35">
      <c r="A241">
        <v>242</v>
      </c>
      <c r="B241" t="s">
        <v>366</v>
      </c>
      <c r="C241" t="s">
        <v>367</v>
      </c>
      <c r="D241" t="s">
        <v>24</v>
      </c>
      <c r="E241" t="s">
        <v>31</v>
      </c>
      <c r="F241" t="s">
        <v>157</v>
      </c>
      <c r="G241" t="s">
        <v>483</v>
      </c>
      <c r="H241" s="16">
        <v>99.250566939999999</v>
      </c>
      <c r="I241" s="16">
        <v>103.3724488</v>
      </c>
      <c r="J241" s="16">
        <v>115.5651481</v>
      </c>
      <c r="K241" s="16">
        <v>104.90537999999999</v>
      </c>
      <c r="L241" s="16">
        <v>100</v>
      </c>
      <c r="M241" s="16">
        <v>100</v>
      </c>
      <c r="N241" s="16">
        <v>100</v>
      </c>
      <c r="O241" s="16">
        <v>98.651020500000001</v>
      </c>
      <c r="P241" s="16">
        <v>101.3489795</v>
      </c>
      <c r="Q241" s="16">
        <v>100</v>
      </c>
      <c r="R241" s="16">
        <v>102.697959</v>
      </c>
      <c r="S241" s="16">
        <v>100.6131725</v>
      </c>
      <c r="T241" s="16">
        <v>104.81778389999999</v>
      </c>
      <c r="U241" s="16">
        <v>115.5651481</v>
      </c>
      <c r="V241" s="16">
        <v>100.7494331</v>
      </c>
      <c r="W241" s="16">
        <v>98.773655000000005</v>
      </c>
    </row>
    <row r="242" spans="1:23" x14ac:dyDescent="0.35">
      <c r="A242">
        <v>243</v>
      </c>
      <c r="B242" t="s">
        <v>207</v>
      </c>
      <c r="C242" t="s">
        <v>367</v>
      </c>
      <c r="D242" t="s">
        <v>28</v>
      </c>
      <c r="E242" t="s">
        <v>31</v>
      </c>
      <c r="F242" t="s">
        <v>157</v>
      </c>
      <c r="G242" t="s">
        <v>483</v>
      </c>
      <c r="H242" s="16">
        <v>97.751700830000004</v>
      </c>
      <c r="I242" s="16">
        <v>105.9017853</v>
      </c>
      <c r="J242" s="16">
        <v>117.6405012</v>
      </c>
      <c r="K242" s="16">
        <v>107.35807</v>
      </c>
      <c r="L242" s="16">
        <v>100</v>
      </c>
      <c r="M242" s="16">
        <v>98.072886429999997</v>
      </c>
      <c r="N242" s="16">
        <v>100</v>
      </c>
      <c r="O242" s="16">
        <v>95.953061500000004</v>
      </c>
      <c r="P242" s="16">
        <v>101.3489795</v>
      </c>
      <c r="Q242" s="16">
        <v>100</v>
      </c>
      <c r="R242" s="16">
        <v>102.8778229</v>
      </c>
      <c r="S242" s="16">
        <v>99.386827499999995</v>
      </c>
      <c r="T242" s="16">
        <v>107.2266759</v>
      </c>
      <c r="U242" s="16">
        <v>117.6405012</v>
      </c>
      <c r="V242" s="16">
        <v>100.7494331</v>
      </c>
      <c r="W242" s="16">
        <v>96.320965000000001</v>
      </c>
    </row>
    <row r="243" spans="1:23" x14ac:dyDescent="0.35">
      <c r="A243">
        <v>244</v>
      </c>
      <c r="B243" t="s">
        <v>712</v>
      </c>
      <c r="C243" t="s">
        <v>367</v>
      </c>
      <c r="D243" t="s">
        <v>23</v>
      </c>
      <c r="E243" t="s">
        <v>31</v>
      </c>
      <c r="F243" t="s">
        <v>157</v>
      </c>
      <c r="G243" t="s">
        <v>483</v>
      </c>
      <c r="H243" s="16">
        <v>96.252834719999996</v>
      </c>
      <c r="I243" s="16">
        <v>101.6862244</v>
      </c>
      <c r="J243" s="16">
        <v>118.67817770000001</v>
      </c>
      <c r="K243" s="16">
        <v>102.45269</v>
      </c>
      <c r="L243" s="16">
        <v>100</v>
      </c>
      <c r="M243" s="16">
        <v>101.9271136</v>
      </c>
      <c r="N243" s="16">
        <v>102.697959</v>
      </c>
      <c r="O243" s="16">
        <v>98.651020500000001</v>
      </c>
      <c r="P243" s="16">
        <v>102.697959</v>
      </c>
      <c r="Q243" s="16">
        <v>100</v>
      </c>
      <c r="R243" s="16">
        <v>102.697959</v>
      </c>
      <c r="S243" s="16">
        <v>98.160482500000001</v>
      </c>
      <c r="T243" s="16">
        <v>102.8906704</v>
      </c>
      <c r="U243" s="16">
        <v>118.67817770000001</v>
      </c>
      <c r="V243" s="16">
        <v>102.9977322</v>
      </c>
      <c r="W243" s="16">
        <v>100</v>
      </c>
    </row>
    <row r="244" spans="1:23" x14ac:dyDescent="0.35">
      <c r="A244">
        <v>245</v>
      </c>
      <c r="B244" t="s">
        <v>834</v>
      </c>
      <c r="C244" t="s">
        <v>367</v>
      </c>
      <c r="D244" t="s">
        <v>24</v>
      </c>
      <c r="E244" t="s">
        <v>31</v>
      </c>
      <c r="F244" t="s">
        <v>157</v>
      </c>
      <c r="G244" t="s">
        <v>483</v>
      </c>
      <c r="H244" s="16">
        <v>100</v>
      </c>
      <c r="I244" s="16">
        <v>105.05867309999999</v>
      </c>
      <c r="J244" s="16">
        <v>118.67817770000001</v>
      </c>
      <c r="K244" s="16">
        <v>107.35807</v>
      </c>
      <c r="L244" s="16">
        <v>100</v>
      </c>
      <c r="M244" s="16">
        <v>100</v>
      </c>
      <c r="N244" s="16">
        <v>101.3489795</v>
      </c>
      <c r="O244" s="16">
        <v>98.651020500000001</v>
      </c>
      <c r="P244" s="16">
        <v>102.697959</v>
      </c>
      <c r="Q244" s="16">
        <v>100</v>
      </c>
      <c r="R244" s="16">
        <v>104.4965983</v>
      </c>
      <c r="S244" s="16">
        <v>101.22634499999999</v>
      </c>
      <c r="T244" s="16">
        <v>106.74489749999999</v>
      </c>
      <c r="U244" s="16">
        <v>118.67817770000001</v>
      </c>
      <c r="V244" s="16">
        <v>102.24829920000001</v>
      </c>
      <c r="W244" s="16">
        <v>98.773655000000005</v>
      </c>
    </row>
    <row r="245" spans="1:23" x14ac:dyDescent="0.35">
      <c r="A245">
        <v>246</v>
      </c>
      <c r="B245" t="s">
        <v>205</v>
      </c>
      <c r="C245" t="s">
        <v>484</v>
      </c>
      <c r="D245" t="s">
        <v>23</v>
      </c>
      <c r="E245" t="s">
        <v>25</v>
      </c>
      <c r="F245" t="s">
        <v>157</v>
      </c>
      <c r="G245" t="s">
        <v>485</v>
      </c>
      <c r="H245" s="16">
        <v>101.4988661</v>
      </c>
      <c r="I245" s="16">
        <v>100.84311219999999</v>
      </c>
      <c r="J245" s="16">
        <v>103.1130296</v>
      </c>
      <c r="K245" s="16">
        <v>101.22634499999999</v>
      </c>
      <c r="L245" s="16">
        <v>93.255102500000007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96.627551249999996</v>
      </c>
      <c r="R245" s="16">
        <v>99.460408200000003</v>
      </c>
      <c r="S245" s="16">
        <v>100</v>
      </c>
      <c r="T245" s="16">
        <v>100</v>
      </c>
      <c r="U245" s="16">
        <v>103.1130296</v>
      </c>
      <c r="V245" s="16">
        <v>102.24829920000001</v>
      </c>
      <c r="W245" s="16">
        <v>101.22634499999999</v>
      </c>
    </row>
    <row r="246" spans="1:23" x14ac:dyDescent="0.35">
      <c r="A246">
        <v>247</v>
      </c>
      <c r="B246" t="s">
        <v>205</v>
      </c>
      <c r="C246" t="s">
        <v>486</v>
      </c>
      <c r="D246" t="s">
        <v>23</v>
      </c>
      <c r="E246" t="s">
        <v>26</v>
      </c>
      <c r="F246" t="s">
        <v>157</v>
      </c>
      <c r="G246" t="s">
        <v>487</v>
      </c>
      <c r="H246" s="16">
        <v>101.4988661</v>
      </c>
      <c r="I246" s="16">
        <v>100.84311219999999</v>
      </c>
      <c r="J246" s="16">
        <v>97.924646920000001</v>
      </c>
      <c r="K246" s="16">
        <v>98.773655000000005</v>
      </c>
      <c r="L246" s="16">
        <v>100</v>
      </c>
      <c r="M246" s="16">
        <v>102.8906704</v>
      </c>
      <c r="N246" s="16">
        <v>95.953061500000004</v>
      </c>
      <c r="O246" s="16">
        <v>98.651020500000001</v>
      </c>
      <c r="P246" s="16">
        <v>98.651020500000001</v>
      </c>
      <c r="Q246" s="16">
        <v>96.627551249999996</v>
      </c>
      <c r="R246" s="16">
        <v>97.481904929999999</v>
      </c>
      <c r="S246" s="16">
        <v>102.45269</v>
      </c>
      <c r="T246" s="16">
        <v>100.96355680000001</v>
      </c>
      <c r="U246" s="16">
        <v>97.924646920000001</v>
      </c>
      <c r="V246" s="16">
        <v>97.002267779999997</v>
      </c>
      <c r="W246" s="16">
        <v>100.6131725</v>
      </c>
    </row>
    <row r="247" spans="1:23" x14ac:dyDescent="0.35">
      <c r="A247">
        <v>248</v>
      </c>
      <c r="B247" t="s">
        <v>649</v>
      </c>
      <c r="C247" t="s">
        <v>486</v>
      </c>
      <c r="D247" t="s">
        <v>24</v>
      </c>
      <c r="E247" t="s">
        <v>26</v>
      </c>
      <c r="F247" t="s">
        <v>157</v>
      </c>
      <c r="G247" t="s">
        <v>487</v>
      </c>
      <c r="H247" s="16">
        <v>103.74716530000001</v>
      </c>
      <c r="I247" s="16">
        <v>101.6862244</v>
      </c>
      <c r="J247" s="16">
        <v>98.962323459999993</v>
      </c>
      <c r="K247" s="16">
        <v>100</v>
      </c>
      <c r="L247" s="16">
        <v>100</v>
      </c>
      <c r="M247" s="16">
        <v>105.7813407</v>
      </c>
      <c r="N247" s="16">
        <v>97.302041000000003</v>
      </c>
      <c r="O247" s="16">
        <v>102.697959</v>
      </c>
      <c r="P247" s="16">
        <v>100</v>
      </c>
      <c r="Q247" s="16">
        <v>96.627551249999996</v>
      </c>
      <c r="R247" s="16">
        <v>100</v>
      </c>
      <c r="S247" s="16">
        <v>104.2922075</v>
      </c>
      <c r="T247" s="16">
        <v>101.9271136</v>
      </c>
      <c r="U247" s="16">
        <v>98.962323459999993</v>
      </c>
      <c r="V247" s="16">
        <v>98.501133890000006</v>
      </c>
      <c r="W247" s="16">
        <v>104.2922075</v>
      </c>
    </row>
    <row r="248" spans="1:23" x14ac:dyDescent="0.35">
      <c r="A248">
        <v>249</v>
      </c>
      <c r="B248" t="s">
        <v>205</v>
      </c>
      <c r="C248" t="s">
        <v>521</v>
      </c>
      <c r="D248" t="s">
        <v>23</v>
      </c>
      <c r="E248" t="s">
        <v>31</v>
      </c>
      <c r="F248" t="s">
        <v>157</v>
      </c>
      <c r="G248" t="s">
        <v>488</v>
      </c>
      <c r="H248" s="16">
        <v>97.002267779999997</v>
      </c>
      <c r="I248" s="16">
        <v>100.84311219999999</v>
      </c>
      <c r="J248" s="16">
        <v>106.22605919999999</v>
      </c>
      <c r="K248" s="16">
        <v>98.773655000000005</v>
      </c>
      <c r="L248" s="16">
        <v>100</v>
      </c>
      <c r="M248" s="16">
        <v>99.036443210000002</v>
      </c>
      <c r="N248" s="16">
        <v>98.651020500000001</v>
      </c>
      <c r="O248" s="16">
        <v>98.651020500000001</v>
      </c>
      <c r="P248" s="16">
        <v>100</v>
      </c>
      <c r="Q248" s="16">
        <v>100</v>
      </c>
      <c r="R248" s="16">
        <v>98.561088530000006</v>
      </c>
      <c r="S248" s="16">
        <v>98.773655000000005</v>
      </c>
      <c r="T248" s="16">
        <v>100.96355680000001</v>
      </c>
      <c r="U248" s="16">
        <v>106.22605919999999</v>
      </c>
      <c r="V248" s="16">
        <v>99.250566939999999</v>
      </c>
      <c r="W248" s="16">
        <v>98.160482500000001</v>
      </c>
    </row>
    <row r="249" spans="1:23" x14ac:dyDescent="0.35">
      <c r="A249">
        <v>250</v>
      </c>
      <c r="B249" t="s">
        <v>596</v>
      </c>
      <c r="C249" t="s">
        <v>521</v>
      </c>
      <c r="D249" t="s">
        <v>24</v>
      </c>
      <c r="E249" t="s">
        <v>31</v>
      </c>
      <c r="F249" t="s">
        <v>157</v>
      </c>
      <c r="G249" t="s">
        <v>488</v>
      </c>
      <c r="H249" s="16">
        <v>97.751700830000004</v>
      </c>
      <c r="I249" s="16">
        <v>103.3724488</v>
      </c>
      <c r="J249" s="16">
        <v>109.3390888</v>
      </c>
      <c r="K249" s="16">
        <v>102.45269</v>
      </c>
      <c r="L249" s="16">
        <v>100</v>
      </c>
      <c r="M249" s="16">
        <v>100</v>
      </c>
      <c r="N249" s="16">
        <v>100</v>
      </c>
      <c r="O249" s="16">
        <v>100</v>
      </c>
      <c r="P249" s="16">
        <v>101.3489795</v>
      </c>
      <c r="Q249" s="16">
        <v>100</v>
      </c>
      <c r="R249" s="16">
        <v>101.07918359999999</v>
      </c>
      <c r="S249" s="16">
        <v>99.386827499999995</v>
      </c>
      <c r="T249" s="16">
        <v>103.8542271</v>
      </c>
      <c r="U249" s="16">
        <v>109.3390888</v>
      </c>
      <c r="V249" s="16">
        <v>100.7494331</v>
      </c>
      <c r="W249" s="16">
        <v>99.386827499999995</v>
      </c>
    </row>
    <row r="250" spans="1:23" x14ac:dyDescent="0.35">
      <c r="A250">
        <v>251</v>
      </c>
      <c r="B250" t="s">
        <v>712</v>
      </c>
      <c r="C250" t="s">
        <v>521</v>
      </c>
      <c r="D250" t="s">
        <v>28</v>
      </c>
      <c r="E250" t="s">
        <v>31</v>
      </c>
      <c r="F250" t="s">
        <v>157</v>
      </c>
      <c r="G250" t="s">
        <v>488</v>
      </c>
      <c r="H250" s="16">
        <v>96.252834719999996</v>
      </c>
      <c r="I250" s="16">
        <v>105.9017853</v>
      </c>
      <c r="J250" s="16">
        <v>109.3390888</v>
      </c>
      <c r="K250" s="16">
        <v>104.90537999999999</v>
      </c>
      <c r="L250" s="16">
        <v>100</v>
      </c>
      <c r="M250" s="16">
        <v>98.072886429999997</v>
      </c>
      <c r="N250" s="16">
        <v>102.697959</v>
      </c>
      <c r="O250" s="16">
        <v>97.302041000000003</v>
      </c>
      <c r="P250" s="16">
        <v>101.3489795</v>
      </c>
      <c r="Q250" s="16">
        <v>100</v>
      </c>
      <c r="R250" s="16">
        <v>101.25904749999999</v>
      </c>
      <c r="S250" s="16">
        <v>98.160482500000001</v>
      </c>
      <c r="T250" s="16">
        <v>106.2631191</v>
      </c>
      <c r="U250" s="16">
        <v>109.3390888</v>
      </c>
      <c r="V250" s="16">
        <v>102.24829920000001</v>
      </c>
      <c r="W250" s="16">
        <v>96.934137500000006</v>
      </c>
    </row>
    <row r="251" spans="1:23" x14ac:dyDescent="0.35">
      <c r="A251">
        <v>252</v>
      </c>
      <c r="B251" t="s">
        <v>979</v>
      </c>
      <c r="C251" t="s">
        <v>521</v>
      </c>
      <c r="D251" t="s">
        <v>23</v>
      </c>
      <c r="E251" t="s">
        <v>31</v>
      </c>
      <c r="F251" t="s">
        <v>157</v>
      </c>
      <c r="G251" t="s">
        <v>488</v>
      </c>
      <c r="H251" s="16">
        <v>98.501133890000006</v>
      </c>
      <c r="I251" s="16">
        <v>101.6862244</v>
      </c>
      <c r="J251" s="16">
        <v>112.4521185</v>
      </c>
      <c r="K251" s="16">
        <v>100</v>
      </c>
      <c r="L251" s="16">
        <v>100</v>
      </c>
      <c r="M251" s="16">
        <v>98.072886429999997</v>
      </c>
      <c r="N251" s="16">
        <v>102.697959</v>
      </c>
      <c r="O251" s="16">
        <v>100</v>
      </c>
      <c r="P251" s="16">
        <v>104.0469385</v>
      </c>
      <c r="Q251" s="16">
        <v>100</v>
      </c>
      <c r="R251" s="16">
        <v>101.4389115</v>
      </c>
      <c r="S251" s="16">
        <v>100</v>
      </c>
      <c r="T251" s="16">
        <v>101.9271136</v>
      </c>
      <c r="U251" s="16">
        <v>112.4521185</v>
      </c>
      <c r="V251" s="16">
        <v>103.74716530000001</v>
      </c>
      <c r="W251" s="16">
        <v>98.160482500000001</v>
      </c>
    </row>
    <row r="252" spans="1:23" x14ac:dyDescent="0.35">
      <c r="A252">
        <v>253</v>
      </c>
      <c r="B252" t="s">
        <v>205</v>
      </c>
      <c r="C252" t="s">
        <v>489</v>
      </c>
      <c r="D252" t="s">
        <v>23</v>
      </c>
      <c r="E252" t="s">
        <v>21</v>
      </c>
      <c r="F252" t="s">
        <v>157</v>
      </c>
      <c r="G252" t="s">
        <v>490</v>
      </c>
      <c r="H252" s="16">
        <v>93.255102500000007</v>
      </c>
      <c r="I252" s="16">
        <v>92.411990309999993</v>
      </c>
      <c r="J252" s="16">
        <v>98.962323459999993</v>
      </c>
      <c r="K252" s="16">
        <v>97.547309999999996</v>
      </c>
      <c r="L252" s="16">
        <v>100</v>
      </c>
      <c r="M252" s="16">
        <v>92.291545709999994</v>
      </c>
      <c r="N252" s="16">
        <v>104.0469385</v>
      </c>
      <c r="O252" s="16">
        <v>101.3489795</v>
      </c>
      <c r="P252" s="16">
        <v>102.697959</v>
      </c>
      <c r="Q252" s="16">
        <v>103.3724488</v>
      </c>
      <c r="R252" s="16">
        <v>95.503401670000002</v>
      </c>
      <c r="S252" s="16">
        <v>95.707792499999996</v>
      </c>
      <c r="T252" s="16">
        <v>95.663994459999998</v>
      </c>
      <c r="U252" s="16">
        <v>98.962323459999993</v>
      </c>
      <c r="V252" s="16">
        <v>103.74716530000001</v>
      </c>
      <c r="W252" s="16">
        <v>95.094620000000006</v>
      </c>
    </row>
    <row r="253" spans="1:23" x14ac:dyDescent="0.35">
      <c r="A253">
        <v>254</v>
      </c>
      <c r="B253" t="s">
        <v>205</v>
      </c>
      <c r="C253" t="s">
        <v>723</v>
      </c>
      <c r="D253" t="s">
        <v>23</v>
      </c>
      <c r="E253" t="s">
        <v>25</v>
      </c>
      <c r="F253" t="s">
        <v>724</v>
      </c>
      <c r="G253" t="s">
        <v>725</v>
      </c>
      <c r="H253" s="16">
        <v>98.501133890000006</v>
      </c>
      <c r="I253" s="16">
        <v>103.3724488</v>
      </c>
      <c r="J253" s="16">
        <v>101.0376765</v>
      </c>
      <c r="K253" s="16">
        <v>98.773655000000005</v>
      </c>
      <c r="L253" s="16">
        <v>100</v>
      </c>
      <c r="M253" s="16">
        <v>102.8906704</v>
      </c>
      <c r="N253" s="16">
        <v>101.3489795</v>
      </c>
      <c r="O253" s="16">
        <v>100</v>
      </c>
      <c r="P253" s="16">
        <v>100</v>
      </c>
      <c r="Q253" s="16">
        <v>103.3724488</v>
      </c>
      <c r="R253" s="16">
        <v>100.7194557</v>
      </c>
      <c r="S253" s="16">
        <v>100</v>
      </c>
      <c r="T253" s="16">
        <v>102.40889199999999</v>
      </c>
      <c r="U253" s="16">
        <v>101.0376765</v>
      </c>
      <c r="V253" s="16">
        <v>100.7494331</v>
      </c>
      <c r="W253" s="16">
        <v>101.22634499999999</v>
      </c>
    </row>
    <row r="254" spans="1:23" x14ac:dyDescent="0.35">
      <c r="A254">
        <v>255</v>
      </c>
      <c r="B254" t="s">
        <v>205</v>
      </c>
      <c r="C254" t="s">
        <v>726</v>
      </c>
      <c r="D254" t="s">
        <v>28</v>
      </c>
      <c r="E254" t="s">
        <v>25</v>
      </c>
      <c r="F254" t="s">
        <v>724</v>
      </c>
      <c r="G254" t="s">
        <v>728</v>
      </c>
      <c r="H254" s="16">
        <v>98.501133890000006</v>
      </c>
      <c r="I254" s="16">
        <v>97.470663439999996</v>
      </c>
      <c r="J254" s="16">
        <v>104.1507062</v>
      </c>
      <c r="K254" s="16">
        <v>96.320965000000001</v>
      </c>
      <c r="L254" s="16">
        <v>100</v>
      </c>
      <c r="M254" s="16">
        <v>96.145772859999994</v>
      </c>
      <c r="N254" s="16">
        <v>93.255102500000007</v>
      </c>
      <c r="O254" s="16">
        <v>100</v>
      </c>
      <c r="P254" s="16">
        <v>98.651020500000001</v>
      </c>
      <c r="Q254" s="16">
        <v>103.3724488</v>
      </c>
      <c r="R254" s="16">
        <v>97.122177070000006</v>
      </c>
      <c r="S254" s="16">
        <v>100</v>
      </c>
      <c r="T254" s="16">
        <v>98.072886429999997</v>
      </c>
      <c r="U254" s="16">
        <v>104.1507062</v>
      </c>
      <c r="V254" s="16">
        <v>95.503401670000002</v>
      </c>
      <c r="W254" s="16">
        <v>96.934137500000006</v>
      </c>
    </row>
    <row r="255" spans="1:23" x14ac:dyDescent="0.35">
      <c r="A255">
        <v>256</v>
      </c>
      <c r="B255" t="s">
        <v>205</v>
      </c>
      <c r="C255" t="s">
        <v>730</v>
      </c>
      <c r="D255" t="s">
        <v>23</v>
      </c>
      <c r="E255" t="s">
        <v>26</v>
      </c>
      <c r="F255" t="s">
        <v>724</v>
      </c>
      <c r="G255" t="s">
        <v>732</v>
      </c>
      <c r="H255" s="16">
        <v>97.751700830000004</v>
      </c>
      <c r="I255" s="16">
        <v>99.156887810000001</v>
      </c>
      <c r="J255" s="16">
        <v>96.886970379999994</v>
      </c>
      <c r="K255" s="16">
        <v>97.547309999999996</v>
      </c>
      <c r="L255" s="16">
        <v>93.255102500000007</v>
      </c>
      <c r="M255" s="16">
        <v>101.9271136</v>
      </c>
      <c r="N255" s="16">
        <v>95.953061500000004</v>
      </c>
      <c r="O255" s="16">
        <v>95.953061500000004</v>
      </c>
      <c r="P255" s="16">
        <v>95.953061500000004</v>
      </c>
      <c r="Q255" s="16">
        <v>96.627551249999996</v>
      </c>
      <c r="R255" s="16">
        <v>94.244354130000005</v>
      </c>
      <c r="S255" s="16">
        <v>96.934137500000006</v>
      </c>
      <c r="T255" s="16">
        <v>97.591108039999995</v>
      </c>
      <c r="U255" s="16">
        <v>96.886970379999994</v>
      </c>
      <c r="V255" s="16">
        <v>95.503401670000002</v>
      </c>
      <c r="W255" s="16">
        <v>98.773655000000005</v>
      </c>
    </row>
    <row r="256" spans="1:23" x14ac:dyDescent="0.35">
      <c r="A256">
        <v>257</v>
      </c>
      <c r="B256" t="s">
        <v>205</v>
      </c>
      <c r="C256" t="s">
        <v>744</v>
      </c>
      <c r="D256" t="s">
        <v>23</v>
      </c>
      <c r="E256" t="s">
        <v>21</v>
      </c>
      <c r="F256" t="s">
        <v>724</v>
      </c>
      <c r="G256" t="s">
        <v>746</v>
      </c>
      <c r="H256" s="16">
        <v>92.505669440000005</v>
      </c>
      <c r="I256" s="16">
        <v>94.098214690000006</v>
      </c>
      <c r="J256" s="16">
        <v>100</v>
      </c>
      <c r="K256" s="16">
        <v>96.320965000000001</v>
      </c>
      <c r="L256" s="16">
        <v>100</v>
      </c>
      <c r="M256" s="16">
        <v>93.255102500000007</v>
      </c>
      <c r="N256" s="16">
        <v>104.0469385</v>
      </c>
      <c r="O256" s="16">
        <v>100</v>
      </c>
      <c r="P256" s="16">
        <v>102.697959</v>
      </c>
      <c r="Q256" s="16">
        <v>103.3724488</v>
      </c>
      <c r="R256" s="16">
        <v>95.683265599999999</v>
      </c>
      <c r="S256" s="16">
        <v>95.094620000000006</v>
      </c>
      <c r="T256" s="16">
        <v>96.145772859999994</v>
      </c>
      <c r="U256" s="16">
        <v>100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t="s">
        <v>205</v>
      </c>
      <c r="C257" t="s">
        <v>748</v>
      </c>
      <c r="D257" t="s">
        <v>23</v>
      </c>
      <c r="E257" t="s">
        <v>31</v>
      </c>
      <c r="F257" t="s">
        <v>724</v>
      </c>
      <c r="G257" t="s">
        <v>750</v>
      </c>
      <c r="H257" s="16">
        <v>93.255102500000007</v>
      </c>
      <c r="I257" s="16">
        <v>98.313775629999995</v>
      </c>
      <c r="J257" s="16">
        <v>104.1507062</v>
      </c>
      <c r="K257" s="16">
        <v>96.320965000000001</v>
      </c>
      <c r="L257" s="16">
        <v>93.255102500000007</v>
      </c>
      <c r="M257" s="16">
        <v>96.145772859999994</v>
      </c>
      <c r="N257" s="16">
        <v>93.255102500000007</v>
      </c>
      <c r="O257" s="16">
        <v>95.953061500000004</v>
      </c>
      <c r="P257" s="16">
        <v>97.302041000000003</v>
      </c>
      <c r="Q257" s="16">
        <v>103.3724488</v>
      </c>
      <c r="R257" s="16">
        <v>94.604082000000005</v>
      </c>
      <c r="S257" s="16">
        <v>93.255102500000007</v>
      </c>
      <c r="T257" s="16">
        <v>96.627551249999996</v>
      </c>
      <c r="U257" s="16">
        <v>104.1507062</v>
      </c>
      <c r="V257" s="16">
        <v>94.753968610000001</v>
      </c>
      <c r="W257" s="16">
        <v>95.094620000000006</v>
      </c>
    </row>
    <row r="258" spans="1:23" x14ac:dyDescent="0.35">
      <c r="A258">
        <v>259</v>
      </c>
      <c r="B258" t="s">
        <v>205</v>
      </c>
      <c r="C258" t="s">
        <v>756</v>
      </c>
      <c r="D258" t="s">
        <v>23</v>
      </c>
      <c r="E258" t="s">
        <v>26</v>
      </c>
      <c r="F258" t="s">
        <v>724</v>
      </c>
      <c r="G258" t="s">
        <v>757</v>
      </c>
      <c r="H258" s="16">
        <v>97.002267779999997</v>
      </c>
      <c r="I258" s="16">
        <v>95.784439059999997</v>
      </c>
      <c r="J258" s="16">
        <v>96.886970379999994</v>
      </c>
      <c r="K258" s="16">
        <v>93.868274999999997</v>
      </c>
      <c r="L258" s="16">
        <v>93.255102500000007</v>
      </c>
      <c r="M258" s="16">
        <v>101.9271136</v>
      </c>
      <c r="N258" s="16">
        <v>95.953061500000004</v>
      </c>
      <c r="O258" s="16">
        <v>95.953061500000004</v>
      </c>
      <c r="P258" s="16">
        <v>95.953061500000004</v>
      </c>
      <c r="Q258" s="16">
        <v>96.627551249999996</v>
      </c>
      <c r="R258" s="16">
        <v>92.805442670000005</v>
      </c>
      <c r="S258" s="16">
        <v>96.320965000000001</v>
      </c>
      <c r="T258" s="16">
        <v>94.218659290000005</v>
      </c>
      <c r="U258" s="16">
        <v>96.886970379999994</v>
      </c>
      <c r="V258" s="16">
        <v>95.503401670000002</v>
      </c>
      <c r="W258" s="16">
        <v>98.773655000000005</v>
      </c>
    </row>
    <row r="259" spans="1:23" x14ac:dyDescent="0.35">
      <c r="A259">
        <v>260</v>
      </c>
      <c r="B259" t="s">
        <v>205</v>
      </c>
      <c r="C259" t="s">
        <v>758</v>
      </c>
      <c r="D259" t="s">
        <v>23</v>
      </c>
      <c r="E259" t="s">
        <v>25</v>
      </c>
      <c r="F259" t="s">
        <v>724</v>
      </c>
      <c r="G259" t="s">
        <v>760</v>
      </c>
      <c r="H259" s="16">
        <v>99.250566939999999</v>
      </c>
      <c r="I259" s="16">
        <v>100</v>
      </c>
      <c r="J259" s="16">
        <v>101.0376765</v>
      </c>
      <c r="K259" s="16">
        <v>97.547309999999996</v>
      </c>
      <c r="L259" s="16">
        <v>100</v>
      </c>
      <c r="M259" s="16">
        <v>100.96355680000001</v>
      </c>
      <c r="N259" s="16">
        <v>98.651020500000001</v>
      </c>
      <c r="O259" s="16">
        <v>102.697959</v>
      </c>
      <c r="P259" s="16">
        <v>98.651020500000001</v>
      </c>
      <c r="Q259" s="16">
        <v>100</v>
      </c>
      <c r="R259" s="16">
        <v>98.561088530000006</v>
      </c>
      <c r="S259" s="16">
        <v>100.6131725</v>
      </c>
      <c r="T259" s="16">
        <v>100</v>
      </c>
      <c r="U259" s="16">
        <v>101.0376765</v>
      </c>
      <c r="V259" s="16">
        <v>98.501133890000006</v>
      </c>
      <c r="W259" s="16">
        <v>101.22634499999999</v>
      </c>
    </row>
    <row r="260" spans="1:23" x14ac:dyDescent="0.35">
      <c r="A260">
        <v>261</v>
      </c>
      <c r="B260" t="s">
        <v>205</v>
      </c>
      <c r="C260" t="s">
        <v>783</v>
      </c>
      <c r="D260" t="s">
        <v>28</v>
      </c>
      <c r="E260" t="s">
        <v>26</v>
      </c>
      <c r="F260" t="s">
        <v>786</v>
      </c>
      <c r="G260" t="s">
        <v>788</v>
      </c>
      <c r="H260" s="16">
        <v>102.9977322</v>
      </c>
      <c r="I260" s="16">
        <v>100.84311219999999</v>
      </c>
      <c r="J260" s="16">
        <v>100</v>
      </c>
      <c r="K260" s="16">
        <v>97.547309999999996</v>
      </c>
      <c r="L260" s="16">
        <v>100</v>
      </c>
      <c r="M260" s="16">
        <v>104.81778389999999</v>
      </c>
      <c r="N260" s="16">
        <v>98.651020500000001</v>
      </c>
      <c r="O260" s="16">
        <v>102.697959</v>
      </c>
      <c r="P260" s="16">
        <v>95.953061500000004</v>
      </c>
      <c r="Q260" s="16">
        <v>103.3724488</v>
      </c>
      <c r="R260" s="16">
        <v>100.7194557</v>
      </c>
      <c r="S260" s="16">
        <v>103.679035</v>
      </c>
      <c r="T260" s="16">
        <v>100.4817784</v>
      </c>
      <c r="U260" s="16">
        <v>100</v>
      </c>
      <c r="V260" s="16">
        <v>97.002267779999997</v>
      </c>
      <c r="W260" s="16">
        <v>103.679035</v>
      </c>
    </row>
    <row r="261" spans="1:23" x14ac:dyDescent="0.35">
      <c r="A261">
        <v>262</v>
      </c>
      <c r="B261" t="s">
        <v>205</v>
      </c>
      <c r="C261" t="s">
        <v>792</v>
      </c>
      <c r="D261" t="s">
        <v>24</v>
      </c>
      <c r="E261" t="s">
        <v>25</v>
      </c>
      <c r="F261" t="s">
        <v>786</v>
      </c>
      <c r="G261" t="s">
        <v>795</v>
      </c>
      <c r="H261" s="16">
        <v>101.4988661</v>
      </c>
      <c r="I261" s="16">
        <v>100</v>
      </c>
      <c r="J261" s="16">
        <v>103.1130296</v>
      </c>
      <c r="K261" s="16">
        <v>96.320965000000001</v>
      </c>
      <c r="L261" s="16">
        <v>100</v>
      </c>
      <c r="M261" s="16">
        <v>99.036443210000002</v>
      </c>
      <c r="N261" s="16">
        <v>97.302041000000003</v>
      </c>
      <c r="O261" s="16">
        <v>100</v>
      </c>
      <c r="P261" s="16">
        <v>100</v>
      </c>
      <c r="Q261" s="16">
        <v>100</v>
      </c>
      <c r="R261" s="16">
        <v>98.561088530000006</v>
      </c>
      <c r="S261" s="16">
        <v>102.45269</v>
      </c>
      <c r="T261" s="16">
        <v>99.518221600000004</v>
      </c>
      <c r="U261" s="16">
        <v>103.1130296</v>
      </c>
      <c r="V261" s="16">
        <v>98.501133890000006</v>
      </c>
      <c r="W261" s="16">
        <v>98.773655000000005</v>
      </c>
    </row>
    <row r="262" spans="1:23" x14ac:dyDescent="0.35">
      <c r="A262">
        <v>263</v>
      </c>
      <c r="B262" t="s">
        <v>205</v>
      </c>
      <c r="C262" t="s">
        <v>805</v>
      </c>
      <c r="D262" t="s">
        <v>28</v>
      </c>
      <c r="E262" t="s">
        <v>21</v>
      </c>
      <c r="F262" t="s">
        <v>786</v>
      </c>
      <c r="G262" t="s">
        <v>807</v>
      </c>
      <c r="H262" s="16">
        <v>92.505669440000005</v>
      </c>
      <c r="I262" s="16">
        <v>92.411990309999993</v>
      </c>
      <c r="J262" s="16">
        <v>102.0753531</v>
      </c>
      <c r="K262" s="16">
        <v>96.320965000000001</v>
      </c>
      <c r="L262" s="16">
        <v>100</v>
      </c>
      <c r="M262" s="16">
        <v>92.291545709999994</v>
      </c>
      <c r="N262" s="16">
        <v>104.0469385</v>
      </c>
      <c r="O262" s="16">
        <v>100</v>
      </c>
      <c r="P262" s="16">
        <v>104.0469385</v>
      </c>
      <c r="Q262" s="16">
        <v>103.3724488</v>
      </c>
      <c r="R262" s="16">
        <v>95.683265599999999</v>
      </c>
      <c r="S262" s="16">
        <v>95.094620000000006</v>
      </c>
      <c r="T262" s="16">
        <v>95.182216069999996</v>
      </c>
      <c r="U262" s="16">
        <v>102.0753531</v>
      </c>
      <c r="V262" s="16">
        <v>104.4965983</v>
      </c>
      <c r="W262" s="16">
        <v>94.481447500000002</v>
      </c>
    </row>
    <row r="263" spans="1:23" x14ac:dyDescent="0.35">
      <c r="A263">
        <v>264</v>
      </c>
      <c r="B263" t="s">
        <v>205</v>
      </c>
      <c r="C263" t="s">
        <v>809</v>
      </c>
      <c r="D263" t="s">
        <v>28</v>
      </c>
      <c r="E263" t="s">
        <v>25</v>
      </c>
      <c r="F263" t="s">
        <v>786</v>
      </c>
      <c r="G263" t="s">
        <v>811</v>
      </c>
      <c r="H263" s="16">
        <v>98.501133890000006</v>
      </c>
      <c r="I263" s="16">
        <v>99.156887810000001</v>
      </c>
      <c r="J263" s="16">
        <v>96.886970379999994</v>
      </c>
      <c r="K263" s="16">
        <v>93.868274999999997</v>
      </c>
      <c r="L263" s="16">
        <v>93.255102500000007</v>
      </c>
      <c r="M263" s="16">
        <v>98.072886429999997</v>
      </c>
      <c r="N263" s="16">
        <v>100</v>
      </c>
      <c r="O263" s="16">
        <v>97.302041000000003</v>
      </c>
      <c r="P263" s="16">
        <v>98.651020500000001</v>
      </c>
      <c r="Q263" s="16">
        <v>96.627551249999996</v>
      </c>
      <c r="R263" s="16">
        <v>94.244354130000005</v>
      </c>
      <c r="S263" s="16">
        <v>97.547309999999996</v>
      </c>
      <c r="T263" s="16">
        <v>96.145772859999994</v>
      </c>
      <c r="U263" s="16">
        <v>96.886970379999994</v>
      </c>
      <c r="V263" s="16">
        <v>99.250566939999999</v>
      </c>
      <c r="W263" s="16">
        <v>96.934137500000006</v>
      </c>
    </row>
    <row r="264" spans="1:23" x14ac:dyDescent="0.35">
      <c r="A264">
        <v>265</v>
      </c>
      <c r="B264" t="s">
        <v>205</v>
      </c>
      <c r="C264" t="s">
        <v>813</v>
      </c>
      <c r="D264" t="s">
        <v>28</v>
      </c>
      <c r="E264" t="s">
        <v>31</v>
      </c>
      <c r="F264" t="s">
        <v>786</v>
      </c>
      <c r="G264" t="s">
        <v>815</v>
      </c>
      <c r="H264" s="16">
        <v>95.503401670000002</v>
      </c>
      <c r="I264" s="16">
        <v>99.156887810000001</v>
      </c>
      <c r="J264" s="16">
        <v>105.18838270000001</v>
      </c>
      <c r="K264" s="16">
        <v>95.094620000000006</v>
      </c>
      <c r="L264" s="16">
        <v>93.255102500000007</v>
      </c>
      <c r="M264" s="16">
        <v>97.109329639999999</v>
      </c>
      <c r="N264" s="16">
        <v>98.651020500000001</v>
      </c>
      <c r="O264" s="16">
        <v>95.953061500000004</v>
      </c>
      <c r="P264" s="16">
        <v>98.651020500000001</v>
      </c>
      <c r="Q264" s="16">
        <v>103.3724488</v>
      </c>
      <c r="R264" s="16">
        <v>96.402721330000006</v>
      </c>
      <c r="S264" s="16">
        <v>95.094620000000006</v>
      </c>
      <c r="T264" s="16">
        <v>96.627551249999996</v>
      </c>
      <c r="U264" s="16">
        <v>105.18838270000001</v>
      </c>
      <c r="V264" s="16">
        <v>98.501133890000006</v>
      </c>
      <c r="W264" s="16">
        <v>95.707792499999996</v>
      </c>
    </row>
    <row r="265" spans="1:23" x14ac:dyDescent="0.35">
      <c r="A265">
        <v>266</v>
      </c>
      <c r="B265" t="s">
        <v>205</v>
      </c>
      <c r="C265" t="s">
        <v>820</v>
      </c>
      <c r="D265" t="s">
        <v>28</v>
      </c>
      <c r="E265" t="s">
        <v>25</v>
      </c>
      <c r="F265" t="s">
        <v>786</v>
      </c>
      <c r="G265" t="s">
        <v>822</v>
      </c>
      <c r="H265" s="16">
        <v>97.002267779999997</v>
      </c>
      <c r="I265" s="16">
        <v>95.784439059999997</v>
      </c>
      <c r="J265" s="16">
        <v>102.0753531</v>
      </c>
      <c r="K265" s="16">
        <v>91.415584999999993</v>
      </c>
      <c r="L265" s="16">
        <v>93.255102500000007</v>
      </c>
      <c r="M265" s="16">
        <v>98.072886429999997</v>
      </c>
      <c r="N265" s="16">
        <v>94.604082000000005</v>
      </c>
      <c r="O265" s="16">
        <v>97.302041000000003</v>
      </c>
      <c r="P265" s="16">
        <v>95.953061500000004</v>
      </c>
      <c r="Q265" s="16">
        <v>100</v>
      </c>
      <c r="R265" s="16">
        <v>93.524898399999998</v>
      </c>
      <c r="S265" s="16">
        <v>96.320965000000001</v>
      </c>
      <c r="T265" s="16">
        <v>93.255102500000007</v>
      </c>
      <c r="U265" s="16">
        <v>102.0753531</v>
      </c>
      <c r="V265" s="16">
        <v>94.753968610000001</v>
      </c>
      <c r="W265" s="16">
        <v>96.934137500000006</v>
      </c>
    </row>
    <row r="266" spans="1:23" x14ac:dyDescent="0.35">
      <c r="A266">
        <v>267</v>
      </c>
      <c r="B266" t="s">
        <v>205</v>
      </c>
      <c r="C266" t="s">
        <v>828</v>
      </c>
      <c r="D266" t="s">
        <v>28</v>
      </c>
      <c r="E266" t="s">
        <v>26</v>
      </c>
      <c r="F266" t="s">
        <v>786</v>
      </c>
      <c r="G266" t="s">
        <v>830</v>
      </c>
      <c r="H266" s="16">
        <v>95.503401670000002</v>
      </c>
      <c r="I266" s="16">
        <v>95.784439059999997</v>
      </c>
      <c r="J266" s="16">
        <v>97.924646920000001</v>
      </c>
      <c r="K266" s="16">
        <v>93.868274999999997</v>
      </c>
      <c r="L266" s="16">
        <v>93.255102500000007</v>
      </c>
      <c r="M266" s="16">
        <v>100.96355680000001</v>
      </c>
      <c r="N266" s="16">
        <v>95.953061500000004</v>
      </c>
      <c r="O266" s="16">
        <v>94.604082000000005</v>
      </c>
      <c r="P266" s="16">
        <v>94.604082000000005</v>
      </c>
      <c r="Q266" s="16">
        <v>96.627551249999996</v>
      </c>
      <c r="R266" s="16">
        <v>92.085986930000004</v>
      </c>
      <c r="S266" s="16">
        <v>95.094620000000006</v>
      </c>
      <c r="T266" s="16">
        <v>94.218659290000005</v>
      </c>
      <c r="U266" s="16">
        <v>97.924646920000001</v>
      </c>
      <c r="V266" s="16">
        <v>94.753968610000001</v>
      </c>
      <c r="W266" s="16">
        <v>97.547309999999996</v>
      </c>
    </row>
    <row r="267" spans="1:23" x14ac:dyDescent="0.35">
      <c r="A267">
        <v>268</v>
      </c>
      <c r="B267" t="s">
        <v>205</v>
      </c>
      <c r="C267" t="s">
        <v>491</v>
      </c>
      <c r="D267" t="s">
        <v>28</v>
      </c>
      <c r="E267" t="s">
        <v>31</v>
      </c>
      <c r="F267" t="s">
        <v>190</v>
      </c>
      <c r="G267" t="s">
        <v>492</v>
      </c>
      <c r="H267" s="16">
        <v>99.250566939999999</v>
      </c>
      <c r="I267" s="16">
        <v>108.43112189999999</v>
      </c>
      <c r="J267" s="16">
        <v>115.5651481</v>
      </c>
      <c r="K267" s="16">
        <v>106.131725</v>
      </c>
      <c r="L267" s="16">
        <v>100</v>
      </c>
      <c r="M267" s="16">
        <v>96.145772859999994</v>
      </c>
      <c r="N267" s="16">
        <v>101.3489795</v>
      </c>
      <c r="O267" s="16">
        <v>94.604082000000005</v>
      </c>
      <c r="P267" s="16">
        <v>100</v>
      </c>
      <c r="Q267" s="16">
        <v>100</v>
      </c>
      <c r="R267" s="16">
        <v>102.697959</v>
      </c>
      <c r="S267" s="16">
        <v>100.6131725</v>
      </c>
      <c r="T267" s="16">
        <v>108.1902327</v>
      </c>
      <c r="U267" s="16">
        <v>115.5651481</v>
      </c>
      <c r="V267" s="16">
        <v>100.7494331</v>
      </c>
      <c r="W267" s="16">
        <v>94.481447500000002</v>
      </c>
    </row>
    <row r="268" spans="1:23" x14ac:dyDescent="0.35">
      <c r="A268">
        <v>269</v>
      </c>
      <c r="B268" t="s">
        <v>580</v>
      </c>
      <c r="C268" t="s">
        <v>491</v>
      </c>
      <c r="D268" t="s">
        <v>23</v>
      </c>
      <c r="E268" t="s">
        <v>31</v>
      </c>
      <c r="F268" t="s">
        <v>190</v>
      </c>
      <c r="G268" t="s">
        <v>492</v>
      </c>
      <c r="H268" s="16">
        <v>100</v>
      </c>
      <c r="I268" s="16">
        <v>110.96045839999999</v>
      </c>
      <c r="J268" s="16">
        <v>118.67817770000001</v>
      </c>
      <c r="K268" s="16">
        <v>109.81076</v>
      </c>
      <c r="L268" s="16">
        <v>100</v>
      </c>
      <c r="M268" s="16">
        <v>97.109329639999999</v>
      </c>
      <c r="N268" s="16">
        <v>102.697959</v>
      </c>
      <c r="O268" s="16">
        <v>95.953061500000004</v>
      </c>
      <c r="P268" s="16">
        <v>101.3489795</v>
      </c>
      <c r="Q268" s="16">
        <v>100</v>
      </c>
      <c r="R268" s="16">
        <v>105.21605409999999</v>
      </c>
      <c r="S268" s="16">
        <v>101.22634499999999</v>
      </c>
      <c r="T268" s="16">
        <v>111.08090300000001</v>
      </c>
      <c r="U268" s="16">
        <v>118.67817770000001</v>
      </c>
      <c r="V268" s="16">
        <v>102.24829920000001</v>
      </c>
      <c r="W268" s="16">
        <v>95.707792499999996</v>
      </c>
    </row>
    <row r="269" spans="1:23" x14ac:dyDescent="0.35">
      <c r="A269">
        <v>270</v>
      </c>
      <c r="B269" t="s">
        <v>633</v>
      </c>
      <c r="C269" t="s">
        <v>491</v>
      </c>
      <c r="D269" t="s">
        <v>24</v>
      </c>
      <c r="E269" t="s">
        <v>31</v>
      </c>
      <c r="F269" t="s">
        <v>190</v>
      </c>
      <c r="G269" t="s">
        <v>492</v>
      </c>
      <c r="H269" s="16">
        <v>98.501133890000006</v>
      </c>
      <c r="I269" s="16">
        <v>112.64668279999999</v>
      </c>
      <c r="J269" s="16">
        <v>117.6405012</v>
      </c>
      <c r="K269" s="16">
        <v>111.037105</v>
      </c>
      <c r="L269" s="16">
        <v>100</v>
      </c>
      <c r="M269" s="16">
        <v>95.182216069999996</v>
      </c>
      <c r="N269" s="16">
        <v>105.39591799999999</v>
      </c>
      <c r="O269" s="16">
        <v>94.604082000000005</v>
      </c>
      <c r="P269" s="16">
        <v>102.697959</v>
      </c>
      <c r="Q269" s="16">
        <v>100</v>
      </c>
      <c r="R269" s="16">
        <v>105.21605409999999</v>
      </c>
      <c r="S269" s="16">
        <v>100</v>
      </c>
      <c r="T269" s="16">
        <v>112.52623819999999</v>
      </c>
      <c r="U269" s="16">
        <v>117.6405012</v>
      </c>
      <c r="V269" s="16">
        <v>104.4965983</v>
      </c>
      <c r="W269" s="16">
        <v>93.868274999999997</v>
      </c>
    </row>
    <row r="270" spans="1:23" x14ac:dyDescent="0.35">
      <c r="A270">
        <v>271</v>
      </c>
      <c r="B270" t="s">
        <v>739</v>
      </c>
      <c r="C270" t="s">
        <v>491</v>
      </c>
      <c r="D270" t="s">
        <v>28</v>
      </c>
      <c r="E270" t="s">
        <v>31</v>
      </c>
      <c r="F270" t="s">
        <v>190</v>
      </c>
      <c r="G270" t="s">
        <v>492</v>
      </c>
      <c r="H270" s="16">
        <v>101.4988661</v>
      </c>
      <c r="I270" s="16">
        <v>109.2742341</v>
      </c>
      <c r="J270" s="16">
        <v>116.60282460000001</v>
      </c>
      <c r="K270" s="16">
        <v>107.35807</v>
      </c>
      <c r="L270" s="16">
        <v>100</v>
      </c>
      <c r="M270" s="16">
        <v>100</v>
      </c>
      <c r="N270" s="16">
        <v>104.0469385</v>
      </c>
      <c r="O270" s="16">
        <v>98.651020500000001</v>
      </c>
      <c r="P270" s="16">
        <v>101.3489795</v>
      </c>
      <c r="Q270" s="16">
        <v>100</v>
      </c>
      <c r="R270" s="16">
        <v>105.5757819</v>
      </c>
      <c r="S270" s="16">
        <v>102.45269</v>
      </c>
      <c r="T270" s="16">
        <v>109.1537895</v>
      </c>
      <c r="U270" s="16">
        <v>116.60282460000001</v>
      </c>
      <c r="V270" s="16">
        <v>102.9977322</v>
      </c>
      <c r="W270" s="16">
        <v>98.773655000000005</v>
      </c>
    </row>
    <row r="271" spans="1:23" x14ac:dyDescent="0.35">
      <c r="A271">
        <v>272</v>
      </c>
      <c r="B271" t="s">
        <v>825</v>
      </c>
      <c r="C271" t="s">
        <v>491</v>
      </c>
      <c r="D271" t="s">
        <v>23</v>
      </c>
      <c r="E271" t="s">
        <v>31</v>
      </c>
      <c r="F271" t="s">
        <v>190</v>
      </c>
      <c r="G271" t="s">
        <v>492</v>
      </c>
      <c r="H271" s="16">
        <v>100.7494331</v>
      </c>
      <c r="I271" s="16">
        <v>112.64668279999999</v>
      </c>
      <c r="J271" s="16">
        <v>121.7912073</v>
      </c>
      <c r="K271" s="16">
        <v>112.26345000000001</v>
      </c>
      <c r="L271" s="16">
        <v>100</v>
      </c>
      <c r="M271" s="16">
        <v>97.109329639999999</v>
      </c>
      <c r="N271" s="16">
        <v>104.0469385</v>
      </c>
      <c r="O271" s="16">
        <v>95.953061500000004</v>
      </c>
      <c r="P271" s="16">
        <v>102.697959</v>
      </c>
      <c r="Q271" s="16">
        <v>100</v>
      </c>
      <c r="R271" s="16">
        <v>107.0146934</v>
      </c>
      <c r="S271" s="16">
        <v>101.8395175</v>
      </c>
      <c r="T271" s="16">
        <v>113.0080166</v>
      </c>
      <c r="U271" s="16">
        <v>121.7912073</v>
      </c>
      <c r="V271" s="16">
        <v>103.74716530000001</v>
      </c>
      <c r="W271" s="16">
        <v>95.707792499999996</v>
      </c>
    </row>
    <row r="272" spans="1:23" x14ac:dyDescent="0.35">
      <c r="A272">
        <v>273</v>
      </c>
      <c r="B272" t="s">
        <v>988</v>
      </c>
      <c r="C272" t="s">
        <v>491</v>
      </c>
      <c r="D272" t="s">
        <v>24</v>
      </c>
      <c r="E272" t="s">
        <v>31</v>
      </c>
      <c r="F272" t="s">
        <v>190</v>
      </c>
      <c r="G272" t="s">
        <v>492</v>
      </c>
      <c r="H272" s="16">
        <v>100.7494331</v>
      </c>
      <c r="I272" s="16">
        <v>113.489795</v>
      </c>
      <c r="J272" s="16">
        <v>118.67817770000001</v>
      </c>
      <c r="K272" s="16">
        <v>113.489795</v>
      </c>
      <c r="L272" s="16">
        <v>100</v>
      </c>
      <c r="M272" s="16">
        <v>97.109329639999999</v>
      </c>
      <c r="N272" s="16">
        <v>105.39591799999999</v>
      </c>
      <c r="O272" s="16">
        <v>97.302041000000003</v>
      </c>
      <c r="P272" s="16">
        <v>102.697959</v>
      </c>
      <c r="Q272" s="16">
        <v>100</v>
      </c>
      <c r="R272" s="16">
        <v>107.1945573</v>
      </c>
      <c r="S272" s="16">
        <v>101.8395175</v>
      </c>
      <c r="T272" s="16">
        <v>113.9715734</v>
      </c>
      <c r="U272" s="16">
        <v>118.67817770000001</v>
      </c>
      <c r="V272" s="16">
        <v>104.4965983</v>
      </c>
      <c r="W272" s="16">
        <v>96.320965000000001</v>
      </c>
    </row>
    <row r="273" spans="1:23" x14ac:dyDescent="0.35">
      <c r="A273">
        <v>274</v>
      </c>
      <c r="B273" t="s">
        <v>205</v>
      </c>
      <c r="C273" t="s">
        <v>493</v>
      </c>
      <c r="D273" t="s">
        <v>24</v>
      </c>
      <c r="E273" t="s">
        <v>25</v>
      </c>
      <c r="F273" t="s">
        <v>190</v>
      </c>
      <c r="G273" t="s">
        <v>494</v>
      </c>
      <c r="H273" s="16">
        <v>104.4965983</v>
      </c>
      <c r="I273" s="16">
        <v>100.84311219999999</v>
      </c>
      <c r="J273" s="16">
        <v>101.0376765</v>
      </c>
      <c r="K273" s="16">
        <v>98.773655000000005</v>
      </c>
      <c r="L273" s="16">
        <v>100</v>
      </c>
      <c r="M273" s="16">
        <v>104.81778389999999</v>
      </c>
      <c r="N273" s="16">
        <v>101.3489795</v>
      </c>
      <c r="O273" s="16">
        <v>105.39591799999999</v>
      </c>
      <c r="P273" s="16">
        <v>101.3489795</v>
      </c>
      <c r="Q273" s="16">
        <v>96.627551249999996</v>
      </c>
      <c r="R273" s="16">
        <v>101.07918359999999</v>
      </c>
      <c r="S273" s="16">
        <v>104.90537999999999</v>
      </c>
      <c r="T273" s="16">
        <v>100.96355680000001</v>
      </c>
      <c r="U273" s="16">
        <v>101.0376765</v>
      </c>
      <c r="V273" s="16">
        <v>101.4988661</v>
      </c>
      <c r="W273" s="16">
        <v>104.90537999999999</v>
      </c>
    </row>
    <row r="274" spans="1:23" x14ac:dyDescent="0.35">
      <c r="A274">
        <v>275</v>
      </c>
      <c r="B274" t="s">
        <v>633</v>
      </c>
      <c r="C274" t="s">
        <v>493</v>
      </c>
      <c r="D274" t="s">
        <v>24</v>
      </c>
      <c r="E274" t="s">
        <v>25</v>
      </c>
      <c r="F274" t="s">
        <v>190</v>
      </c>
      <c r="G274" t="s">
        <v>494</v>
      </c>
      <c r="H274" s="16">
        <v>106.74489749999999</v>
      </c>
      <c r="I274" s="16">
        <v>103.3724488</v>
      </c>
      <c r="J274" s="16">
        <v>102.0753531</v>
      </c>
      <c r="K274" s="16">
        <v>100</v>
      </c>
      <c r="L274" s="16">
        <v>100</v>
      </c>
      <c r="M274" s="16">
        <v>105.7813407</v>
      </c>
      <c r="N274" s="16">
        <v>102.697959</v>
      </c>
      <c r="O274" s="16">
        <v>109.4428565</v>
      </c>
      <c r="P274" s="16">
        <v>102.697959</v>
      </c>
      <c r="Q274" s="16">
        <v>96.627551249999996</v>
      </c>
      <c r="R274" s="16">
        <v>103.5972787</v>
      </c>
      <c r="S274" s="16">
        <v>106.74489749999999</v>
      </c>
      <c r="T274" s="16">
        <v>102.8906704</v>
      </c>
      <c r="U274" s="16">
        <v>102.0753531</v>
      </c>
      <c r="V274" s="16">
        <v>102.9977322</v>
      </c>
      <c r="W274" s="16">
        <v>107.35807</v>
      </c>
    </row>
    <row r="275" spans="1:23" x14ac:dyDescent="0.35">
      <c r="A275">
        <v>276</v>
      </c>
      <c r="B275" t="s">
        <v>739</v>
      </c>
      <c r="C275" t="s">
        <v>493</v>
      </c>
      <c r="D275" t="s">
        <v>23</v>
      </c>
      <c r="E275" t="s">
        <v>25</v>
      </c>
      <c r="F275" t="s">
        <v>190</v>
      </c>
      <c r="G275" t="s">
        <v>494</v>
      </c>
      <c r="H275" s="16">
        <v>107.4943306</v>
      </c>
      <c r="I275" s="16">
        <v>101.6862244</v>
      </c>
      <c r="J275" s="16">
        <v>105.18838270000001</v>
      </c>
      <c r="K275" s="16">
        <v>97.547309999999996</v>
      </c>
      <c r="L275" s="16">
        <v>100</v>
      </c>
      <c r="M275" s="16">
        <v>103.8542271</v>
      </c>
      <c r="N275" s="16">
        <v>105.39591799999999</v>
      </c>
      <c r="O275" s="16">
        <v>109.4428565</v>
      </c>
      <c r="P275" s="16">
        <v>105.39591799999999</v>
      </c>
      <c r="Q275" s="16">
        <v>96.627551249999996</v>
      </c>
      <c r="R275" s="16">
        <v>103.95700650000001</v>
      </c>
      <c r="S275" s="16">
        <v>107.35807</v>
      </c>
      <c r="T275" s="16">
        <v>100.96355680000001</v>
      </c>
      <c r="U275" s="16">
        <v>105.18838270000001</v>
      </c>
      <c r="V275" s="16">
        <v>105.9954644</v>
      </c>
      <c r="W275" s="16">
        <v>106.131725</v>
      </c>
    </row>
    <row r="276" spans="1:23" x14ac:dyDescent="0.35">
      <c r="A276">
        <v>277</v>
      </c>
      <c r="B276" t="s">
        <v>917</v>
      </c>
      <c r="C276" t="s">
        <v>493</v>
      </c>
      <c r="D276" t="s">
        <v>24</v>
      </c>
      <c r="E276" t="s">
        <v>25</v>
      </c>
      <c r="F276" t="s">
        <v>190</v>
      </c>
      <c r="G276" t="s">
        <v>494</v>
      </c>
      <c r="H276" s="16">
        <v>108.9931967</v>
      </c>
      <c r="I276" s="16">
        <v>101.6862244</v>
      </c>
      <c r="J276" s="16">
        <v>101.0376765</v>
      </c>
      <c r="K276" s="16">
        <v>97.547309999999996</v>
      </c>
      <c r="L276" s="16">
        <v>100</v>
      </c>
      <c r="M276" s="16">
        <v>107.7084543</v>
      </c>
      <c r="N276" s="16">
        <v>104.0469385</v>
      </c>
      <c r="O276" s="16">
        <v>112.1408155</v>
      </c>
      <c r="P276" s="16">
        <v>102.697959</v>
      </c>
      <c r="Q276" s="16">
        <v>96.627551249999996</v>
      </c>
      <c r="R276" s="16">
        <v>104.1368705</v>
      </c>
      <c r="S276" s="16">
        <v>108.58441500000001</v>
      </c>
      <c r="T276" s="16">
        <v>100.96355680000001</v>
      </c>
      <c r="U276" s="16">
        <v>101.0376765</v>
      </c>
      <c r="V276" s="16">
        <v>103.74716530000001</v>
      </c>
      <c r="W276" s="16">
        <v>109.81076</v>
      </c>
    </row>
    <row r="277" spans="1:23" x14ac:dyDescent="0.35">
      <c r="A277">
        <v>278</v>
      </c>
      <c r="B277" t="s">
        <v>1000</v>
      </c>
      <c r="C277" t="s">
        <v>493</v>
      </c>
      <c r="D277" t="s">
        <v>28</v>
      </c>
      <c r="E277" t="s">
        <v>25</v>
      </c>
      <c r="F277" t="s">
        <v>190</v>
      </c>
      <c r="G277" t="s">
        <v>494</v>
      </c>
      <c r="H277" s="16">
        <v>109.74262969999999</v>
      </c>
      <c r="I277" s="16">
        <v>104.2155609</v>
      </c>
      <c r="J277" s="16">
        <v>102.0753531</v>
      </c>
      <c r="K277" s="16">
        <v>100</v>
      </c>
      <c r="L277" s="16">
        <v>100</v>
      </c>
      <c r="M277" s="16">
        <v>106.74489749999999</v>
      </c>
      <c r="N277" s="16">
        <v>105.39591799999999</v>
      </c>
      <c r="O277" s="16">
        <v>112.1408155</v>
      </c>
      <c r="P277" s="16">
        <v>105.39591799999999</v>
      </c>
      <c r="Q277" s="16">
        <v>96.627551249999996</v>
      </c>
      <c r="R277" s="16">
        <v>105.7556459</v>
      </c>
      <c r="S277" s="16">
        <v>109.1975875</v>
      </c>
      <c r="T277" s="16">
        <v>103.3724488</v>
      </c>
      <c r="U277" s="16">
        <v>102.0753531</v>
      </c>
      <c r="V277" s="16">
        <v>105.9954644</v>
      </c>
      <c r="W277" s="16">
        <v>109.1975875</v>
      </c>
    </row>
    <row r="278" spans="1:23" x14ac:dyDescent="0.35">
      <c r="A278">
        <v>279</v>
      </c>
      <c r="B278" t="s">
        <v>205</v>
      </c>
      <c r="C278" t="s">
        <v>495</v>
      </c>
      <c r="D278" t="s">
        <v>28</v>
      </c>
      <c r="E278" t="s">
        <v>26</v>
      </c>
      <c r="F278" t="s">
        <v>190</v>
      </c>
      <c r="G278" t="s">
        <v>496</v>
      </c>
      <c r="H278" s="16">
        <v>103.74716530000001</v>
      </c>
      <c r="I278" s="16">
        <v>99.156887810000001</v>
      </c>
      <c r="J278" s="16">
        <v>96.886970379999994</v>
      </c>
      <c r="K278" s="16">
        <v>98.773655000000005</v>
      </c>
      <c r="L278" s="16">
        <v>100</v>
      </c>
      <c r="M278" s="16">
        <v>109.6355679</v>
      </c>
      <c r="N278" s="16">
        <v>94.604082000000005</v>
      </c>
      <c r="O278" s="16">
        <v>98.651020500000001</v>
      </c>
      <c r="P278" s="16">
        <v>98.651020500000001</v>
      </c>
      <c r="Q278" s="16">
        <v>100</v>
      </c>
      <c r="R278" s="16">
        <v>99.460408200000003</v>
      </c>
      <c r="S278" s="16">
        <v>104.2922075</v>
      </c>
      <c r="T278" s="16">
        <v>100</v>
      </c>
      <c r="U278" s="16">
        <v>96.886970379999994</v>
      </c>
      <c r="V278" s="16">
        <v>96.252834719999996</v>
      </c>
      <c r="W278" s="16">
        <v>104.90537999999999</v>
      </c>
    </row>
    <row r="279" spans="1:23" x14ac:dyDescent="0.35">
      <c r="A279">
        <v>280</v>
      </c>
      <c r="B279" t="s">
        <v>630</v>
      </c>
      <c r="C279" t="s">
        <v>495</v>
      </c>
      <c r="D279" t="s">
        <v>23</v>
      </c>
      <c r="E279" t="s">
        <v>26</v>
      </c>
      <c r="F279" t="s">
        <v>190</v>
      </c>
      <c r="G279" t="s">
        <v>496</v>
      </c>
      <c r="H279" s="16">
        <v>105.9954644</v>
      </c>
      <c r="I279" s="16">
        <v>100</v>
      </c>
      <c r="J279" s="16">
        <v>97.924646920000001</v>
      </c>
      <c r="K279" s="16">
        <v>100</v>
      </c>
      <c r="L279" s="16">
        <v>100</v>
      </c>
      <c r="M279" s="16">
        <v>112.52623819999999</v>
      </c>
      <c r="N279" s="16">
        <v>95.953061500000004</v>
      </c>
      <c r="O279" s="16">
        <v>102.697959</v>
      </c>
      <c r="P279" s="16">
        <v>100</v>
      </c>
      <c r="Q279" s="16">
        <v>100</v>
      </c>
      <c r="R279" s="16">
        <v>101.9785033</v>
      </c>
      <c r="S279" s="16">
        <v>106.131725</v>
      </c>
      <c r="T279" s="16">
        <v>100.96355680000001</v>
      </c>
      <c r="U279" s="16">
        <v>97.924646920000001</v>
      </c>
      <c r="V279" s="16">
        <v>97.751700830000004</v>
      </c>
      <c r="W279" s="16">
        <v>108.58441500000001</v>
      </c>
    </row>
    <row r="280" spans="1:23" x14ac:dyDescent="0.35">
      <c r="A280">
        <v>281</v>
      </c>
      <c r="B280" t="s">
        <v>707</v>
      </c>
      <c r="C280" t="s">
        <v>495</v>
      </c>
      <c r="D280" t="s">
        <v>24</v>
      </c>
      <c r="E280" t="s">
        <v>26</v>
      </c>
      <c r="F280" t="s">
        <v>190</v>
      </c>
      <c r="G280" t="s">
        <v>496</v>
      </c>
      <c r="H280" s="16">
        <v>107.4943306</v>
      </c>
      <c r="I280" s="16">
        <v>98.313775629999995</v>
      </c>
      <c r="J280" s="16">
        <v>95.849293849999995</v>
      </c>
      <c r="K280" s="16">
        <v>97.547309999999996</v>
      </c>
      <c r="L280" s="16">
        <v>100</v>
      </c>
      <c r="M280" s="16">
        <v>115.4169086</v>
      </c>
      <c r="N280" s="16">
        <v>95.953061500000004</v>
      </c>
      <c r="O280" s="16">
        <v>105.39591799999999</v>
      </c>
      <c r="P280" s="16">
        <v>100</v>
      </c>
      <c r="Q280" s="16">
        <v>100</v>
      </c>
      <c r="R280" s="16">
        <v>102.1583672</v>
      </c>
      <c r="S280" s="16">
        <v>107.35807</v>
      </c>
      <c r="T280" s="16">
        <v>99.036443210000002</v>
      </c>
      <c r="U280" s="16">
        <v>95.849293849999995</v>
      </c>
      <c r="V280" s="16">
        <v>97.751700830000004</v>
      </c>
      <c r="W280" s="16">
        <v>111.6502775</v>
      </c>
    </row>
    <row r="281" spans="1:23" x14ac:dyDescent="0.35">
      <c r="A281">
        <v>282</v>
      </c>
      <c r="B281" t="s">
        <v>834</v>
      </c>
      <c r="C281" t="s">
        <v>495</v>
      </c>
      <c r="D281" t="s">
        <v>28</v>
      </c>
      <c r="E281" t="s">
        <v>26</v>
      </c>
      <c r="F281" t="s">
        <v>190</v>
      </c>
      <c r="G281" t="s">
        <v>496</v>
      </c>
      <c r="H281" s="16">
        <v>108.24376359999999</v>
      </c>
      <c r="I281" s="16">
        <v>102.52933659999999</v>
      </c>
      <c r="J281" s="16">
        <v>97.924646920000001</v>
      </c>
      <c r="K281" s="16">
        <v>102.45269</v>
      </c>
      <c r="L281" s="16">
        <v>100</v>
      </c>
      <c r="M281" s="16">
        <v>110.5991246</v>
      </c>
      <c r="N281" s="16">
        <v>93.255102500000007</v>
      </c>
      <c r="O281" s="16">
        <v>102.697959</v>
      </c>
      <c r="P281" s="16">
        <v>97.302041000000003</v>
      </c>
      <c r="Q281" s="16">
        <v>100</v>
      </c>
      <c r="R281" s="16">
        <v>102.3382311</v>
      </c>
      <c r="S281" s="16">
        <v>107.9712425</v>
      </c>
      <c r="T281" s="16">
        <v>103.3724488</v>
      </c>
      <c r="U281" s="16">
        <v>97.924646920000001</v>
      </c>
      <c r="V281" s="16">
        <v>94.753968610000001</v>
      </c>
      <c r="W281" s="16">
        <v>107.35807</v>
      </c>
    </row>
    <row r="282" spans="1:23" x14ac:dyDescent="0.35">
      <c r="A282">
        <v>283</v>
      </c>
      <c r="B282" t="s">
        <v>991</v>
      </c>
      <c r="C282" t="s">
        <v>495</v>
      </c>
      <c r="D282" t="s">
        <v>23</v>
      </c>
      <c r="E282" t="s">
        <v>26</v>
      </c>
      <c r="F282" t="s">
        <v>190</v>
      </c>
      <c r="G282" t="s">
        <v>496</v>
      </c>
      <c r="H282" s="16">
        <v>107.4943306</v>
      </c>
      <c r="I282" s="16">
        <v>100</v>
      </c>
      <c r="J282" s="16">
        <v>98.962323459999993</v>
      </c>
      <c r="K282" s="16">
        <v>100</v>
      </c>
      <c r="L282" s="16">
        <v>100</v>
      </c>
      <c r="M282" s="16">
        <v>115.4169086</v>
      </c>
      <c r="N282" s="16">
        <v>97.302041000000003</v>
      </c>
      <c r="O282" s="16">
        <v>105.39591799999999</v>
      </c>
      <c r="P282" s="16">
        <v>101.3489795</v>
      </c>
      <c r="Q282" s="16">
        <v>100</v>
      </c>
      <c r="R282" s="16">
        <v>103.7771426</v>
      </c>
      <c r="S282" s="16">
        <v>107.35807</v>
      </c>
      <c r="T282" s="16">
        <v>100.96355680000001</v>
      </c>
      <c r="U282" s="16">
        <v>98.962323459999993</v>
      </c>
      <c r="V282" s="16">
        <v>99.250566939999999</v>
      </c>
      <c r="W282" s="16">
        <v>111.6502775</v>
      </c>
    </row>
    <row r="283" spans="1:23" x14ac:dyDescent="0.35">
      <c r="A283">
        <v>284</v>
      </c>
      <c r="B283" t="s">
        <v>205</v>
      </c>
      <c r="C283" t="s">
        <v>497</v>
      </c>
      <c r="D283" t="s">
        <v>28</v>
      </c>
      <c r="E283" t="s">
        <v>25</v>
      </c>
      <c r="F283" t="s">
        <v>190</v>
      </c>
      <c r="G283" t="s">
        <v>498</v>
      </c>
      <c r="H283" s="16">
        <v>102.9977322</v>
      </c>
      <c r="I283" s="16">
        <v>100</v>
      </c>
      <c r="J283" s="16">
        <v>100</v>
      </c>
      <c r="K283" s="16">
        <v>96.320965000000001</v>
      </c>
      <c r="L283" s="16">
        <v>93.255102500000007</v>
      </c>
      <c r="M283" s="16">
        <v>100</v>
      </c>
      <c r="N283" s="16">
        <v>104.0469385</v>
      </c>
      <c r="O283" s="16">
        <v>102.697959</v>
      </c>
      <c r="P283" s="16">
        <v>104.0469385</v>
      </c>
      <c r="Q283" s="16">
        <v>100</v>
      </c>
      <c r="R283" s="16">
        <v>99.640272100000004</v>
      </c>
      <c r="S283" s="16">
        <v>101.22634499999999</v>
      </c>
      <c r="T283" s="16">
        <v>97.591108039999995</v>
      </c>
      <c r="U283" s="16">
        <v>100</v>
      </c>
      <c r="V283" s="16">
        <v>104.4965983</v>
      </c>
      <c r="W283" s="16">
        <v>100.6131725</v>
      </c>
    </row>
    <row r="284" spans="1:23" x14ac:dyDescent="0.35">
      <c r="A284">
        <v>285</v>
      </c>
      <c r="B284" t="s">
        <v>586</v>
      </c>
      <c r="C284" t="s">
        <v>497</v>
      </c>
      <c r="D284" t="s">
        <v>23</v>
      </c>
      <c r="E284" t="s">
        <v>25</v>
      </c>
      <c r="F284" t="s">
        <v>190</v>
      </c>
      <c r="G284" t="s">
        <v>498</v>
      </c>
      <c r="H284" s="16">
        <v>105.24603140000001</v>
      </c>
      <c r="I284" s="16">
        <v>102.52933659999999</v>
      </c>
      <c r="J284" s="16">
        <v>101.0376765</v>
      </c>
      <c r="K284" s="16">
        <v>97.547309999999996</v>
      </c>
      <c r="L284" s="16">
        <v>93.255102500000007</v>
      </c>
      <c r="M284" s="16">
        <v>100.96355680000001</v>
      </c>
      <c r="N284" s="16">
        <v>105.39591799999999</v>
      </c>
      <c r="O284" s="16">
        <v>106.74489749999999</v>
      </c>
      <c r="P284" s="16">
        <v>105.39591799999999</v>
      </c>
      <c r="Q284" s="16">
        <v>100</v>
      </c>
      <c r="R284" s="16">
        <v>102.1583672</v>
      </c>
      <c r="S284" s="16">
        <v>103.06586249999999</v>
      </c>
      <c r="T284" s="16">
        <v>99.518221600000004</v>
      </c>
      <c r="U284" s="16">
        <v>101.0376765</v>
      </c>
      <c r="V284" s="16">
        <v>105.9954644</v>
      </c>
      <c r="W284" s="16">
        <v>103.06586249999999</v>
      </c>
    </row>
    <row r="285" spans="1:23" x14ac:dyDescent="0.35">
      <c r="A285">
        <v>286</v>
      </c>
      <c r="B285" t="s">
        <v>734</v>
      </c>
      <c r="C285" t="s">
        <v>497</v>
      </c>
      <c r="D285" t="s">
        <v>24</v>
      </c>
      <c r="E285" t="s">
        <v>25</v>
      </c>
      <c r="F285" t="s">
        <v>190</v>
      </c>
      <c r="G285" t="s">
        <v>498</v>
      </c>
      <c r="H285" s="16">
        <v>105.24603140000001</v>
      </c>
      <c r="I285" s="16">
        <v>105.05867309999999</v>
      </c>
      <c r="J285" s="16">
        <v>98.962323459999993</v>
      </c>
      <c r="K285" s="16">
        <v>100</v>
      </c>
      <c r="L285" s="16">
        <v>93.255102500000007</v>
      </c>
      <c r="M285" s="16">
        <v>99.036443210000002</v>
      </c>
      <c r="N285" s="16">
        <v>108.09387700000001</v>
      </c>
      <c r="O285" s="16">
        <v>104.0469385</v>
      </c>
      <c r="P285" s="16">
        <v>105.39591799999999</v>
      </c>
      <c r="Q285" s="16">
        <v>100</v>
      </c>
      <c r="R285" s="16">
        <v>102.3382311</v>
      </c>
      <c r="S285" s="16">
        <v>103.06586249999999</v>
      </c>
      <c r="T285" s="16">
        <v>101.9271136</v>
      </c>
      <c r="U285" s="16">
        <v>98.962323459999993</v>
      </c>
      <c r="V285" s="16">
        <v>107.4943306</v>
      </c>
      <c r="W285" s="16">
        <v>100.6131725</v>
      </c>
    </row>
    <row r="286" spans="1:23" x14ac:dyDescent="0.35">
      <c r="A286">
        <v>287</v>
      </c>
      <c r="B286" t="s">
        <v>825</v>
      </c>
      <c r="C286" t="s">
        <v>497</v>
      </c>
      <c r="D286" t="s">
        <v>28</v>
      </c>
      <c r="E286" t="s">
        <v>25</v>
      </c>
      <c r="F286" t="s">
        <v>190</v>
      </c>
      <c r="G286" t="s">
        <v>498</v>
      </c>
      <c r="H286" s="16">
        <v>107.4943306</v>
      </c>
      <c r="I286" s="16">
        <v>100.84311219999999</v>
      </c>
      <c r="J286" s="16">
        <v>100</v>
      </c>
      <c r="K286" s="16">
        <v>95.094620000000006</v>
      </c>
      <c r="L286" s="16">
        <v>93.255102500000007</v>
      </c>
      <c r="M286" s="16">
        <v>100.96355680000001</v>
      </c>
      <c r="N286" s="16">
        <v>108.09387700000001</v>
      </c>
      <c r="O286" s="16">
        <v>106.74489749999999</v>
      </c>
      <c r="P286" s="16">
        <v>108.09387700000001</v>
      </c>
      <c r="Q286" s="16">
        <v>100</v>
      </c>
      <c r="R286" s="16">
        <v>102.5180951</v>
      </c>
      <c r="S286" s="16">
        <v>104.90537999999999</v>
      </c>
      <c r="T286" s="16">
        <v>97.591108039999995</v>
      </c>
      <c r="U286" s="16">
        <v>100</v>
      </c>
      <c r="V286" s="16">
        <v>108.9931967</v>
      </c>
      <c r="W286" s="16">
        <v>103.06586249999999</v>
      </c>
    </row>
    <row r="287" spans="1:23" x14ac:dyDescent="0.35">
      <c r="A287">
        <v>288</v>
      </c>
      <c r="B287" t="s">
        <v>962</v>
      </c>
      <c r="C287" t="s">
        <v>497</v>
      </c>
      <c r="D287" t="s">
        <v>23</v>
      </c>
      <c r="E287" t="s">
        <v>25</v>
      </c>
      <c r="F287" t="s">
        <v>190</v>
      </c>
      <c r="G287" t="s">
        <v>498</v>
      </c>
      <c r="H287" s="16">
        <v>107.4943306</v>
      </c>
      <c r="I287" s="16">
        <v>102.52933659999999</v>
      </c>
      <c r="J287" s="16">
        <v>102.0753531</v>
      </c>
      <c r="K287" s="16">
        <v>97.547309999999996</v>
      </c>
      <c r="L287" s="16">
        <v>93.255102500000007</v>
      </c>
      <c r="M287" s="16">
        <v>102.8906704</v>
      </c>
      <c r="N287" s="16">
        <v>106.74489749999999</v>
      </c>
      <c r="O287" s="16">
        <v>109.4428565</v>
      </c>
      <c r="P287" s="16">
        <v>106.74489749999999</v>
      </c>
      <c r="Q287" s="16">
        <v>100</v>
      </c>
      <c r="R287" s="16">
        <v>103.95700650000001</v>
      </c>
      <c r="S287" s="16">
        <v>104.90537999999999</v>
      </c>
      <c r="T287" s="16">
        <v>99.518221600000004</v>
      </c>
      <c r="U287" s="16">
        <v>102.0753531</v>
      </c>
      <c r="V287" s="16">
        <v>107.4943306</v>
      </c>
      <c r="W287" s="16">
        <v>105.5185525</v>
      </c>
    </row>
    <row r="288" spans="1:23" x14ac:dyDescent="0.35">
      <c r="A288">
        <v>289</v>
      </c>
      <c r="B288" t="s">
        <v>205</v>
      </c>
      <c r="C288" t="s">
        <v>531</v>
      </c>
      <c r="D288" t="s">
        <v>28</v>
      </c>
      <c r="E288" t="s">
        <v>25</v>
      </c>
      <c r="F288" t="s">
        <v>190</v>
      </c>
      <c r="G288" t="s">
        <v>532</v>
      </c>
      <c r="H288" s="16">
        <v>104.4965983</v>
      </c>
      <c r="I288" s="16">
        <v>102.52933659999999</v>
      </c>
      <c r="J288" s="16">
        <v>97.924646920000001</v>
      </c>
      <c r="K288" s="16">
        <v>93.868274999999997</v>
      </c>
      <c r="L288" s="16">
        <v>100</v>
      </c>
      <c r="M288" s="16">
        <v>99.036443210000002</v>
      </c>
      <c r="N288" s="16">
        <v>95.953061500000004</v>
      </c>
      <c r="O288" s="16">
        <v>102.697959</v>
      </c>
      <c r="P288" s="16">
        <v>95.953061500000004</v>
      </c>
      <c r="Q288" s="16">
        <v>96.627551249999996</v>
      </c>
      <c r="R288" s="16">
        <v>97.302041000000003</v>
      </c>
      <c r="S288" s="16">
        <v>104.90537999999999</v>
      </c>
      <c r="T288" s="16">
        <v>100</v>
      </c>
      <c r="U288" s="16">
        <v>97.924646920000001</v>
      </c>
      <c r="V288" s="16">
        <v>95.503401670000002</v>
      </c>
      <c r="W288" s="16">
        <v>100</v>
      </c>
    </row>
    <row r="289" spans="1:23" x14ac:dyDescent="0.35">
      <c r="A289">
        <v>290</v>
      </c>
      <c r="B289" t="s">
        <v>596</v>
      </c>
      <c r="C289" t="s">
        <v>531</v>
      </c>
      <c r="D289" t="s">
        <v>28</v>
      </c>
      <c r="E289" t="s">
        <v>25</v>
      </c>
      <c r="F289" t="s">
        <v>190</v>
      </c>
      <c r="G289" t="s">
        <v>532</v>
      </c>
      <c r="H289" s="16">
        <v>106.74489749999999</v>
      </c>
      <c r="I289" s="16">
        <v>105.05867309999999</v>
      </c>
      <c r="J289" s="16">
        <v>98.962323459999993</v>
      </c>
      <c r="K289" s="16">
        <v>95.094620000000006</v>
      </c>
      <c r="L289" s="16">
        <v>100</v>
      </c>
      <c r="M289" s="16">
        <v>100</v>
      </c>
      <c r="N289" s="16">
        <v>97.302041000000003</v>
      </c>
      <c r="O289" s="16">
        <v>106.74489749999999</v>
      </c>
      <c r="P289" s="16">
        <v>97.302041000000003</v>
      </c>
      <c r="Q289" s="16">
        <v>96.627551249999996</v>
      </c>
      <c r="R289" s="16">
        <v>99.820136099999999</v>
      </c>
      <c r="S289" s="16">
        <v>106.74489749999999</v>
      </c>
      <c r="T289" s="16">
        <v>101.9271136</v>
      </c>
      <c r="U289" s="16">
        <v>98.962323459999993</v>
      </c>
      <c r="V289" s="16">
        <v>97.002267779999997</v>
      </c>
      <c r="W289" s="16">
        <v>102.45269</v>
      </c>
    </row>
    <row r="290" spans="1:23" x14ac:dyDescent="0.35">
      <c r="A290">
        <v>291</v>
      </c>
      <c r="B290" t="s">
        <v>1000</v>
      </c>
      <c r="C290" t="s">
        <v>531</v>
      </c>
      <c r="D290" t="s">
        <v>23</v>
      </c>
      <c r="E290" t="s">
        <v>25</v>
      </c>
      <c r="F290" t="s">
        <v>190</v>
      </c>
      <c r="G290" t="s">
        <v>532</v>
      </c>
      <c r="H290" s="16">
        <v>106.74489749999999</v>
      </c>
      <c r="I290" s="16">
        <v>107.5880097</v>
      </c>
      <c r="J290" s="16">
        <v>96.886970379999994</v>
      </c>
      <c r="K290" s="16">
        <v>97.547309999999996</v>
      </c>
      <c r="L290" s="16">
        <v>100</v>
      </c>
      <c r="M290" s="16">
        <v>98.072886429999997</v>
      </c>
      <c r="N290" s="16">
        <v>100</v>
      </c>
      <c r="O290" s="16">
        <v>104.0469385</v>
      </c>
      <c r="P290" s="16">
        <v>97.302041000000003</v>
      </c>
      <c r="Q290" s="16">
        <v>96.627551249999996</v>
      </c>
      <c r="R290" s="16">
        <v>100</v>
      </c>
      <c r="S290" s="16">
        <v>106.74489749999999</v>
      </c>
      <c r="T290" s="16">
        <v>104.3360055</v>
      </c>
      <c r="U290" s="16">
        <v>96.886970379999994</v>
      </c>
      <c r="V290" s="16">
        <v>98.501133890000006</v>
      </c>
      <c r="W290" s="16">
        <v>100</v>
      </c>
    </row>
    <row r="291" spans="1:23" x14ac:dyDescent="0.35">
      <c r="A291">
        <v>292</v>
      </c>
      <c r="B291" t="s">
        <v>205</v>
      </c>
      <c r="C291" t="s">
        <v>533</v>
      </c>
      <c r="D291" t="s">
        <v>28</v>
      </c>
      <c r="E291" t="s">
        <v>21</v>
      </c>
      <c r="F291" t="s">
        <v>190</v>
      </c>
      <c r="G291" t="s">
        <v>534</v>
      </c>
      <c r="H291" s="16">
        <v>96.252834719999996</v>
      </c>
      <c r="I291" s="16">
        <v>92.411990309999993</v>
      </c>
      <c r="J291" s="16">
        <v>101.0376765</v>
      </c>
      <c r="K291" s="16">
        <v>100</v>
      </c>
      <c r="L291" s="16">
        <v>100</v>
      </c>
      <c r="M291" s="16">
        <v>92.291545709999994</v>
      </c>
      <c r="N291" s="16">
        <v>108.09387700000001</v>
      </c>
      <c r="O291" s="16">
        <v>100</v>
      </c>
      <c r="P291" s="16">
        <v>105.39591799999999</v>
      </c>
      <c r="Q291" s="16">
        <v>103.3724488</v>
      </c>
      <c r="R291" s="16">
        <v>97.661768870000003</v>
      </c>
      <c r="S291" s="16">
        <v>98.160482500000001</v>
      </c>
      <c r="T291" s="16">
        <v>96.627551249999996</v>
      </c>
      <c r="U291" s="16">
        <v>101.0376765</v>
      </c>
      <c r="V291" s="16">
        <v>107.4943306</v>
      </c>
      <c r="W291" s="16">
        <v>94.481447500000002</v>
      </c>
    </row>
    <row r="292" spans="1:23" x14ac:dyDescent="0.35">
      <c r="A292">
        <v>293</v>
      </c>
      <c r="B292" t="s">
        <v>800</v>
      </c>
      <c r="C292" t="s">
        <v>533</v>
      </c>
      <c r="D292" t="s">
        <v>23</v>
      </c>
      <c r="E292" t="s">
        <v>21</v>
      </c>
      <c r="F292" t="s">
        <v>190</v>
      </c>
      <c r="G292" t="s">
        <v>534</v>
      </c>
      <c r="H292" s="16">
        <v>97.002267779999997</v>
      </c>
      <c r="I292" s="16">
        <v>93.255102500000007</v>
      </c>
      <c r="J292" s="16">
        <v>104.1507062</v>
      </c>
      <c r="K292" s="16">
        <v>101.22634499999999</v>
      </c>
      <c r="L292" s="16">
        <v>100</v>
      </c>
      <c r="M292" s="16">
        <v>93.255102500000007</v>
      </c>
      <c r="N292" s="16">
        <v>112.1408155</v>
      </c>
      <c r="O292" s="16">
        <v>101.3489795</v>
      </c>
      <c r="P292" s="16">
        <v>109.4428565</v>
      </c>
      <c r="Q292" s="16">
        <v>103.3724488</v>
      </c>
      <c r="R292" s="16">
        <v>100.1798639</v>
      </c>
      <c r="S292" s="16">
        <v>98.773655000000005</v>
      </c>
      <c r="T292" s="16">
        <v>97.591108039999995</v>
      </c>
      <c r="U292" s="16">
        <v>104.1507062</v>
      </c>
      <c r="V292" s="16">
        <v>111.9909289</v>
      </c>
      <c r="W292" s="16">
        <v>95.707792499999996</v>
      </c>
    </row>
    <row r="293" spans="1:23" x14ac:dyDescent="0.35">
      <c r="A293">
        <v>294</v>
      </c>
      <c r="B293" t="s">
        <v>205</v>
      </c>
      <c r="C293" t="s">
        <v>535</v>
      </c>
      <c r="D293" t="s">
        <v>28</v>
      </c>
      <c r="E293" t="s">
        <v>26</v>
      </c>
      <c r="F293" t="s">
        <v>190</v>
      </c>
      <c r="G293" t="s">
        <v>536</v>
      </c>
      <c r="H293" s="16">
        <v>97.751700830000004</v>
      </c>
      <c r="I293" s="16">
        <v>95.784439059999997</v>
      </c>
      <c r="J293" s="16">
        <v>98.962323459999993</v>
      </c>
      <c r="K293" s="16">
        <v>97.547309999999996</v>
      </c>
      <c r="L293" s="16">
        <v>93.255102500000007</v>
      </c>
      <c r="M293" s="16">
        <v>110.5991246</v>
      </c>
      <c r="N293" s="16">
        <v>95.953061500000004</v>
      </c>
      <c r="O293" s="16">
        <v>95.953061500000004</v>
      </c>
      <c r="P293" s="16">
        <v>98.651020500000001</v>
      </c>
      <c r="Q293" s="16">
        <v>96.627551249999996</v>
      </c>
      <c r="R293" s="16">
        <v>95.863129529999995</v>
      </c>
      <c r="S293" s="16">
        <v>96.934137500000006</v>
      </c>
      <c r="T293" s="16">
        <v>95.663994459999998</v>
      </c>
      <c r="U293" s="16">
        <v>98.962323459999993</v>
      </c>
      <c r="V293" s="16">
        <v>97.002267779999997</v>
      </c>
      <c r="W293" s="16">
        <v>104.2922075</v>
      </c>
    </row>
    <row r="294" spans="1:23" x14ac:dyDescent="0.35">
      <c r="A294">
        <v>295</v>
      </c>
      <c r="B294" t="s">
        <v>205</v>
      </c>
      <c r="C294" t="s">
        <v>537</v>
      </c>
      <c r="D294" t="s">
        <v>28</v>
      </c>
      <c r="E294" t="s">
        <v>25</v>
      </c>
      <c r="F294" t="s">
        <v>190</v>
      </c>
      <c r="G294" t="s">
        <v>538</v>
      </c>
      <c r="H294" s="16">
        <v>100</v>
      </c>
      <c r="I294" s="16">
        <v>105.9017853</v>
      </c>
      <c r="J294" s="16">
        <v>96.886970379999994</v>
      </c>
      <c r="K294" s="16">
        <v>91.415584999999993</v>
      </c>
      <c r="L294" s="16">
        <v>93.255102500000007</v>
      </c>
      <c r="M294" s="16">
        <v>97.109329639999999</v>
      </c>
      <c r="N294" s="16">
        <v>95.953061500000004</v>
      </c>
      <c r="O294" s="16">
        <v>100</v>
      </c>
      <c r="P294" s="16">
        <v>98.651020500000001</v>
      </c>
      <c r="Q294" s="16">
        <v>96.627551249999996</v>
      </c>
      <c r="R294" s="16">
        <v>95.323537729999998</v>
      </c>
      <c r="S294" s="16">
        <v>98.773655000000005</v>
      </c>
      <c r="T294" s="16">
        <v>99.036443210000002</v>
      </c>
      <c r="U294" s="16">
        <v>96.886970379999994</v>
      </c>
      <c r="V294" s="16">
        <v>97.002267779999997</v>
      </c>
      <c r="W294" s="16">
        <v>97.547309999999996</v>
      </c>
    </row>
    <row r="295" spans="1:23" x14ac:dyDescent="0.35">
      <c r="A295">
        <v>296</v>
      </c>
      <c r="B295" t="s">
        <v>205</v>
      </c>
      <c r="C295" t="s">
        <v>674</v>
      </c>
      <c r="D295" t="s">
        <v>28</v>
      </c>
      <c r="E295" t="s">
        <v>25</v>
      </c>
      <c r="F295" t="s">
        <v>190</v>
      </c>
      <c r="G295" t="s">
        <v>676</v>
      </c>
      <c r="H295" s="16">
        <v>100.7494331</v>
      </c>
      <c r="I295" s="16">
        <v>98.313775629999995</v>
      </c>
      <c r="J295" s="16">
        <v>97.924646920000001</v>
      </c>
      <c r="K295" s="16">
        <v>95.094620000000006</v>
      </c>
      <c r="L295" s="16">
        <v>100</v>
      </c>
      <c r="M295" s="16">
        <v>99.036443210000002</v>
      </c>
      <c r="N295" s="16">
        <v>98.651020500000001</v>
      </c>
      <c r="O295" s="16">
        <v>98.651020500000001</v>
      </c>
      <c r="P295" s="16">
        <v>100</v>
      </c>
      <c r="Q295" s="16">
        <v>100</v>
      </c>
      <c r="R295" s="16">
        <v>96.942313130000002</v>
      </c>
      <c r="S295" s="16">
        <v>101.8395175</v>
      </c>
      <c r="T295" s="16">
        <v>98.072886429999997</v>
      </c>
      <c r="U295" s="16">
        <v>97.924646920000001</v>
      </c>
      <c r="V295" s="16">
        <v>99.250566939999999</v>
      </c>
      <c r="W295" s="16">
        <v>98.160482500000001</v>
      </c>
    </row>
    <row r="296" spans="1:23" x14ac:dyDescent="0.35">
      <c r="A296">
        <v>297</v>
      </c>
      <c r="B296" t="s">
        <v>800</v>
      </c>
      <c r="C296" t="s">
        <v>674</v>
      </c>
      <c r="D296" t="s">
        <v>23</v>
      </c>
      <c r="E296" t="s">
        <v>25</v>
      </c>
      <c r="F296" t="s">
        <v>190</v>
      </c>
      <c r="G296" t="s">
        <v>676</v>
      </c>
      <c r="H296" s="16">
        <v>102.9977322</v>
      </c>
      <c r="I296" s="16">
        <v>100.84311219999999</v>
      </c>
      <c r="J296" s="16">
        <v>98.962323459999993</v>
      </c>
      <c r="K296" s="16">
        <v>96.320965000000001</v>
      </c>
      <c r="L296" s="16">
        <v>100</v>
      </c>
      <c r="M296" s="16">
        <v>100</v>
      </c>
      <c r="N296" s="16">
        <v>100</v>
      </c>
      <c r="O296" s="16">
        <v>102.697959</v>
      </c>
      <c r="P296" s="16">
        <v>101.3489795</v>
      </c>
      <c r="Q296" s="16">
        <v>100</v>
      </c>
      <c r="R296" s="16">
        <v>99.460408200000003</v>
      </c>
      <c r="S296" s="16">
        <v>103.679035</v>
      </c>
      <c r="T296" s="16">
        <v>100</v>
      </c>
      <c r="U296" s="16">
        <v>98.962323459999993</v>
      </c>
      <c r="V296" s="16">
        <v>100.7494331</v>
      </c>
      <c r="W296" s="16">
        <v>100.6131725</v>
      </c>
    </row>
    <row r="297" spans="1:23" x14ac:dyDescent="0.35">
      <c r="A297">
        <v>298</v>
      </c>
      <c r="B297" t="s">
        <v>205</v>
      </c>
      <c r="C297" t="s">
        <v>499</v>
      </c>
      <c r="D297" t="s">
        <v>24</v>
      </c>
      <c r="E297" t="s">
        <v>25</v>
      </c>
      <c r="F297" t="s">
        <v>154</v>
      </c>
      <c r="G297" t="s">
        <v>500</v>
      </c>
      <c r="H297" s="16">
        <v>105.24603140000001</v>
      </c>
      <c r="I297" s="16">
        <v>106.74489749999999</v>
      </c>
      <c r="J297" s="16">
        <v>98.962323459999993</v>
      </c>
      <c r="K297" s="16">
        <v>96.320965000000001</v>
      </c>
      <c r="L297" s="16">
        <v>100</v>
      </c>
      <c r="M297" s="16">
        <v>100</v>
      </c>
      <c r="N297" s="16">
        <v>104.0469385</v>
      </c>
      <c r="O297" s="16">
        <v>104.0469385</v>
      </c>
      <c r="P297" s="16">
        <v>104.0469385</v>
      </c>
      <c r="Q297" s="16">
        <v>93.255102500000007</v>
      </c>
      <c r="R297" s="16">
        <v>100.5395918</v>
      </c>
      <c r="S297" s="16">
        <v>105.5185525</v>
      </c>
      <c r="T297" s="16">
        <v>103.3724488</v>
      </c>
      <c r="U297" s="16">
        <v>98.962323459999993</v>
      </c>
      <c r="V297" s="16">
        <v>104.4965983</v>
      </c>
      <c r="W297" s="16">
        <v>101.22634499999999</v>
      </c>
    </row>
    <row r="298" spans="1:23" x14ac:dyDescent="0.35">
      <c r="A298">
        <v>299</v>
      </c>
      <c r="B298" t="s">
        <v>208</v>
      </c>
      <c r="C298" t="s">
        <v>499</v>
      </c>
      <c r="D298" t="s">
        <v>28</v>
      </c>
      <c r="E298" t="s">
        <v>25</v>
      </c>
      <c r="F298" t="s">
        <v>154</v>
      </c>
      <c r="G298" t="s">
        <v>500</v>
      </c>
      <c r="H298" s="16">
        <v>107.4943306</v>
      </c>
      <c r="I298" s="16">
        <v>109.2742341</v>
      </c>
      <c r="J298" s="16">
        <v>100</v>
      </c>
      <c r="K298" s="16">
        <v>97.547309999999996</v>
      </c>
      <c r="L298" s="16">
        <v>100</v>
      </c>
      <c r="M298" s="16">
        <v>100.96355680000001</v>
      </c>
      <c r="N298" s="16">
        <v>105.39591799999999</v>
      </c>
      <c r="O298" s="16">
        <v>108.09387700000001</v>
      </c>
      <c r="P298" s="16">
        <v>105.39591799999999</v>
      </c>
      <c r="Q298" s="16">
        <v>93.255102500000007</v>
      </c>
      <c r="R298" s="16">
        <v>103.05768689999999</v>
      </c>
      <c r="S298" s="16">
        <v>107.35807</v>
      </c>
      <c r="T298" s="16">
        <v>105.29956230000001</v>
      </c>
      <c r="U298" s="16">
        <v>100</v>
      </c>
      <c r="V298" s="16">
        <v>105.9954644</v>
      </c>
      <c r="W298" s="16">
        <v>103.679035</v>
      </c>
    </row>
    <row r="299" spans="1:23" x14ac:dyDescent="0.35">
      <c r="A299">
        <v>300</v>
      </c>
      <c r="B299" t="s">
        <v>586</v>
      </c>
      <c r="C299" t="s">
        <v>499</v>
      </c>
      <c r="D299" t="s">
        <v>23</v>
      </c>
      <c r="E299" t="s">
        <v>25</v>
      </c>
      <c r="F299" t="s">
        <v>154</v>
      </c>
      <c r="G299" t="s">
        <v>500</v>
      </c>
      <c r="H299" s="16">
        <v>108.9931967</v>
      </c>
      <c r="I299" s="16">
        <v>107.5880097</v>
      </c>
      <c r="J299" s="16">
        <v>100</v>
      </c>
      <c r="K299" s="16">
        <v>95.094620000000006</v>
      </c>
      <c r="L299" s="16">
        <v>100</v>
      </c>
      <c r="M299" s="16">
        <v>102.8906704</v>
      </c>
      <c r="N299" s="16">
        <v>105.39591799999999</v>
      </c>
      <c r="O299" s="16">
        <v>110.791836</v>
      </c>
      <c r="P299" s="16">
        <v>104.0469385</v>
      </c>
      <c r="Q299" s="16">
        <v>93.255102500000007</v>
      </c>
      <c r="R299" s="16">
        <v>103.23755079999999</v>
      </c>
      <c r="S299" s="16">
        <v>108.58441500000001</v>
      </c>
      <c r="T299" s="16">
        <v>103.3724488</v>
      </c>
      <c r="U299" s="16">
        <v>100</v>
      </c>
      <c r="V299" s="16">
        <v>105.24603140000001</v>
      </c>
      <c r="W299" s="16">
        <v>106.131725</v>
      </c>
    </row>
    <row r="300" spans="1:23" x14ac:dyDescent="0.35">
      <c r="A300">
        <v>301</v>
      </c>
      <c r="B300" t="s">
        <v>207</v>
      </c>
      <c r="C300" t="s">
        <v>499</v>
      </c>
      <c r="D300" t="s">
        <v>24</v>
      </c>
      <c r="E300" t="s">
        <v>25</v>
      </c>
      <c r="F300" t="s">
        <v>154</v>
      </c>
      <c r="G300" t="s">
        <v>500</v>
      </c>
      <c r="H300" s="16">
        <v>109.74262969999999</v>
      </c>
      <c r="I300" s="16">
        <v>106.74489749999999</v>
      </c>
      <c r="J300" s="16">
        <v>100</v>
      </c>
      <c r="K300" s="16">
        <v>93.868274999999997</v>
      </c>
      <c r="L300" s="16">
        <v>100</v>
      </c>
      <c r="M300" s="16">
        <v>100.96355680000001</v>
      </c>
      <c r="N300" s="16">
        <v>109.4428565</v>
      </c>
      <c r="O300" s="16">
        <v>108.09387700000001</v>
      </c>
      <c r="P300" s="16">
        <v>108.09387700000001</v>
      </c>
      <c r="Q300" s="16">
        <v>93.255102500000007</v>
      </c>
      <c r="R300" s="16">
        <v>103.41741469999999</v>
      </c>
      <c r="S300" s="16">
        <v>109.1975875</v>
      </c>
      <c r="T300" s="16">
        <v>102.40889199999999</v>
      </c>
      <c r="U300" s="16">
        <v>100</v>
      </c>
      <c r="V300" s="16">
        <v>109.74262969999999</v>
      </c>
      <c r="W300" s="16">
        <v>103.679035</v>
      </c>
    </row>
    <row r="301" spans="1:23" x14ac:dyDescent="0.35">
      <c r="A301">
        <v>302</v>
      </c>
      <c r="B301" t="s">
        <v>683</v>
      </c>
      <c r="C301" t="s">
        <v>499</v>
      </c>
      <c r="D301" t="s">
        <v>28</v>
      </c>
      <c r="E301" t="s">
        <v>25</v>
      </c>
      <c r="F301" t="s">
        <v>154</v>
      </c>
      <c r="G301" t="s">
        <v>500</v>
      </c>
      <c r="H301" s="16">
        <v>109.74262969999999</v>
      </c>
      <c r="I301" s="16">
        <v>110.11734629999999</v>
      </c>
      <c r="J301" s="16">
        <v>100</v>
      </c>
      <c r="K301" s="16">
        <v>97.547309999999996</v>
      </c>
      <c r="L301" s="16">
        <v>100</v>
      </c>
      <c r="M301" s="16">
        <v>102.8906704</v>
      </c>
      <c r="N301" s="16">
        <v>108.09387700000001</v>
      </c>
      <c r="O301" s="16">
        <v>109.4428565</v>
      </c>
      <c r="P301" s="16">
        <v>106.74489749999999</v>
      </c>
      <c r="Q301" s="16">
        <v>93.255102500000007</v>
      </c>
      <c r="R301" s="16">
        <v>104.8563262</v>
      </c>
      <c r="S301" s="16">
        <v>109.1975875</v>
      </c>
      <c r="T301" s="16">
        <v>105.7813407</v>
      </c>
      <c r="U301" s="16">
        <v>100</v>
      </c>
      <c r="V301" s="16">
        <v>108.24376359999999</v>
      </c>
      <c r="W301" s="16">
        <v>105.5185525</v>
      </c>
    </row>
    <row r="302" spans="1:23" x14ac:dyDescent="0.35">
      <c r="A302">
        <v>303</v>
      </c>
      <c r="B302" t="s">
        <v>888</v>
      </c>
      <c r="C302" t="s">
        <v>499</v>
      </c>
      <c r="D302" t="s">
        <v>23</v>
      </c>
      <c r="E302" t="s">
        <v>25</v>
      </c>
      <c r="F302" t="s">
        <v>154</v>
      </c>
      <c r="G302" t="s">
        <v>500</v>
      </c>
      <c r="H302" s="16">
        <v>108.24376359999999</v>
      </c>
      <c r="I302" s="16">
        <v>109.2742341</v>
      </c>
      <c r="J302" s="16">
        <v>100</v>
      </c>
      <c r="K302" s="16">
        <v>97.547309999999996</v>
      </c>
      <c r="L302" s="16">
        <v>100</v>
      </c>
      <c r="M302" s="16">
        <v>103.8542271</v>
      </c>
      <c r="N302" s="16">
        <v>109.4428565</v>
      </c>
      <c r="O302" s="16">
        <v>110.791836</v>
      </c>
      <c r="P302" s="16">
        <v>108.09387700000001</v>
      </c>
      <c r="Q302" s="16">
        <v>93.255102500000007</v>
      </c>
      <c r="R302" s="16">
        <v>105.0361901</v>
      </c>
      <c r="S302" s="16">
        <v>107.9712425</v>
      </c>
      <c r="T302" s="16">
        <v>105.29956230000001</v>
      </c>
      <c r="U302" s="16">
        <v>100</v>
      </c>
      <c r="V302" s="16">
        <v>109.74262969999999</v>
      </c>
      <c r="W302" s="16">
        <v>106.74489749999999</v>
      </c>
    </row>
    <row r="303" spans="1:23" x14ac:dyDescent="0.35">
      <c r="A303">
        <v>304</v>
      </c>
      <c r="B303" t="s">
        <v>1062</v>
      </c>
      <c r="C303" t="s">
        <v>499</v>
      </c>
      <c r="D303" t="s">
        <v>24</v>
      </c>
      <c r="E303" t="s">
        <v>25</v>
      </c>
      <c r="F303" t="s">
        <v>154</v>
      </c>
      <c r="G303" t="s">
        <v>500</v>
      </c>
      <c r="H303" s="16">
        <v>111.9909289</v>
      </c>
      <c r="I303" s="16">
        <v>110.96045839999999</v>
      </c>
      <c r="J303" s="16">
        <v>101.0376765</v>
      </c>
      <c r="K303" s="16">
        <v>98.773655000000005</v>
      </c>
      <c r="L303" s="16">
        <v>100</v>
      </c>
      <c r="M303" s="16">
        <v>104.81778389999999</v>
      </c>
      <c r="N303" s="16">
        <v>109.4428565</v>
      </c>
      <c r="O303" s="16">
        <v>110.791836</v>
      </c>
      <c r="P303" s="16">
        <v>108.09387700000001</v>
      </c>
      <c r="Q303" s="16">
        <v>93.255102500000007</v>
      </c>
      <c r="R303" s="16">
        <v>106.8348295</v>
      </c>
      <c r="S303" s="16">
        <v>111.037105</v>
      </c>
      <c r="T303" s="16">
        <v>106.74489749999999</v>
      </c>
      <c r="U303" s="16">
        <v>101.0376765</v>
      </c>
      <c r="V303" s="16">
        <v>109.74262969999999</v>
      </c>
      <c r="W303" s="16">
        <v>107.35807</v>
      </c>
    </row>
    <row r="304" spans="1:23" x14ac:dyDescent="0.35">
      <c r="A304">
        <v>305</v>
      </c>
      <c r="B304" t="s">
        <v>205</v>
      </c>
      <c r="C304" t="s">
        <v>501</v>
      </c>
      <c r="D304" t="s">
        <v>24</v>
      </c>
      <c r="E304" t="s">
        <v>25</v>
      </c>
      <c r="F304" t="s">
        <v>154</v>
      </c>
      <c r="G304" t="s">
        <v>502</v>
      </c>
      <c r="H304" s="16">
        <v>101.4988661</v>
      </c>
      <c r="I304" s="16">
        <v>98.313775629999995</v>
      </c>
      <c r="J304" s="16">
        <v>105.18838270000001</v>
      </c>
      <c r="K304" s="16">
        <v>101.22634499999999</v>
      </c>
      <c r="L304" s="16">
        <v>100</v>
      </c>
      <c r="M304" s="16">
        <v>98.072886429999997</v>
      </c>
      <c r="N304" s="16">
        <v>104.0469385</v>
      </c>
      <c r="O304" s="16">
        <v>104.0469385</v>
      </c>
      <c r="P304" s="16">
        <v>104.0469385</v>
      </c>
      <c r="Q304" s="16">
        <v>100</v>
      </c>
      <c r="R304" s="16">
        <v>101.07918359999999</v>
      </c>
      <c r="S304" s="16">
        <v>102.45269</v>
      </c>
      <c r="T304" s="16">
        <v>100.4817784</v>
      </c>
      <c r="U304" s="16">
        <v>105.18838270000001</v>
      </c>
      <c r="V304" s="16">
        <v>104.4965983</v>
      </c>
      <c r="W304" s="16">
        <v>100</v>
      </c>
    </row>
    <row r="305" spans="1:23" x14ac:dyDescent="0.35">
      <c r="A305">
        <v>306</v>
      </c>
      <c r="B305" t="s">
        <v>366</v>
      </c>
      <c r="C305" t="s">
        <v>501</v>
      </c>
      <c r="D305" t="s">
        <v>28</v>
      </c>
      <c r="E305" t="s">
        <v>25</v>
      </c>
      <c r="F305" t="s">
        <v>154</v>
      </c>
      <c r="G305" t="s">
        <v>502</v>
      </c>
      <c r="H305" s="16">
        <v>103.74716530000001</v>
      </c>
      <c r="I305" s="16">
        <v>100.84311219999999</v>
      </c>
      <c r="J305" s="16">
        <v>106.22605919999999</v>
      </c>
      <c r="K305" s="16">
        <v>102.45269</v>
      </c>
      <c r="L305" s="16">
        <v>100</v>
      </c>
      <c r="M305" s="16">
        <v>99.036443210000002</v>
      </c>
      <c r="N305" s="16">
        <v>105.39591799999999</v>
      </c>
      <c r="O305" s="16">
        <v>108.09387700000001</v>
      </c>
      <c r="P305" s="16">
        <v>105.39591799999999</v>
      </c>
      <c r="Q305" s="16">
        <v>100</v>
      </c>
      <c r="R305" s="16">
        <v>103.5972787</v>
      </c>
      <c r="S305" s="16">
        <v>104.2922075</v>
      </c>
      <c r="T305" s="16">
        <v>102.40889199999999</v>
      </c>
      <c r="U305" s="16">
        <v>106.22605919999999</v>
      </c>
      <c r="V305" s="16">
        <v>105.9954644</v>
      </c>
      <c r="W305" s="16">
        <v>102.45269</v>
      </c>
    </row>
    <row r="306" spans="1:23" x14ac:dyDescent="0.35">
      <c r="A306">
        <v>307</v>
      </c>
      <c r="B306" t="s">
        <v>678</v>
      </c>
      <c r="C306" t="s">
        <v>501</v>
      </c>
      <c r="D306" t="s">
        <v>23</v>
      </c>
      <c r="E306" t="s">
        <v>25</v>
      </c>
      <c r="F306" t="s">
        <v>154</v>
      </c>
      <c r="G306" t="s">
        <v>502</v>
      </c>
      <c r="H306" s="16">
        <v>104.4965983</v>
      </c>
      <c r="I306" s="16">
        <v>98.313775629999995</v>
      </c>
      <c r="J306" s="16">
        <v>108.3014123</v>
      </c>
      <c r="K306" s="16">
        <v>100</v>
      </c>
      <c r="L306" s="16">
        <v>100</v>
      </c>
      <c r="M306" s="16">
        <v>99.036443210000002</v>
      </c>
      <c r="N306" s="16">
        <v>109.4428565</v>
      </c>
      <c r="O306" s="16">
        <v>105.39591799999999</v>
      </c>
      <c r="P306" s="16">
        <v>108.09387700000001</v>
      </c>
      <c r="Q306" s="16">
        <v>100</v>
      </c>
      <c r="R306" s="16">
        <v>103.7771426</v>
      </c>
      <c r="S306" s="16">
        <v>104.90537999999999</v>
      </c>
      <c r="T306" s="16">
        <v>100</v>
      </c>
      <c r="U306" s="16">
        <v>108.3014123</v>
      </c>
      <c r="V306" s="16">
        <v>109.74262969999999</v>
      </c>
      <c r="W306" s="16">
        <v>101.22634499999999</v>
      </c>
    </row>
    <row r="307" spans="1:23" x14ac:dyDescent="0.35">
      <c r="A307">
        <v>308</v>
      </c>
      <c r="B307" t="s">
        <v>834</v>
      </c>
      <c r="C307" t="s">
        <v>501</v>
      </c>
      <c r="D307" t="s">
        <v>24</v>
      </c>
      <c r="E307" t="s">
        <v>25</v>
      </c>
      <c r="F307" t="s">
        <v>154</v>
      </c>
      <c r="G307" t="s">
        <v>502</v>
      </c>
      <c r="H307" s="16">
        <v>104.4965983</v>
      </c>
      <c r="I307" s="16">
        <v>98.313775629999995</v>
      </c>
      <c r="J307" s="16">
        <v>104.1507062</v>
      </c>
      <c r="K307" s="16">
        <v>100</v>
      </c>
      <c r="L307" s="16">
        <v>100</v>
      </c>
      <c r="M307" s="16">
        <v>101.9271136</v>
      </c>
      <c r="N307" s="16">
        <v>108.09387700000001</v>
      </c>
      <c r="O307" s="16">
        <v>110.791836</v>
      </c>
      <c r="P307" s="16">
        <v>106.74489749999999</v>
      </c>
      <c r="Q307" s="16">
        <v>100</v>
      </c>
      <c r="R307" s="16">
        <v>103.95700650000001</v>
      </c>
      <c r="S307" s="16">
        <v>104.90537999999999</v>
      </c>
      <c r="T307" s="16">
        <v>100</v>
      </c>
      <c r="U307" s="16">
        <v>104.1507062</v>
      </c>
      <c r="V307" s="16">
        <v>108.24376359999999</v>
      </c>
      <c r="W307" s="16">
        <v>105.5185525</v>
      </c>
    </row>
    <row r="308" spans="1:23" x14ac:dyDescent="0.35">
      <c r="A308">
        <v>309</v>
      </c>
      <c r="B308" t="s">
        <v>991</v>
      </c>
      <c r="C308" t="s">
        <v>501</v>
      </c>
      <c r="D308" t="s">
        <v>28</v>
      </c>
      <c r="E308" t="s">
        <v>25</v>
      </c>
      <c r="F308" t="s">
        <v>154</v>
      </c>
      <c r="G308" t="s">
        <v>502</v>
      </c>
      <c r="H308" s="16">
        <v>103.74716530000001</v>
      </c>
      <c r="I308" s="16">
        <v>100.84311219999999</v>
      </c>
      <c r="J308" s="16">
        <v>106.22605919999999</v>
      </c>
      <c r="K308" s="16">
        <v>102.45269</v>
      </c>
      <c r="L308" s="16">
        <v>100</v>
      </c>
      <c r="M308" s="16">
        <v>101.9271136</v>
      </c>
      <c r="N308" s="16">
        <v>109.4428565</v>
      </c>
      <c r="O308" s="16">
        <v>110.791836</v>
      </c>
      <c r="P308" s="16">
        <v>108.09387700000001</v>
      </c>
      <c r="Q308" s="16">
        <v>100</v>
      </c>
      <c r="R308" s="16">
        <v>105.39591799999999</v>
      </c>
      <c r="S308" s="16">
        <v>104.2922075</v>
      </c>
      <c r="T308" s="16">
        <v>102.40889199999999</v>
      </c>
      <c r="U308" s="16">
        <v>106.22605919999999</v>
      </c>
      <c r="V308" s="16">
        <v>109.74262969999999</v>
      </c>
      <c r="W308" s="16">
        <v>105.5185525</v>
      </c>
    </row>
    <row r="309" spans="1:23" x14ac:dyDescent="0.35">
      <c r="A309">
        <v>310</v>
      </c>
      <c r="B309" t="s">
        <v>205</v>
      </c>
      <c r="C309" t="s">
        <v>503</v>
      </c>
      <c r="D309" t="s">
        <v>24</v>
      </c>
      <c r="E309" t="s">
        <v>25</v>
      </c>
      <c r="F309" t="s">
        <v>154</v>
      </c>
      <c r="G309" t="s">
        <v>504</v>
      </c>
      <c r="H309" s="16">
        <v>101.4988661</v>
      </c>
      <c r="I309" s="16">
        <v>100</v>
      </c>
      <c r="J309" s="16">
        <v>101.0376765</v>
      </c>
      <c r="K309" s="16">
        <v>98.773655000000005</v>
      </c>
      <c r="L309" s="16">
        <v>93.255102500000007</v>
      </c>
      <c r="M309" s="16">
        <v>102.8906704</v>
      </c>
      <c r="N309" s="16">
        <v>104.0469385</v>
      </c>
      <c r="O309" s="16">
        <v>106.74489749999999</v>
      </c>
      <c r="P309" s="16">
        <v>100</v>
      </c>
      <c r="Q309" s="16">
        <v>103.3724488</v>
      </c>
      <c r="R309" s="16">
        <v>101.25904749999999</v>
      </c>
      <c r="S309" s="16">
        <v>100</v>
      </c>
      <c r="T309" s="16">
        <v>98.554664819999999</v>
      </c>
      <c r="U309" s="16">
        <v>101.0376765</v>
      </c>
      <c r="V309" s="16">
        <v>102.24829920000001</v>
      </c>
      <c r="W309" s="16">
        <v>104.2922075</v>
      </c>
    </row>
    <row r="310" spans="1:23" x14ac:dyDescent="0.35">
      <c r="A310">
        <v>311</v>
      </c>
      <c r="B310" t="s">
        <v>1078</v>
      </c>
      <c r="C310" t="s">
        <v>503</v>
      </c>
      <c r="D310" t="s">
        <v>28</v>
      </c>
      <c r="E310" t="s">
        <v>25</v>
      </c>
      <c r="F310" t="s">
        <v>154</v>
      </c>
      <c r="G310" t="s">
        <v>504</v>
      </c>
      <c r="H310" s="16">
        <v>103.74716530000001</v>
      </c>
      <c r="I310" s="16">
        <v>102.52933659999999</v>
      </c>
      <c r="J310" s="16">
        <v>102.0753531</v>
      </c>
      <c r="K310" s="16">
        <v>100</v>
      </c>
      <c r="L310" s="16">
        <v>93.255102500000007</v>
      </c>
      <c r="M310" s="16">
        <v>103.8542271</v>
      </c>
      <c r="N310" s="16">
        <v>105.39591799999999</v>
      </c>
      <c r="O310" s="16">
        <v>110.791836</v>
      </c>
      <c r="P310" s="16">
        <v>101.3489795</v>
      </c>
      <c r="Q310" s="16">
        <v>103.3724488</v>
      </c>
      <c r="R310" s="16">
        <v>103.7771426</v>
      </c>
      <c r="S310" s="16">
        <v>101.8395175</v>
      </c>
      <c r="T310" s="16">
        <v>100.4817784</v>
      </c>
      <c r="U310" s="16">
        <v>102.0753531</v>
      </c>
      <c r="V310" s="16">
        <v>103.74716530000001</v>
      </c>
      <c r="W310" s="16">
        <v>106.74489749999999</v>
      </c>
    </row>
    <row r="311" spans="1:23" x14ac:dyDescent="0.35">
      <c r="A311">
        <v>312</v>
      </c>
      <c r="B311" t="s">
        <v>205</v>
      </c>
      <c r="C311" t="s">
        <v>505</v>
      </c>
      <c r="D311" t="s">
        <v>24</v>
      </c>
      <c r="E311" t="s">
        <v>21</v>
      </c>
      <c r="F311" t="s">
        <v>154</v>
      </c>
      <c r="G311" t="s">
        <v>506</v>
      </c>
      <c r="H311" s="16">
        <v>94.004535559999994</v>
      </c>
      <c r="I311" s="16">
        <v>92.411990309999993</v>
      </c>
      <c r="J311" s="16">
        <v>97.924646920000001</v>
      </c>
      <c r="K311" s="16">
        <v>97.547309999999996</v>
      </c>
      <c r="L311" s="16">
        <v>100</v>
      </c>
      <c r="M311" s="16">
        <v>92.291545709999994</v>
      </c>
      <c r="N311" s="16">
        <v>106.74489749999999</v>
      </c>
      <c r="O311" s="16">
        <v>101.3489795</v>
      </c>
      <c r="P311" s="16">
        <v>105.39591799999999</v>
      </c>
      <c r="Q311" s="16">
        <v>103.3724488</v>
      </c>
      <c r="R311" s="16">
        <v>96.222857399999995</v>
      </c>
      <c r="S311" s="16">
        <v>96.320965000000001</v>
      </c>
      <c r="T311" s="16">
        <v>95.663994459999998</v>
      </c>
      <c r="U311" s="16">
        <v>97.924646920000001</v>
      </c>
      <c r="V311" s="16">
        <v>106.74489749999999</v>
      </c>
      <c r="W311" s="16">
        <v>95.094620000000006</v>
      </c>
    </row>
    <row r="312" spans="1:23" x14ac:dyDescent="0.35">
      <c r="A312">
        <v>313</v>
      </c>
      <c r="B312" t="s">
        <v>834</v>
      </c>
      <c r="C312" t="s">
        <v>505</v>
      </c>
      <c r="D312" t="s">
        <v>28</v>
      </c>
      <c r="E312" t="s">
        <v>21</v>
      </c>
      <c r="F312" t="s">
        <v>154</v>
      </c>
      <c r="G312" t="s">
        <v>506</v>
      </c>
      <c r="H312" s="16">
        <v>94.753968610000001</v>
      </c>
      <c r="I312" s="16">
        <v>93.255102500000007</v>
      </c>
      <c r="J312" s="16">
        <v>101.0376765</v>
      </c>
      <c r="K312" s="16">
        <v>98.773655000000005</v>
      </c>
      <c r="L312" s="16">
        <v>100</v>
      </c>
      <c r="M312" s="16">
        <v>93.255102500000007</v>
      </c>
      <c r="N312" s="16">
        <v>110.791836</v>
      </c>
      <c r="O312" s="16">
        <v>102.697959</v>
      </c>
      <c r="P312" s="16">
        <v>109.4428565</v>
      </c>
      <c r="Q312" s="16">
        <v>103.3724488</v>
      </c>
      <c r="R312" s="16">
        <v>98.740952469999996</v>
      </c>
      <c r="S312" s="16">
        <v>96.934137500000006</v>
      </c>
      <c r="T312" s="16">
        <v>96.627551249999996</v>
      </c>
      <c r="U312" s="16">
        <v>101.0376765</v>
      </c>
      <c r="V312" s="16">
        <v>111.2414958</v>
      </c>
      <c r="W312" s="16">
        <v>96.320965000000001</v>
      </c>
    </row>
    <row r="313" spans="1:23" x14ac:dyDescent="0.35">
      <c r="A313">
        <v>314</v>
      </c>
      <c r="B313" t="s">
        <v>205</v>
      </c>
      <c r="C313" t="s">
        <v>507</v>
      </c>
      <c r="D313" t="s">
        <v>24</v>
      </c>
      <c r="E313" t="s">
        <v>26</v>
      </c>
      <c r="F313" t="s">
        <v>154</v>
      </c>
      <c r="G313" t="s">
        <v>508</v>
      </c>
      <c r="H313" s="16">
        <v>97.002267779999997</v>
      </c>
      <c r="I313" s="16">
        <v>98.313775629999995</v>
      </c>
      <c r="J313" s="16">
        <v>96.886970379999994</v>
      </c>
      <c r="K313" s="16">
        <v>92.641930000000002</v>
      </c>
      <c r="L313" s="16">
        <v>93.255102500000007</v>
      </c>
      <c r="M313" s="16">
        <v>102.8906704</v>
      </c>
      <c r="N313" s="16">
        <v>93.255102500000007</v>
      </c>
      <c r="O313" s="16">
        <v>94.604082000000005</v>
      </c>
      <c r="P313" s="16">
        <v>95.953061500000004</v>
      </c>
      <c r="Q313" s="16">
        <v>100</v>
      </c>
      <c r="R313" s="16">
        <v>93.704762329999994</v>
      </c>
      <c r="S313" s="16">
        <v>96.320965000000001</v>
      </c>
      <c r="T313" s="16">
        <v>95.182216069999996</v>
      </c>
      <c r="U313" s="16">
        <v>96.886970379999994</v>
      </c>
      <c r="V313" s="16">
        <v>94.004535559999994</v>
      </c>
      <c r="W313" s="16">
        <v>98.773655000000005</v>
      </c>
    </row>
    <row r="314" spans="1:23" x14ac:dyDescent="0.35">
      <c r="A314">
        <v>315</v>
      </c>
      <c r="B314" t="s">
        <v>205</v>
      </c>
      <c r="C314" t="s">
        <v>509</v>
      </c>
      <c r="D314" t="s">
        <v>24</v>
      </c>
      <c r="E314" t="s">
        <v>26</v>
      </c>
      <c r="F314" t="s">
        <v>154</v>
      </c>
      <c r="G314" t="s">
        <v>510</v>
      </c>
      <c r="H314" s="16">
        <v>100</v>
      </c>
      <c r="I314" s="16">
        <v>101.6862244</v>
      </c>
      <c r="J314" s="16">
        <v>96.886970379999994</v>
      </c>
      <c r="K314" s="16">
        <v>100</v>
      </c>
      <c r="L314" s="16">
        <v>93.255102500000007</v>
      </c>
      <c r="M314" s="16">
        <v>106.74489749999999</v>
      </c>
      <c r="N314" s="16">
        <v>95.953061500000004</v>
      </c>
      <c r="O314" s="16">
        <v>97.302041000000003</v>
      </c>
      <c r="P314" s="16">
        <v>95.953061500000004</v>
      </c>
      <c r="Q314" s="16">
        <v>100</v>
      </c>
      <c r="R314" s="16">
        <v>97.661768870000003</v>
      </c>
      <c r="S314" s="16">
        <v>98.773655000000005</v>
      </c>
      <c r="T314" s="16">
        <v>100</v>
      </c>
      <c r="U314" s="16">
        <v>96.886970379999994</v>
      </c>
      <c r="V314" s="16">
        <v>95.503401670000002</v>
      </c>
      <c r="W314" s="16">
        <v>102.45269</v>
      </c>
    </row>
    <row r="315" spans="1:23" x14ac:dyDescent="0.35">
      <c r="A315">
        <v>316</v>
      </c>
      <c r="B315" t="s">
        <v>205</v>
      </c>
      <c r="C315" t="s">
        <v>511</v>
      </c>
      <c r="D315" t="s">
        <v>23</v>
      </c>
      <c r="E315" t="s">
        <v>31</v>
      </c>
      <c r="F315" t="s">
        <v>154</v>
      </c>
      <c r="G315" t="s">
        <v>512</v>
      </c>
      <c r="H315" s="16">
        <v>98.501133890000006</v>
      </c>
      <c r="I315" s="16">
        <v>101.6862244</v>
      </c>
      <c r="J315" s="16">
        <v>111.4144419</v>
      </c>
      <c r="K315" s="16">
        <v>104.90537999999999</v>
      </c>
      <c r="L315" s="16">
        <v>100</v>
      </c>
      <c r="M315" s="16">
        <v>96.145772859999994</v>
      </c>
      <c r="N315" s="16">
        <v>104.0469385</v>
      </c>
      <c r="O315" s="16">
        <v>100</v>
      </c>
      <c r="P315" s="16">
        <v>101.3489795</v>
      </c>
      <c r="Q315" s="16">
        <v>103.3724488</v>
      </c>
      <c r="R315" s="16">
        <v>102.3382311</v>
      </c>
      <c r="S315" s="16">
        <v>100</v>
      </c>
      <c r="T315" s="16">
        <v>103.8542271</v>
      </c>
      <c r="U315" s="16">
        <v>111.4144419</v>
      </c>
      <c r="V315" s="16">
        <v>102.9977322</v>
      </c>
      <c r="W315" s="16">
        <v>96.934137500000006</v>
      </c>
    </row>
    <row r="316" spans="1:23" x14ac:dyDescent="0.35">
      <c r="A316">
        <v>317</v>
      </c>
      <c r="B316" t="s">
        <v>208</v>
      </c>
      <c r="C316" t="s">
        <v>511</v>
      </c>
      <c r="D316" t="s">
        <v>24</v>
      </c>
      <c r="E316" t="s">
        <v>31</v>
      </c>
      <c r="F316" t="s">
        <v>154</v>
      </c>
      <c r="G316" t="s">
        <v>512</v>
      </c>
      <c r="H316" s="16">
        <v>99.250566939999999</v>
      </c>
      <c r="I316" s="16">
        <v>104.2155609</v>
      </c>
      <c r="J316" s="16">
        <v>114.5274715</v>
      </c>
      <c r="K316" s="16">
        <v>108.58441500000001</v>
      </c>
      <c r="L316" s="16">
        <v>100</v>
      </c>
      <c r="M316" s="16">
        <v>97.109329639999999</v>
      </c>
      <c r="N316" s="16">
        <v>105.39591799999999</v>
      </c>
      <c r="O316" s="16">
        <v>101.3489795</v>
      </c>
      <c r="P316" s="16">
        <v>102.697959</v>
      </c>
      <c r="Q316" s="16">
        <v>103.3724488</v>
      </c>
      <c r="R316" s="16">
        <v>104.8563262</v>
      </c>
      <c r="S316" s="16">
        <v>100.6131725</v>
      </c>
      <c r="T316" s="16">
        <v>106.74489749999999</v>
      </c>
      <c r="U316" s="16">
        <v>114.5274715</v>
      </c>
      <c r="V316" s="16">
        <v>104.4965983</v>
      </c>
      <c r="W316" s="16">
        <v>98.160482500000001</v>
      </c>
    </row>
    <row r="317" spans="1:23" x14ac:dyDescent="0.35">
      <c r="A317">
        <v>318</v>
      </c>
      <c r="B317" t="s">
        <v>207</v>
      </c>
      <c r="C317" t="s">
        <v>511</v>
      </c>
      <c r="D317" t="s">
        <v>28</v>
      </c>
      <c r="E317" t="s">
        <v>31</v>
      </c>
      <c r="F317" t="s">
        <v>154</v>
      </c>
      <c r="G317" t="s">
        <v>512</v>
      </c>
      <c r="H317" s="16">
        <v>97.751700830000004</v>
      </c>
      <c r="I317" s="16">
        <v>105.9017853</v>
      </c>
      <c r="J317" s="16">
        <v>117.6405012</v>
      </c>
      <c r="K317" s="16">
        <v>111.037105</v>
      </c>
      <c r="L317" s="16">
        <v>100</v>
      </c>
      <c r="M317" s="16">
        <v>94.218659290000005</v>
      </c>
      <c r="N317" s="16">
        <v>105.39591799999999</v>
      </c>
      <c r="O317" s="16">
        <v>98.651020500000001</v>
      </c>
      <c r="P317" s="16">
        <v>102.697959</v>
      </c>
      <c r="Q317" s="16">
        <v>103.3724488</v>
      </c>
      <c r="R317" s="16">
        <v>104.8563262</v>
      </c>
      <c r="S317" s="16">
        <v>99.386827499999995</v>
      </c>
      <c r="T317" s="16">
        <v>108.67201110000001</v>
      </c>
      <c r="U317" s="16">
        <v>117.6405012</v>
      </c>
      <c r="V317" s="16">
        <v>104.4965983</v>
      </c>
      <c r="W317" s="16">
        <v>95.094620000000006</v>
      </c>
    </row>
    <row r="318" spans="1:23" x14ac:dyDescent="0.35">
      <c r="A318">
        <v>319</v>
      </c>
      <c r="B318" t="s">
        <v>672</v>
      </c>
      <c r="C318" t="s">
        <v>511</v>
      </c>
      <c r="D318" t="s">
        <v>23</v>
      </c>
      <c r="E318" t="s">
        <v>31</v>
      </c>
      <c r="F318" t="s">
        <v>154</v>
      </c>
      <c r="G318" t="s">
        <v>512</v>
      </c>
      <c r="H318" s="16">
        <v>97.751700830000004</v>
      </c>
      <c r="I318" s="16">
        <v>101.6862244</v>
      </c>
      <c r="J318" s="16">
        <v>116.60282460000001</v>
      </c>
      <c r="K318" s="16">
        <v>107.35807</v>
      </c>
      <c r="L318" s="16">
        <v>100</v>
      </c>
      <c r="M318" s="16">
        <v>100</v>
      </c>
      <c r="N318" s="16">
        <v>105.39591799999999</v>
      </c>
      <c r="O318" s="16">
        <v>104.0469385</v>
      </c>
      <c r="P318" s="16">
        <v>102.697959</v>
      </c>
      <c r="Q318" s="16">
        <v>103.3724488</v>
      </c>
      <c r="R318" s="16">
        <v>105.0361901</v>
      </c>
      <c r="S318" s="16">
        <v>99.386827499999995</v>
      </c>
      <c r="T318" s="16">
        <v>104.81778389999999</v>
      </c>
      <c r="U318" s="16">
        <v>116.60282460000001</v>
      </c>
      <c r="V318" s="16">
        <v>104.4965983</v>
      </c>
      <c r="W318" s="16">
        <v>101.22634499999999</v>
      </c>
    </row>
    <row r="319" spans="1:23" x14ac:dyDescent="0.35">
      <c r="A319">
        <v>320</v>
      </c>
      <c r="B319" t="s">
        <v>742</v>
      </c>
      <c r="C319" t="s">
        <v>511</v>
      </c>
      <c r="D319" t="s">
        <v>24</v>
      </c>
      <c r="E319" t="s">
        <v>31</v>
      </c>
      <c r="F319" t="s">
        <v>154</v>
      </c>
      <c r="G319" t="s">
        <v>512</v>
      </c>
      <c r="H319" s="16">
        <v>100</v>
      </c>
      <c r="I319" s="16">
        <v>105.9017853</v>
      </c>
      <c r="J319" s="16">
        <v>117.6405012</v>
      </c>
      <c r="K319" s="16">
        <v>111.037105</v>
      </c>
      <c r="L319" s="16">
        <v>100</v>
      </c>
      <c r="M319" s="16">
        <v>97.109329639999999</v>
      </c>
      <c r="N319" s="16">
        <v>106.74489749999999</v>
      </c>
      <c r="O319" s="16">
        <v>101.3489795</v>
      </c>
      <c r="P319" s="16">
        <v>104.0469385</v>
      </c>
      <c r="Q319" s="16">
        <v>103.3724488</v>
      </c>
      <c r="R319" s="16">
        <v>106.6549655</v>
      </c>
      <c r="S319" s="16">
        <v>101.22634499999999</v>
      </c>
      <c r="T319" s="16">
        <v>108.67201110000001</v>
      </c>
      <c r="U319" s="16">
        <v>117.6405012</v>
      </c>
      <c r="V319" s="16">
        <v>105.9954644</v>
      </c>
      <c r="W319" s="16">
        <v>98.160482500000001</v>
      </c>
    </row>
    <row r="320" spans="1:23" x14ac:dyDescent="0.35">
      <c r="A320">
        <v>321</v>
      </c>
      <c r="B320" t="s">
        <v>928</v>
      </c>
      <c r="C320" t="s">
        <v>511</v>
      </c>
      <c r="D320" t="s">
        <v>28</v>
      </c>
      <c r="E320" t="s">
        <v>31</v>
      </c>
      <c r="F320" t="s">
        <v>154</v>
      </c>
      <c r="G320" t="s">
        <v>512</v>
      </c>
      <c r="H320" s="16">
        <v>100</v>
      </c>
      <c r="I320" s="16">
        <v>106.74489749999999</v>
      </c>
      <c r="J320" s="16">
        <v>114.5274715</v>
      </c>
      <c r="K320" s="16">
        <v>112.26345000000001</v>
      </c>
      <c r="L320" s="16">
        <v>100</v>
      </c>
      <c r="M320" s="16">
        <v>97.109329639999999</v>
      </c>
      <c r="N320" s="16">
        <v>108.09387700000001</v>
      </c>
      <c r="O320" s="16">
        <v>102.697959</v>
      </c>
      <c r="P320" s="16">
        <v>104.0469385</v>
      </c>
      <c r="Q320" s="16">
        <v>103.3724488</v>
      </c>
      <c r="R320" s="16">
        <v>106.8348295</v>
      </c>
      <c r="S320" s="16">
        <v>101.22634499999999</v>
      </c>
      <c r="T320" s="16">
        <v>109.6355679</v>
      </c>
      <c r="U320" s="16">
        <v>114.5274715</v>
      </c>
      <c r="V320" s="16">
        <v>106.74489749999999</v>
      </c>
      <c r="W320" s="16">
        <v>98.773655000000005</v>
      </c>
    </row>
    <row r="321" spans="1:23" x14ac:dyDescent="0.35">
      <c r="A321">
        <v>322</v>
      </c>
      <c r="B321" t="s">
        <v>1062</v>
      </c>
      <c r="C321" t="s">
        <v>511</v>
      </c>
      <c r="D321" t="s">
        <v>23</v>
      </c>
      <c r="E321" t="s">
        <v>31</v>
      </c>
      <c r="F321" t="s">
        <v>154</v>
      </c>
      <c r="G321" t="s">
        <v>512</v>
      </c>
      <c r="H321" s="16">
        <v>100.7494331</v>
      </c>
      <c r="I321" s="16">
        <v>107.5880097</v>
      </c>
      <c r="J321" s="16">
        <v>119.7158542</v>
      </c>
      <c r="K321" s="16">
        <v>112.26345000000001</v>
      </c>
      <c r="L321" s="16">
        <v>100</v>
      </c>
      <c r="M321" s="16">
        <v>98.072886429999997</v>
      </c>
      <c r="N321" s="16">
        <v>108.09387700000001</v>
      </c>
      <c r="O321" s="16">
        <v>102.697959</v>
      </c>
      <c r="P321" s="16">
        <v>105.39591799999999</v>
      </c>
      <c r="Q321" s="16">
        <v>103.3724488</v>
      </c>
      <c r="R321" s="16">
        <v>108.4536049</v>
      </c>
      <c r="S321" s="16">
        <v>101.8395175</v>
      </c>
      <c r="T321" s="16">
        <v>110.11734629999999</v>
      </c>
      <c r="U321" s="16">
        <v>119.7158542</v>
      </c>
      <c r="V321" s="16">
        <v>107.4943306</v>
      </c>
      <c r="W321" s="16">
        <v>99.386827499999995</v>
      </c>
    </row>
    <row r="322" spans="1:23" x14ac:dyDescent="0.35">
      <c r="A322">
        <v>323</v>
      </c>
      <c r="B322" t="s">
        <v>205</v>
      </c>
      <c r="C322" t="s">
        <v>645</v>
      </c>
      <c r="D322" t="s">
        <v>24</v>
      </c>
      <c r="E322" t="s">
        <v>25</v>
      </c>
      <c r="F322" t="s">
        <v>636</v>
      </c>
      <c r="G322" t="s">
        <v>647</v>
      </c>
      <c r="H322" s="16">
        <v>97.751700830000004</v>
      </c>
      <c r="I322" s="16">
        <v>105.05867309999999</v>
      </c>
      <c r="J322" s="16">
        <v>100</v>
      </c>
      <c r="K322" s="16">
        <v>101.22634499999999</v>
      </c>
      <c r="L322" s="16">
        <v>100</v>
      </c>
      <c r="M322" s="16">
        <v>96.145772859999994</v>
      </c>
      <c r="N322" s="16">
        <v>97.302041000000003</v>
      </c>
      <c r="O322" s="16">
        <v>95.953061500000004</v>
      </c>
      <c r="P322" s="16">
        <v>100</v>
      </c>
      <c r="Q322" s="16">
        <v>96.627551249999996</v>
      </c>
      <c r="R322" s="16">
        <v>96.942313130000002</v>
      </c>
      <c r="S322" s="16">
        <v>99.386827499999995</v>
      </c>
      <c r="T322" s="16">
        <v>104.3360055</v>
      </c>
      <c r="U322" s="16">
        <v>100</v>
      </c>
      <c r="V322" s="16">
        <v>98.501133890000006</v>
      </c>
      <c r="W322" s="16">
        <v>95.094620000000006</v>
      </c>
    </row>
    <row r="323" spans="1:23" x14ac:dyDescent="0.35">
      <c r="A323">
        <v>324</v>
      </c>
      <c r="B323" t="s">
        <v>707</v>
      </c>
      <c r="C323" t="s">
        <v>645</v>
      </c>
      <c r="D323" t="s">
        <v>28</v>
      </c>
      <c r="E323" t="s">
        <v>25</v>
      </c>
      <c r="F323" t="s">
        <v>636</v>
      </c>
      <c r="G323" t="s">
        <v>647</v>
      </c>
      <c r="H323" s="16">
        <v>100</v>
      </c>
      <c r="I323" s="16">
        <v>107.5880097</v>
      </c>
      <c r="J323" s="16">
        <v>101.0376765</v>
      </c>
      <c r="K323" s="16">
        <v>102.45269</v>
      </c>
      <c r="L323" s="16">
        <v>100</v>
      </c>
      <c r="M323" s="16">
        <v>97.109329639999999</v>
      </c>
      <c r="N323" s="16">
        <v>98.651020500000001</v>
      </c>
      <c r="O323" s="16">
        <v>100</v>
      </c>
      <c r="P323" s="16">
        <v>101.3489795</v>
      </c>
      <c r="Q323" s="16">
        <v>96.627551249999996</v>
      </c>
      <c r="R323" s="16">
        <v>99.460408200000003</v>
      </c>
      <c r="S323" s="16">
        <v>101.22634499999999</v>
      </c>
      <c r="T323" s="16">
        <v>106.2631191</v>
      </c>
      <c r="U323" s="16">
        <v>101.0376765</v>
      </c>
      <c r="V323" s="16">
        <v>100</v>
      </c>
      <c r="W323" s="16">
        <v>97.547309999999996</v>
      </c>
    </row>
    <row r="324" spans="1:23" x14ac:dyDescent="0.35">
      <c r="A324">
        <v>325</v>
      </c>
      <c r="B324" t="s">
        <v>205</v>
      </c>
      <c r="C324" t="s">
        <v>651</v>
      </c>
      <c r="D324" t="s">
        <v>24</v>
      </c>
      <c r="E324" t="s">
        <v>26</v>
      </c>
      <c r="F324" t="s">
        <v>636</v>
      </c>
      <c r="G324" t="s">
        <v>653</v>
      </c>
      <c r="H324" s="16">
        <v>94.753968610000001</v>
      </c>
      <c r="I324" s="16">
        <v>94.941326880000005</v>
      </c>
      <c r="J324" s="16">
        <v>96.886970379999994</v>
      </c>
      <c r="K324" s="16">
        <v>95.094620000000006</v>
      </c>
      <c r="L324" s="16">
        <v>93.255102500000007</v>
      </c>
      <c r="M324" s="16">
        <v>104.81778389999999</v>
      </c>
      <c r="N324" s="16">
        <v>93.255102500000007</v>
      </c>
      <c r="O324" s="16">
        <v>97.302041000000003</v>
      </c>
      <c r="P324" s="16">
        <v>98.651020500000001</v>
      </c>
      <c r="Q324" s="16">
        <v>96.627551249999996</v>
      </c>
      <c r="R324" s="16">
        <v>92.985306600000001</v>
      </c>
      <c r="S324" s="16">
        <v>94.481447500000002</v>
      </c>
      <c r="T324" s="16">
        <v>94.218659290000005</v>
      </c>
      <c r="U324" s="16">
        <v>96.886970379999994</v>
      </c>
      <c r="V324" s="16">
        <v>95.503401670000002</v>
      </c>
      <c r="W324" s="16">
        <v>101.22634499999999</v>
      </c>
    </row>
    <row r="325" spans="1:23" x14ac:dyDescent="0.35">
      <c r="A325">
        <v>326</v>
      </c>
      <c r="B325" t="s">
        <v>205</v>
      </c>
      <c r="C325" t="s">
        <v>634</v>
      </c>
      <c r="D325" t="s">
        <v>24</v>
      </c>
      <c r="E325" t="s">
        <v>31</v>
      </c>
      <c r="F325" t="s">
        <v>636</v>
      </c>
      <c r="G325" t="s">
        <v>638</v>
      </c>
      <c r="H325" s="16">
        <v>97.751700830000004</v>
      </c>
      <c r="I325" s="16">
        <v>100.84311219999999</v>
      </c>
      <c r="J325" s="16">
        <v>110.3767654</v>
      </c>
      <c r="K325" s="16">
        <v>104.90537999999999</v>
      </c>
      <c r="L325" s="16">
        <v>100</v>
      </c>
      <c r="M325" s="16">
        <v>96.145772859999994</v>
      </c>
      <c r="N325" s="16">
        <v>101.3489795</v>
      </c>
      <c r="O325" s="16">
        <v>100</v>
      </c>
      <c r="P325" s="16">
        <v>98.651020500000001</v>
      </c>
      <c r="Q325" s="16">
        <v>103.3724488</v>
      </c>
      <c r="R325" s="16">
        <v>101.07918359999999</v>
      </c>
      <c r="S325" s="16">
        <v>99.386827499999995</v>
      </c>
      <c r="T325" s="16">
        <v>103.3724488</v>
      </c>
      <c r="U325" s="16">
        <v>110.3767654</v>
      </c>
      <c r="V325" s="16">
        <v>100</v>
      </c>
      <c r="W325" s="16">
        <v>96.934137500000006</v>
      </c>
    </row>
    <row r="326" spans="1:23" x14ac:dyDescent="0.35">
      <c r="A326">
        <v>327</v>
      </c>
      <c r="B326" t="s">
        <v>205</v>
      </c>
      <c r="C326" t="s">
        <v>655</v>
      </c>
      <c r="D326" t="s">
        <v>24</v>
      </c>
      <c r="E326" t="s">
        <v>21</v>
      </c>
      <c r="F326" t="s">
        <v>636</v>
      </c>
      <c r="G326" t="s">
        <v>657</v>
      </c>
      <c r="H326" s="16">
        <v>94.004535559999994</v>
      </c>
      <c r="I326" s="16">
        <v>92.411990309999993</v>
      </c>
      <c r="J326" s="16">
        <v>96.886970379999994</v>
      </c>
      <c r="K326" s="16">
        <v>98.773655000000005</v>
      </c>
      <c r="L326" s="16">
        <v>100</v>
      </c>
      <c r="M326" s="16">
        <v>92.291545709999994</v>
      </c>
      <c r="N326" s="16">
        <v>106.74489749999999</v>
      </c>
      <c r="O326" s="16">
        <v>101.3489795</v>
      </c>
      <c r="P326" s="16">
        <v>104.0469385</v>
      </c>
      <c r="Q326" s="16">
        <v>103.3724488</v>
      </c>
      <c r="R326" s="16">
        <v>96.042993469999999</v>
      </c>
      <c r="S326" s="16">
        <v>96.320965000000001</v>
      </c>
      <c r="T326" s="16">
        <v>96.145772859999994</v>
      </c>
      <c r="U326" s="16">
        <v>96.886970379999994</v>
      </c>
      <c r="V326" s="16">
        <v>105.9954644</v>
      </c>
      <c r="W326" s="16">
        <v>95.094620000000006</v>
      </c>
    </row>
    <row r="327" spans="1:23" x14ac:dyDescent="0.35">
      <c r="A327">
        <v>328</v>
      </c>
      <c r="B327" t="s">
        <v>205</v>
      </c>
      <c r="C327" t="s">
        <v>660</v>
      </c>
      <c r="D327" t="s">
        <v>23</v>
      </c>
      <c r="E327" t="s">
        <v>25</v>
      </c>
      <c r="F327" t="s">
        <v>636</v>
      </c>
      <c r="G327" t="s">
        <v>662</v>
      </c>
      <c r="H327" s="16">
        <v>99.250566939999999</v>
      </c>
      <c r="I327" s="16">
        <v>98.313775629999995</v>
      </c>
      <c r="J327" s="16">
        <v>97.924646920000001</v>
      </c>
      <c r="K327" s="16">
        <v>96.320965000000001</v>
      </c>
      <c r="L327" s="16">
        <v>100</v>
      </c>
      <c r="M327" s="16">
        <v>100.96355680000001</v>
      </c>
      <c r="N327" s="16">
        <v>98.651020500000001</v>
      </c>
      <c r="O327" s="16">
        <v>100</v>
      </c>
      <c r="P327" s="16">
        <v>98.651020500000001</v>
      </c>
      <c r="Q327" s="16">
        <v>100</v>
      </c>
      <c r="R327" s="16">
        <v>97.122177070000006</v>
      </c>
      <c r="S327" s="16">
        <v>100.6131725</v>
      </c>
      <c r="T327" s="16">
        <v>98.554664819999999</v>
      </c>
      <c r="U327" s="16">
        <v>97.924646920000001</v>
      </c>
      <c r="V327" s="16">
        <v>98.501133890000006</v>
      </c>
      <c r="W327" s="16">
        <v>100</v>
      </c>
    </row>
    <row r="328" spans="1:23" x14ac:dyDescent="0.35">
      <c r="A328">
        <v>329</v>
      </c>
      <c r="B328" t="s">
        <v>205</v>
      </c>
      <c r="C328" t="s">
        <v>666</v>
      </c>
      <c r="D328" t="s">
        <v>24</v>
      </c>
      <c r="E328" t="s">
        <v>25</v>
      </c>
      <c r="F328" t="s">
        <v>636</v>
      </c>
      <c r="G328" t="s">
        <v>667</v>
      </c>
      <c r="H328" s="16">
        <v>99.250566939999999</v>
      </c>
      <c r="I328" s="16">
        <v>94.941326880000005</v>
      </c>
      <c r="J328" s="16">
        <v>96.886970379999994</v>
      </c>
      <c r="K328" s="16">
        <v>96.320965000000001</v>
      </c>
      <c r="L328" s="16">
        <v>93.255102500000007</v>
      </c>
      <c r="M328" s="16">
        <v>100</v>
      </c>
      <c r="N328" s="16">
        <v>100</v>
      </c>
      <c r="O328" s="16">
        <v>98.651020500000001</v>
      </c>
      <c r="P328" s="16">
        <v>98.651020500000001</v>
      </c>
      <c r="Q328" s="16">
        <v>103.3724488</v>
      </c>
      <c r="R328" s="16">
        <v>96.222857399999995</v>
      </c>
      <c r="S328" s="16">
        <v>98.160482500000001</v>
      </c>
      <c r="T328" s="16">
        <v>94.700437679999993</v>
      </c>
      <c r="U328" s="16">
        <v>96.886970379999994</v>
      </c>
      <c r="V328" s="16">
        <v>99.250566939999999</v>
      </c>
      <c r="W328" s="16">
        <v>98.773655000000005</v>
      </c>
    </row>
    <row r="329" spans="1:23" x14ac:dyDescent="0.35">
      <c r="A329">
        <v>330</v>
      </c>
      <c r="B329" t="s">
        <v>205</v>
      </c>
      <c r="C329" t="s">
        <v>641</v>
      </c>
      <c r="D329" t="s">
        <v>24</v>
      </c>
      <c r="E329" t="s">
        <v>25</v>
      </c>
      <c r="F329" t="s">
        <v>636</v>
      </c>
      <c r="G329" t="s">
        <v>643</v>
      </c>
      <c r="H329" s="16">
        <v>104.4965983</v>
      </c>
      <c r="I329" s="16">
        <v>97.470663439999996</v>
      </c>
      <c r="J329" s="16">
        <v>96.886970379999994</v>
      </c>
      <c r="K329" s="16">
        <v>96.320965000000001</v>
      </c>
      <c r="L329" s="16">
        <v>93.255102500000007</v>
      </c>
      <c r="M329" s="16">
        <v>99.036443210000002</v>
      </c>
      <c r="N329" s="16">
        <v>94.604082000000005</v>
      </c>
      <c r="O329" s="16">
        <v>100</v>
      </c>
      <c r="P329" s="16">
        <v>97.302041000000003</v>
      </c>
      <c r="Q329" s="16">
        <v>100</v>
      </c>
      <c r="R329" s="16">
        <v>96.222857399999995</v>
      </c>
      <c r="S329" s="16">
        <v>102.45269</v>
      </c>
      <c r="T329" s="16">
        <v>96.145772859999994</v>
      </c>
      <c r="U329" s="16">
        <v>96.886970379999994</v>
      </c>
      <c r="V329" s="16">
        <v>95.503401670000002</v>
      </c>
      <c r="W329" s="16">
        <v>98.773655000000005</v>
      </c>
    </row>
    <row r="330" spans="1:23" x14ac:dyDescent="0.35">
      <c r="A330">
        <v>331</v>
      </c>
      <c r="B330" t="s">
        <v>205</v>
      </c>
      <c r="C330" t="s">
        <v>513</v>
      </c>
      <c r="D330" t="s">
        <v>28</v>
      </c>
      <c r="E330" t="s">
        <v>25</v>
      </c>
      <c r="F330" t="s">
        <v>155</v>
      </c>
      <c r="G330" t="s">
        <v>514</v>
      </c>
      <c r="H330" s="16">
        <v>106.74489749999999</v>
      </c>
      <c r="I330" s="16">
        <v>105.05867309999999</v>
      </c>
      <c r="J330" s="16">
        <v>100</v>
      </c>
      <c r="K330" s="16">
        <v>98.773655000000005</v>
      </c>
      <c r="L330" s="16">
        <v>100</v>
      </c>
      <c r="M330" s="16">
        <v>100</v>
      </c>
      <c r="N330" s="16">
        <v>100</v>
      </c>
      <c r="O330" s="16">
        <v>110.791836</v>
      </c>
      <c r="P330" s="16">
        <v>104.0469385</v>
      </c>
      <c r="Q330" s="16">
        <v>100</v>
      </c>
      <c r="R330" s="16">
        <v>103.23755079999999</v>
      </c>
      <c r="S330" s="16">
        <v>106.74489749999999</v>
      </c>
      <c r="T330" s="16">
        <v>103.3724488</v>
      </c>
      <c r="U330" s="16">
        <v>100</v>
      </c>
      <c r="V330" s="16">
        <v>102.24829920000001</v>
      </c>
      <c r="W330" s="16">
        <v>104.2922075</v>
      </c>
    </row>
    <row r="331" spans="1:23" x14ac:dyDescent="0.35">
      <c r="A331">
        <v>332</v>
      </c>
      <c r="B331" t="s">
        <v>580</v>
      </c>
      <c r="C331" t="s">
        <v>513</v>
      </c>
      <c r="D331" t="s">
        <v>23</v>
      </c>
      <c r="E331" t="s">
        <v>25</v>
      </c>
      <c r="F331" t="s">
        <v>155</v>
      </c>
      <c r="G331" t="s">
        <v>514</v>
      </c>
      <c r="H331" s="16">
        <v>108.9931967</v>
      </c>
      <c r="I331" s="16">
        <v>107.5880097</v>
      </c>
      <c r="J331" s="16">
        <v>101.0376765</v>
      </c>
      <c r="K331" s="16">
        <v>100</v>
      </c>
      <c r="L331" s="16">
        <v>100</v>
      </c>
      <c r="M331" s="16">
        <v>100.96355680000001</v>
      </c>
      <c r="N331" s="16">
        <v>101.3489795</v>
      </c>
      <c r="O331" s="16">
        <v>114.8387745</v>
      </c>
      <c r="P331" s="16">
        <v>105.39591799999999</v>
      </c>
      <c r="Q331" s="16">
        <v>100</v>
      </c>
      <c r="R331" s="16">
        <v>105.7556459</v>
      </c>
      <c r="S331" s="16">
        <v>108.58441500000001</v>
      </c>
      <c r="T331" s="16">
        <v>105.29956230000001</v>
      </c>
      <c r="U331" s="16">
        <v>101.0376765</v>
      </c>
      <c r="V331" s="16">
        <v>103.74716530000001</v>
      </c>
      <c r="W331" s="16">
        <v>106.74489749999999</v>
      </c>
    </row>
    <row r="332" spans="1:23" x14ac:dyDescent="0.35">
      <c r="A332">
        <v>333</v>
      </c>
      <c r="B332" t="s">
        <v>630</v>
      </c>
      <c r="C332" t="s">
        <v>513</v>
      </c>
      <c r="D332" t="s">
        <v>24</v>
      </c>
      <c r="E332" t="s">
        <v>25</v>
      </c>
      <c r="F332" t="s">
        <v>155</v>
      </c>
      <c r="G332" t="s">
        <v>514</v>
      </c>
      <c r="H332" s="16">
        <v>108.24376359999999</v>
      </c>
      <c r="I332" s="16">
        <v>109.2742341</v>
      </c>
      <c r="J332" s="16">
        <v>100</v>
      </c>
      <c r="K332" s="16">
        <v>101.22634499999999</v>
      </c>
      <c r="L332" s="16">
        <v>100</v>
      </c>
      <c r="M332" s="16">
        <v>99.036443210000002</v>
      </c>
      <c r="N332" s="16">
        <v>104.0469385</v>
      </c>
      <c r="O332" s="16">
        <v>113.489795</v>
      </c>
      <c r="P332" s="16">
        <v>106.74489749999999</v>
      </c>
      <c r="Q332" s="16">
        <v>100</v>
      </c>
      <c r="R332" s="16">
        <v>105.93550980000001</v>
      </c>
      <c r="S332" s="16">
        <v>107.9712425</v>
      </c>
      <c r="T332" s="16">
        <v>106.74489749999999</v>
      </c>
      <c r="U332" s="16">
        <v>100</v>
      </c>
      <c r="V332" s="16">
        <v>105.9954644</v>
      </c>
      <c r="W332" s="16">
        <v>104.90537999999999</v>
      </c>
    </row>
    <row r="333" spans="1:23" x14ac:dyDescent="0.35">
      <c r="A333">
        <v>334</v>
      </c>
      <c r="B333" t="s">
        <v>707</v>
      </c>
      <c r="C333" t="s">
        <v>513</v>
      </c>
      <c r="D333" t="s">
        <v>28</v>
      </c>
      <c r="E333" t="s">
        <v>25</v>
      </c>
      <c r="F333" t="s">
        <v>155</v>
      </c>
      <c r="G333" t="s">
        <v>514</v>
      </c>
      <c r="H333" s="16">
        <v>108.9931967</v>
      </c>
      <c r="I333" s="16">
        <v>105.05867309999999</v>
      </c>
      <c r="J333" s="16">
        <v>100</v>
      </c>
      <c r="K333" s="16">
        <v>97.547309999999996</v>
      </c>
      <c r="L333" s="16">
        <v>100</v>
      </c>
      <c r="M333" s="16">
        <v>103.8542271</v>
      </c>
      <c r="N333" s="16">
        <v>104.0469385</v>
      </c>
      <c r="O333" s="16">
        <v>117.5367335</v>
      </c>
      <c r="P333" s="16">
        <v>106.74489749999999</v>
      </c>
      <c r="Q333" s="16">
        <v>100</v>
      </c>
      <c r="R333" s="16">
        <v>106.11537370000001</v>
      </c>
      <c r="S333" s="16">
        <v>108.58441500000001</v>
      </c>
      <c r="T333" s="16">
        <v>102.8906704</v>
      </c>
      <c r="U333" s="16">
        <v>100</v>
      </c>
      <c r="V333" s="16">
        <v>105.9954644</v>
      </c>
      <c r="W333" s="16">
        <v>109.81076</v>
      </c>
    </row>
    <row r="334" spans="1:23" x14ac:dyDescent="0.35">
      <c r="A334">
        <v>335</v>
      </c>
      <c r="B334" t="s">
        <v>825</v>
      </c>
      <c r="C334" t="s">
        <v>513</v>
      </c>
      <c r="D334" t="s">
        <v>23</v>
      </c>
      <c r="E334" t="s">
        <v>25</v>
      </c>
      <c r="F334" t="s">
        <v>155</v>
      </c>
      <c r="G334" t="s">
        <v>514</v>
      </c>
      <c r="H334" s="16">
        <v>111.2414958</v>
      </c>
      <c r="I334" s="16">
        <v>105.9017853</v>
      </c>
      <c r="J334" s="16">
        <v>101.0376765</v>
      </c>
      <c r="K334" s="16">
        <v>97.547309999999996</v>
      </c>
      <c r="L334" s="16">
        <v>100</v>
      </c>
      <c r="M334" s="16">
        <v>102.8906704</v>
      </c>
      <c r="N334" s="16">
        <v>101.3489795</v>
      </c>
      <c r="O334" s="16">
        <v>117.5367335</v>
      </c>
      <c r="P334" s="16">
        <v>105.39591799999999</v>
      </c>
      <c r="Q334" s="16">
        <v>100</v>
      </c>
      <c r="R334" s="16">
        <v>106.2952377</v>
      </c>
      <c r="S334" s="16">
        <v>110.42393250000001</v>
      </c>
      <c r="T334" s="16">
        <v>103.3724488</v>
      </c>
      <c r="U334" s="16">
        <v>101.0376765</v>
      </c>
      <c r="V334" s="16">
        <v>103.74716530000001</v>
      </c>
      <c r="W334" s="16">
        <v>109.1975875</v>
      </c>
    </row>
    <row r="335" spans="1:23" x14ac:dyDescent="0.35">
      <c r="A335">
        <v>336</v>
      </c>
      <c r="B335" t="s">
        <v>205</v>
      </c>
      <c r="C335" t="s">
        <v>519</v>
      </c>
      <c r="D335" t="s">
        <v>28</v>
      </c>
      <c r="E335" t="s">
        <v>26</v>
      </c>
      <c r="F335" t="s">
        <v>155</v>
      </c>
      <c r="G335" t="s">
        <v>520</v>
      </c>
      <c r="H335" s="16">
        <v>102.9977322</v>
      </c>
      <c r="I335" s="16">
        <v>102.52933659999999</v>
      </c>
      <c r="J335" s="16">
        <v>96.886970379999994</v>
      </c>
      <c r="K335" s="16">
        <v>98.773655000000005</v>
      </c>
      <c r="L335" s="16">
        <v>100</v>
      </c>
      <c r="M335" s="16">
        <v>112.52623819999999</v>
      </c>
      <c r="N335" s="16">
        <v>95.953061500000004</v>
      </c>
      <c r="O335" s="16">
        <v>95.953061500000004</v>
      </c>
      <c r="P335" s="16">
        <v>98.651020500000001</v>
      </c>
      <c r="Q335" s="16">
        <v>103.3724488</v>
      </c>
      <c r="R335" s="16">
        <v>101.25904749999999</v>
      </c>
      <c r="S335" s="16">
        <v>103.679035</v>
      </c>
      <c r="T335" s="16">
        <v>101.9271136</v>
      </c>
      <c r="U335" s="16">
        <v>96.886970379999994</v>
      </c>
      <c r="V335" s="16">
        <v>97.002267779999997</v>
      </c>
      <c r="W335" s="16">
        <v>105.5185525</v>
      </c>
    </row>
    <row r="336" spans="1:23" x14ac:dyDescent="0.35">
      <c r="A336">
        <v>337</v>
      </c>
      <c r="B336" t="s">
        <v>586</v>
      </c>
      <c r="C336" t="s">
        <v>519</v>
      </c>
      <c r="D336" t="s">
        <v>23</v>
      </c>
      <c r="E336" t="s">
        <v>26</v>
      </c>
      <c r="F336" t="s">
        <v>155</v>
      </c>
      <c r="G336" t="s">
        <v>520</v>
      </c>
      <c r="H336" s="16">
        <v>105.24603140000001</v>
      </c>
      <c r="I336" s="16">
        <v>103.3724488</v>
      </c>
      <c r="J336" s="16">
        <v>97.924646920000001</v>
      </c>
      <c r="K336" s="16">
        <v>100</v>
      </c>
      <c r="L336" s="16">
        <v>100</v>
      </c>
      <c r="M336" s="16">
        <v>115.4169086</v>
      </c>
      <c r="N336" s="16">
        <v>97.302041000000003</v>
      </c>
      <c r="O336" s="16">
        <v>100</v>
      </c>
      <c r="P336" s="16">
        <v>100</v>
      </c>
      <c r="Q336" s="16">
        <v>103.3724488</v>
      </c>
      <c r="R336" s="16">
        <v>103.7771426</v>
      </c>
      <c r="S336" s="16">
        <v>105.5185525</v>
      </c>
      <c r="T336" s="16">
        <v>102.8906704</v>
      </c>
      <c r="U336" s="16">
        <v>97.924646920000001</v>
      </c>
      <c r="V336" s="16">
        <v>98.501133890000006</v>
      </c>
      <c r="W336" s="16">
        <v>109.1975875</v>
      </c>
    </row>
    <row r="337" spans="1:23" x14ac:dyDescent="0.35">
      <c r="A337">
        <v>338</v>
      </c>
      <c r="B337" t="s">
        <v>962</v>
      </c>
      <c r="C337" t="s">
        <v>519</v>
      </c>
      <c r="D337" t="s">
        <v>24</v>
      </c>
      <c r="E337" t="s">
        <v>26</v>
      </c>
      <c r="F337" t="s">
        <v>155</v>
      </c>
      <c r="G337" t="s">
        <v>520</v>
      </c>
      <c r="H337" s="16">
        <v>105.9954644</v>
      </c>
      <c r="I337" s="16">
        <v>101.6862244</v>
      </c>
      <c r="J337" s="16">
        <v>97.924646920000001</v>
      </c>
      <c r="K337" s="16">
        <v>97.547309999999996</v>
      </c>
      <c r="L337" s="16">
        <v>100</v>
      </c>
      <c r="M337" s="16">
        <v>118.3075789</v>
      </c>
      <c r="N337" s="16">
        <v>95.953061500000004</v>
      </c>
      <c r="O337" s="16">
        <v>104.0469385</v>
      </c>
      <c r="P337" s="16">
        <v>100</v>
      </c>
      <c r="Q337" s="16">
        <v>103.3724488</v>
      </c>
      <c r="R337" s="16">
        <v>104.1368705</v>
      </c>
      <c r="S337" s="16">
        <v>106.131725</v>
      </c>
      <c r="T337" s="16">
        <v>100.96355680000001</v>
      </c>
      <c r="U337" s="16">
        <v>97.924646920000001</v>
      </c>
      <c r="V337" s="16">
        <v>97.751700830000004</v>
      </c>
      <c r="W337" s="16">
        <v>112.8766225</v>
      </c>
    </row>
    <row r="338" spans="1:23" x14ac:dyDescent="0.35">
      <c r="A338">
        <v>339</v>
      </c>
      <c r="B338" t="s">
        <v>205</v>
      </c>
      <c r="C338" t="s">
        <v>515</v>
      </c>
      <c r="D338" t="s">
        <v>28</v>
      </c>
      <c r="E338" t="s">
        <v>25</v>
      </c>
      <c r="F338" t="s">
        <v>158</v>
      </c>
      <c r="G338" t="s">
        <v>516</v>
      </c>
      <c r="H338" s="16">
        <v>105.9954644</v>
      </c>
      <c r="I338" s="16">
        <v>105.9017853</v>
      </c>
      <c r="J338" s="16">
        <v>98.962323459999993</v>
      </c>
      <c r="K338" s="16">
        <v>98.773655000000005</v>
      </c>
      <c r="L338" s="16">
        <v>100</v>
      </c>
      <c r="M338" s="16">
        <v>100</v>
      </c>
      <c r="N338" s="16">
        <v>106.74489749999999</v>
      </c>
      <c r="O338" s="16">
        <v>101.3489795</v>
      </c>
      <c r="P338" s="16">
        <v>102.697959</v>
      </c>
      <c r="Q338" s="16">
        <v>103.3724488</v>
      </c>
      <c r="R338" s="16">
        <v>103.41741469999999</v>
      </c>
      <c r="S338" s="16">
        <v>106.131725</v>
      </c>
      <c r="T338" s="16">
        <v>103.8542271</v>
      </c>
      <c r="U338" s="16">
        <v>98.962323459999993</v>
      </c>
      <c r="V338" s="16">
        <v>105.24603140000001</v>
      </c>
      <c r="W338" s="16">
        <v>100</v>
      </c>
    </row>
    <row r="339" spans="1:23" x14ac:dyDescent="0.35">
      <c r="A339">
        <v>340</v>
      </c>
      <c r="B339" t="s">
        <v>630</v>
      </c>
      <c r="C339" t="s">
        <v>515</v>
      </c>
      <c r="D339" t="s">
        <v>23</v>
      </c>
      <c r="E339" t="s">
        <v>25</v>
      </c>
      <c r="F339" t="s">
        <v>158</v>
      </c>
      <c r="G339" t="s">
        <v>516</v>
      </c>
      <c r="H339" s="16">
        <v>108.24376359999999</v>
      </c>
      <c r="I339" s="16">
        <v>108.43112189999999</v>
      </c>
      <c r="J339" s="16">
        <v>100</v>
      </c>
      <c r="K339" s="16">
        <v>100</v>
      </c>
      <c r="L339" s="16">
        <v>100</v>
      </c>
      <c r="M339" s="16">
        <v>100.96355680000001</v>
      </c>
      <c r="N339" s="16">
        <v>108.09387700000001</v>
      </c>
      <c r="O339" s="16">
        <v>105.39591799999999</v>
      </c>
      <c r="P339" s="16">
        <v>104.0469385</v>
      </c>
      <c r="Q339" s="16">
        <v>103.3724488</v>
      </c>
      <c r="R339" s="16">
        <v>105.93550980000001</v>
      </c>
      <c r="S339" s="16">
        <v>107.9712425</v>
      </c>
      <c r="T339" s="16">
        <v>105.7813407</v>
      </c>
      <c r="U339" s="16">
        <v>100</v>
      </c>
      <c r="V339" s="16">
        <v>106.74489749999999</v>
      </c>
      <c r="W339" s="16">
        <v>102.45269</v>
      </c>
    </row>
    <row r="340" spans="1:23" x14ac:dyDescent="0.35">
      <c r="A340">
        <v>341</v>
      </c>
      <c r="B340" t="s">
        <v>825</v>
      </c>
      <c r="C340" t="s">
        <v>515</v>
      </c>
      <c r="D340" t="s">
        <v>24</v>
      </c>
      <c r="E340" t="s">
        <v>25</v>
      </c>
      <c r="F340" t="s">
        <v>158</v>
      </c>
      <c r="G340" t="s">
        <v>516</v>
      </c>
      <c r="H340" s="16">
        <v>110.4920628</v>
      </c>
      <c r="I340" s="16">
        <v>106.74489749999999</v>
      </c>
      <c r="J340" s="16">
        <v>100</v>
      </c>
      <c r="K340" s="16">
        <v>97.547309999999996</v>
      </c>
      <c r="L340" s="16">
        <v>100</v>
      </c>
      <c r="M340" s="16">
        <v>102.8906704</v>
      </c>
      <c r="N340" s="16">
        <v>106.74489749999999</v>
      </c>
      <c r="O340" s="16">
        <v>108.09387700000001</v>
      </c>
      <c r="P340" s="16">
        <v>102.697959</v>
      </c>
      <c r="Q340" s="16">
        <v>103.3724488</v>
      </c>
      <c r="R340" s="16">
        <v>106.11537370000001</v>
      </c>
      <c r="S340" s="16">
        <v>109.81076</v>
      </c>
      <c r="T340" s="16">
        <v>103.8542271</v>
      </c>
      <c r="U340" s="16">
        <v>100</v>
      </c>
      <c r="V340" s="16">
        <v>105.24603140000001</v>
      </c>
      <c r="W340" s="16">
        <v>104.90537999999999</v>
      </c>
    </row>
    <row r="341" spans="1:23" x14ac:dyDescent="0.35">
      <c r="A341">
        <v>342</v>
      </c>
      <c r="B341" t="s">
        <v>205</v>
      </c>
      <c r="C341" t="s">
        <v>517</v>
      </c>
      <c r="D341" t="s">
        <v>28</v>
      </c>
      <c r="E341" t="s">
        <v>21</v>
      </c>
      <c r="F341" t="s">
        <v>158</v>
      </c>
      <c r="G341" t="s">
        <v>518</v>
      </c>
      <c r="H341" s="16">
        <v>95.503401670000002</v>
      </c>
      <c r="I341" s="16">
        <v>93.255102500000007</v>
      </c>
      <c r="J341" s="16">
        <v>104.1507062</v>
      </c>
      <c r="K341" s="16">
        <v>102.45269</v>
      </c>
      <c r="L341" s="16">
        <v>100</v>
      </c>
      <c r="M341" s="16">
        <v>92.291545709999994</v>
      </c>
      <c r="N341" s="16">
        <v>117.5367335</v>
      </c>
      <c r="O341" s="16">
        <v>97.302041000000003</v>
      </c>
      <c r="P341" s="16">
        <v>104.0469385</v>
      </c>
      <c r="Q341" s="16">
        <v>100</v>
      </c>
      <c r="R341" s="16">
        <v>98.381224599999996</v>
      </c>
      <c r="S341" s="16">
        <v>97.547309999999996</v>
      </c>
      <c r="T341" s="16">
        <v>98.072886429999997</v>
      </c>
      <c r="U341" s="16">
        <v>104.1507062</v>
      </c>
      <c r="V341" s="16">
        <v>111.9909289</v>
      </c>
      <c r="W341" s="16">
        <v>93.255102500000007</v>
      </c>
    </row>
    <row r="342" spans="1:23" x14ac:dyDescent="0.35">
      <c r="A342">
        <v>343</v>
      </c>
      <c r="B342" t="s">
        <v>683</v>
      </c>
      <c r="C342" t="s">
        <v>517</v>
      </c>
      <c r="D342" t="s">
        <v>23</v>
      </c>
      <c r="E342" t="s">
        <v>21</v>
      </c>
      <c r="F342" t="s">
        <v>158</v>
      </c>
      <c r="G342" t="s">
        <v>518</v>
      </c>
      <c r="H342" s="16">
        <v>96.252834719999996</v>
      </c>
      <c r="I342" s="16">
        <v>94.098214690000006</v>
      </c>
      <c r="J342" s="16">
        <v>107.26373580000001</v>
      </c>
      <c r="K342" s="16">
        <v>103.679035</v>
      </c>
      <c r="L342" s="16">
        <v>100</v>
      </c>
      <c r="M342" s="16">
        <v>93.255102500000007</v>
      </c>
      <c r="N342" s="16">
        <v>121.58367200000001</v>
      </c>
      <c r="O342" s="16">
        <v>98.651020500000001</v>
      </c>
      <c r="P342" s="16">
        <v>108.09387700000001</v>
      </c>
      <c r="Q342" s="16">
        <v>100</v>
      </c>
      <c r="R342" s="16">
        <v>100.89931970000001</v>
      </c>
      <c r="S342" s="16">
        <v>98.160482500000001</v>
      </c>
      <c r="T342" s="16">
        <v>99.036443210000002</v>
      </c>
      <c r="U342" s="16">
        <v>107.26373580000001</v>
      </c>
      <c r="V342" s="16">
        <v>116.4875272</v>
      </c>
      <c r="W342" s="16">
        <v>94.481447500000002</v>
      </c>
    </row>
    <row r="343" spans="1:23" x14ac:dyDescent="0.35">
      <c r="A343">
        <v>344</v>
      </c>
      <c r="B343" t="s">
        <v>205</v>
      </c>
      <c r="C343" t="s">
        <v>540</v>
      </c>
      <c r="D343" t="s">
        <v>24</v>
      </c>
      <c r="E343" t="s">
        <v>25</v>
      </c>
      <c r="F343" t="s">
        <v>542</v>
      </c>
      <c r="G343" t="s">
        <v>547</v>
      </c>
      <c r="H343" s="16">
        <v>101.4988661</v>
      </c>
      <c r="I343" s="16">
        <v>100</v>
      </c>
      <c r="J343" s="16">
        <v>103.1130296</v>
      </c>
      <c r="K343" s="16">
        <v>101.22634499999999</v>
      </c>
      <c r="L343" s="16">
        <v>100</v>
      </c>
      <c r="M343" s="16">
        <v>98.072886429999997</v>
      </c>
      <c r="N343" s="16">
        <v>105.39591799999999</v>
      </c>
      <c r="O343" s="16">
        <v>106.74489749999999</v>
      </c>
      <c r="P343" s="16">
        <v>100</v>
      </c>
      <c r="Q343" s="16">
        <v>100</v>
      </c>
      <c r="R343" s="16">
        <v>101.07918359999999</v>
      </c>
      <c r="S343" s="16">
        <v>102.45269</v>
      </c>
      <c r="T343" s="16">
        <v>101.4453352</v>
      </c>
      <c r="U343" s="16">
        <v>103.1130296</v>
      </c>
      <c r="V343" s="16">
        <v>102.9977322</v>
      </c>
      <c r="W343" s="16">
        <v>101.22634499999999</v>
      </c>
    </row>
    <row r="344" spans="1:23" x14ac:dyDescent="0.35">
      <c r="A344">
        <v>345</v>
      </c>
      <c r="B344" t="s">
        <v>590</v>
      </c>
      <c r="C344" t="s">
        <v>540</v>
      </c>
      <c r="D344" t="s">
        <v>28</v>
      </c>
      <c r="E344" t="s">
        <v>25</v>
      </c>
      <c r="F344" t="s">
        <v>542</v>
      </c>
      <c r="G344" t="s">
        <v>547</v>
      </c>
      <c r="H344" s="16">
        <v>103.74716530000001</v>
      </c>
      <c r="I344" s="16">
        <v>102.52933659999999</v>
      </c>
      <c r="J344" s="16">
        <v>104.1507062</v>
      </c>
      <c r="K344" s="16">
        <v>102.45269</v>
      </c>
      <c r="L344" s="16">
        <v>100</v>
      </c>
      <c r="M344" s="16">
        <v>99.036443210000002</v>
      </c>
      <c r="N344" s="16">
        <v>106.74489749999999</v>
      </c>
      <c r="O344" s="16">
        <v>110.791836</v>
      </c>
      <c r="P344" s="16">
        <v>101.3489795</v>
      </c>
      <c r="Q344" s="16">
        <v>100</v>
      </c>
      <c r="R344" s="16">
        <v>103.5972787</v>
      </c>
      <c r="S344" s="16">
        <v>104.2922075</v>
      </c>
      <c r="T344" s="16">
        <v>103.3724488</v>
      </c>
      <c r="U344" s="16">
        <v>104.1507062</v>
      </c>
      <c r="V344" s="16">
        <v>104.4965983</v>
      </c>
      <c r="W344" s="16">
        <v>103.679035</v>
      </c>
    </row>
    <row r="345" spans="1:23" x14ac:dyDescent="0.35">
      <c r="A345">
        <v>346</v>
      </c>
      <c r="B345" t="s">
        <v>739</v>
      </c>
      <c r="C345" t="s">
        <v>540</v>
      </c>
      <c r="D345" t="s">
        <v>23</v>
      </c>
      <c r="E345" t="s">
        <v>25</v>
      </c>
      <c r="F345" t="s">
        <v>542</v>
      </c>
      <c r="G345" t="s">
        <v>547</v>
      </c>
      <c r="H345" s="16">
        <v>103.74716530000001</v>
      </c>
      <c r="I345" s="16">
        <v>105.05867309999999</v>
      </c>
      <c r="J345" s="16">
        <v>102.0753531</v>
      </c>
      <c r="K345" s="16">
        <v>104.90537999999999</v>
      </c>
      <c r="L345" s="16">
        <v>100</v>
      </c>
      <c r="M345" s="16">
        <v>97.109329639999999</v>
      </c>
      <c r="N345" s="16">
        <v>109.4428565</v>
      </c>
      <c r="O345" s="16">
        <v>108.09387700000001</v>
      </c>
      <c r="P345" s="16">
        <v>101.3489795</v>
      </c>
      <c r="Q345" s="16">
        <v>100</v>
      </c>
      <c r="R345" s="16">
        <v>103.7771426</v>
      </c>
      <c r="S345" s="16">
        <v>104.2922075</v>
      </c>
      <c r="T345" s="16">
        <v>105.7813407</v>
      </c>
      <c r="U345" s="16">
        <v>102.0753531</v>
      </c>
      <c r="V345" s="16">
        <v>105.9954644</v>
      </c>
      <c r="W345" s="16">
        <v>101.22634499999999</v>
      </c>
    </row>
    <row r="346" spans="1:23" x14ac:dyDescent="0.35">
      <c r="A346">
        <v>347</v>
      </c>
      <c r="B346" t="s">
        <v>928</v>
      </c>
      <c r="C346" t="s">
        <v>540</v>
      </c>
      <c r="D346" t="s">
        <v>24</v>
      </c>
      <c r="E346" t="s">
        <v>25</v>
      </c>
      <c r="F346" t="s">
        <v>542</v>
      </c>
      <c r="G346" t="s">
        <v>547</v>
      </c>
      <c r="H346" s="16">
        <v>105.9954644</v>
      </c>
      <c r="I346" s="16">
        <v>100</v>
      </c>
      <c r="J346" s="16">
        <v>102.0753531</v>
      </c>
      <c r="K346" s="16">
        <v>100</v>
      </c>
      <c r="L346" s="16">
        <v>100</v>
      </c>
      <c r="M346" s="16">
        <v>100.96355680000001</v>
      </c>
      <c r="N346" s="16">
        <v>109.4428565</v>
      </c>
      <c r="O346" s="16">
        <v>112.1408155</v>
      </c>
      <c r="P346" s="16">
        <v>102.697959</v>
      </c>
      <c r="Q346" s="16">
        <v>100</v>
      </c>
      <c r="R346" s="16">
        <v>103.95700650000001</v>
      </c>
      <c r="S346" s="16">
        <v>106.131725</v>
      </c>
      <c r="T346" s="16">
        <v>100.96355680000001</v>
      </c>
      <c r="U346" s="16">
        <v>102.0753531</v>
      </c>
      <c r="V346" s="16">
        <v>106.74489749999999</v>
      </c>
      <c r="W346" s="16">
        <v>105.5185525</v>
      </c>
    </row>
    <row r="347" spans="1:23" x14ac:dyDescent="0.35">
      <c r="A347">
        <v>348</v>
      </c>
      <c r="B347" t="s">
        <v>205</v>
      </c>
      <c r="C347" t="s">
        <v>545</v>
      </c>
      <c r="D347" t="s">
        <v>24</v>
      </c>
      <c r="E347" t="s">
        <v>25</v>
      </c>
      <c r="F347" t="s">
        <v>542</v>
      </c>
      <c r="G347" t="s">
        <v>549</v>
      </c>
      <c r="H347" s="16">
        <v>102.9977322</v>
      </c>
      <c r="I347" s="16">
        <v>100</v>
      </c>
      <c r="J347" s="16">
        <v>101.0376765</v>
      </c>
      <c r="K347" s="16">
        <v>96.320965000000001</v>
      </c>
      <c r="L347" s="16">
        <v>93.255102500000007</v>
      </c>
      <c r="M347" s="16">
        <v>100</v>
      </c>
      <c r="N347" s="16">
        <v>101.3489795</v>
      </c>
      <c r="O347" s="16">
        <v>104.0469385</v>
      </c>
      <c r="P347" s="16">
        <v>101.3489795</v>
      </c>
      <c r="Q347" s="16">
        <v>100</v>
      </c>
      <c r="R347" s="16">
        <v>99.280544269999993</v>
      </c>
      <c r="S347" s="16">
        <v>101.22634499999999</v>
      </c>
      <c r="T347" s="16">
        <v>97.591108039999995</v>
      </c>
      <c r="U347" s="16">
        <v>101.0376765</v>
      </c>
      <c r="V347" s="16">
        <v>101.4988661</v>
      </c>
      <c r="W347" s="16">
        <v>101.22634499999999</v>
      </c>
    </row>
    <row r="348" spans="1:23" x14ac:dyDescent="0.35">
      <c r="A348">
        <v>349</v>
      </c>
      <c r="B348" t="s">
        <v>205</v>
      </c>
      <c r="C348" t="s">
        <v>556</v>
      </c>
      <c r="D348" t="s">
        <v>24</v>
      </c>
      <c r="E348" t="s">
        <v>25</v>
      </c>
      <c r="F348" t="s">
        <v>542</v>
      </c>
      <c r="G348" t="s">
        <v>568</v>
      </c>
      <c r="H348" s="16">
        <v>101.4988661</v>
      </c>
      <c r="I348" s="16">
        <v>99.156887810000001</v>
      </c>
      <c r="J348" s="16">
        <v>98.962323459999993</v>
      </c>
      <c r="K348" s="16">
        <v>98.773655000000005</v>
      </c>
      <c r="L348" s="16">
        <v>93.255102500000007</v>
      </c>
      <c r="M348" s="16">
        <v>99.036443210000002</v>
      </c>
      <c r="N348" s="16">
        <v>95.953061500000004</v>
      </c>
      <c r="O348" s="16">
        <v>102.697959</v>
      </c>
      <c r="P348" s="16">
        <v>98.651020500000001</v>
      </c>
      <c r="Q348" s="16">
        <v>96.627551249999996</v>
      </c>
      <c r="R348" s="16">
        <v>96.402721330000006</v>
      </c>
      <c r="S348" s="16">
        <v>100</v>
      </c>
      <c r="T348" s="16">
        <v>98.072886429999997</v>
      </c>
      <c r="U348" s="16">
        <v>98.962323459999993</v>
      </c>
      <c r="V348" s="16">
        <v>97.002267779999997</v>
      </c>
      <c r="W348" s="16">
        <v>100</v>
      </c>
    </row>
    <row r="349" spans="1:23" x14ac:dyDescent="0.35">
      <c r="A349">
        <v>350</v>
      </c>
      <c r="B349" t="s">
        <v>672</v>
      </c>
      <c r="C349" t="s">
        <v>556</v>
      </c>
      <c r="D349" t="s">
        <v>28</v>
      </c>
      <c r="E349" t="s">
        <v>25</v>
      </c>
      <c r="F349" t="s">
        <v>542</v>
      </c>
      <c r="G349" t="s">
        <v>568</v>
      </c>
      <c r="H349" s="16">
        <v>103.74716530000001</v>
      </c>
      <c r="I349" s="16">
        <v>101.6862244</v>
      </c>
      <c r="J349" s="16">
        <v>100</v>
      </c>
      <c r="K349" s="16">
        <v>100</v>
      </c>
      <c r="L349" s="16">
        <v>93.255102500000007</v>
      </c>
      <c r="M349" s="16">
        <v>100</v>
      </c>
      <c r="N349" s="16">
        <v>97.302041000000003</v>
      </c>
      <c r="O349" s="16">
        <v>106.74489749999999</v>
      </c>
      <c r="P349" s="16">
        <v>100</v>
      </c>
      <c r="Q349" s="16">
        <v>96.627551249999996</v>
      </c>
      <c r="R349" s="16">
        <v>98.920816400000007</v>
      </c>
      <c r="S349" s="16">
        <v>101.8395175</v>
      </c>
      <c r="T349" s="16">
        <v>100</v>
      </c>
      <c r="U349" s="16">
        <v>100</v>
      </c>
      <c r="V349" s="16">
        <v>98.501133890000006</v>
      </c>
      <c r="W349" s="16">
        <v>102.45269</v>
      </c>
    </row>
    <row r="350" spans="1:23" x14ac:dyDescent="0.35">
      <c r="A350">
        <v>351</v>
      </c>
      <c r="B350" t="s">
        <v>205</v>
      </c>
      <c r="C350" t="s">
        <v>558</v>
      </c>
      <c r="D350" t="s">
        <v>24</v>
      </c>
      <c r="E350" t="s">
        <v>25</v>
      </c>
      <c r="F350" t="s">
        <v>542</v>
      </c>
      <c r="G350" t="s">
        <v>570</v>
      </c>
      <c r="H350" s="16">
        <v>100</v>
      </c>
      <c r="I350" s="16">
        <v>100.84311219999999</v>
      </c>
      <c r="J350" s="16">
        <v>98.962323459999993</v>
      </c>
      <c r="K350" s="16">
        <v>98.773655000000005</v>
      </c>
      <c r="L350" s="16">
        <v>100</v>
      </c>
      <c r="M350" s="16">
        <v>98.072886429999997</v>
      </c>
      <c r="N350" s="16">
        <v>97.302041000000003</v>
      </c>
      <c r="O350" s="16">
        <v>100</v>
      </c>
      <c r="P350" s="16">
        <v>95.953061500000004</v>
      </c>
      <c r="Q350" s="16">
        <v>100</v>
      </c>
      <c r="R350" s="16">
        <v>97.302041000000003</v>
      </c>
      <c r="S350" s="16">
        <v>101.22634499999999</v>
      </c>
      <c r="T350" s="16">
        <v>100.96355680000001</v>
      </c>
      <c r="U350" s="16">
        <v>98.962323459999993</v>
      </c>
      <c r="V350" s="16">
        <v>96.252834719999996</v>
      </c>
      <c r="W350" s="16">
        <v>98.160482500000001</v>
      </c>
    </row>
    <row r="351" spans="1:23" x14ac:dyDescent="0.35">
      <c r="A351">
        <v>352</v>
      </c>
      <c r="B351" t="s">
        <v>205</v>
      </c>
      <c r="C351" t="s">
        <v>560</v>
      </c>
      <c r="D351" t="s">
        <v>24</v>
      </c>
      <c r="E351" t="s">
        <v>26</v>
      </c>
      <c r="F351" t="s">
        <v>542</v>
      </c>
      <c r="G351" t="s">
        <v>572</v>
      </c>
      <c r="H351" s="16">
        <v>96.252834719999996</v>
      </c>
      <c r="I351" s="16">
        <v>94.098214690000006</v>
      </c>
      <c r="J351" s="16">
        <v>96.886970379999994</v>
      </c>
      <c r="K351" s="16">
        <v>104.90537999999999</v>
      </c>
      <c r="L351" s="16">
        <v>93.255102500000007</v>
      </c>
      <c r="M351" s="16">
        <v>102.8906704</v>
      </c>
      <c r="N351" s="16">
        <v>95.953061500000004</v>
      </c>
      <c r="O351" s="16">
        <v>97.302041000000003</v>
      </c>
      <c r="P351" s="16">
        <v>97.302041000000003</v>
      </c>
      <c r="Q351" s="16">
        <v>96.627551249999996</v>
      </c>
      <c r="R351" s="16">
        <v>94.424218069999995</v>
      </c>
      <c r="S351" s="16">
        <v>95.707792499999996</v>
      </c>
      <c r="T351" s="16">
        <v>97.591108039999995</v>
      </c>
      <c r="U351" s="16">
        <v>96.886970379999994</v>
      </c>
      <c r="V351" s="16">
        <v>96.252834719999996</v>
      </c>
      <c r="W351" s="16">
        <v>100</v>
      </c>
    </row>
    <row r="352" spans="1:23" x14ac:dyDescent="0.35">
      <c r="A352">
        <v>353</v>
      </c>
      <c r="B352" t="s">
        <v>739</v>
      </c>
      <c r="C352" t="s">
        <v>560</v>
      </c>
      <c r="D352" t="s">
        <v>28</v>
      </c>
      <c r="E352" t="s">
        <v>26</v>
      </c>
      <c r="F352" t="s">
        <v>542</v>
      </c>
      <c r="G352" t="s">
        <v>572</v>
      </c>
      <c r="H352" s="16">
        <v>98.501133890000006</v>
      </c>
      <c r="I352" s="16">
        <v>94.941326880000005</v>
      </c>
      <c r="J352" s="16">
        <v>97.924646920000001</v>
      </c>
      <c r="K352" s="16">
        <v>106.131725</v>
      </c>
      <c r="L352" s="16">
        <v>93.255102500000007</v>
      </c>
      <c r="M352" s="16">
        <v>105.7813407</v>
      </c>
      <c r="N352" s="16">
        <v>97.302041000000003</v>
      </c>
      <c r="O352" s="16">
        <v>101.3489795</v>
      </c>
      <c r="P352" s="16">
        <v>98.651020500000001</v>
      </c>
      <c r="Q352" s="16">
        <v>96.627551249999996</v>
      </c>
      <c r="R352" s="16">
        <v>96.942313130000002</v>
      </c>
      <c r="S352" s="16">
        <v>97.547309999999996</v>
      </c>
      <c r="T352" s="16">
        <v>98.554664819999999</v>
      </c>
      <c r="U352" s="16">
        <v>97.924646920000001</v>
      </c>
      <c r="V352" s="16">
        <v>97.751700830000004</v>
      </c>
      <c r="W352" s="16">
        <v>103.679035</v>
      </c>
    </row>
    <row r="353" spans="1:23" x14ac:dyDescent="0.35">
      <c r="A353">
        <v>354</v>
      </c>
      <c r="B353" t="s">
        <v>205</v>
      </c>
      <c r="C353" t="s">
        <v>562</v>
      </c>
      <c r="D353" t="s">
        <v>24</v>
      </c>
      <c r="E353" t="s">
        <v>31</v>
      </c>
      <c r="F353" t="s">
        <v>542</v>
      </c>
      <c r="G353" t="s">
        <v>574</v>
      </c>
      <c r="H353" s="16">
        <v>95.503401670000002</v>
      </c>
      <c r="I353" s="16">
        <v>97.470663439999996</v>
      </c>
      <c r="J353" s="16">
        <v>105.18838270000001</v>
      </c>
      <c r="K353" s="16">
        <v>97.547309999999996</v>
      </c>
      <c r="L353" s="16">
        <v>93.255102500000007</v>
      </c>
      <c r="M353" s="16">
        <v>97.109329639999999</v>
      </c>
      <c r="N353" s="16">
        <v>94.604082000000005</v>
      </c>
      <c r="O353" s="16">
        <v>97.302041000000003</v>
      </c>
      <c r="P353" s="16">
        <v>98.651020500000001</v>
      </c>
      <c r="Q353" s="16">
        <v>103.3724488</v>
      </c>
      <c r="R353" s="16">
        <v>96.042993469999999</v>
      </c>
      <c r="S353" s="16">
        <v>95.094620000000006</v>
      </c>
      <c r="T353" s="16">
        <v>96.627551249999996</v>
      </c>
      <c r="U353" s="16">
        <v>105.18838270000001</v>
      </c>
      <c r="V353" s="16">
        <v>96.252834719999996</v>
      </c>
      <c r="W353" s="16">
        <v>96.320965000000001</v>
      </c>
    </row>
    <row r="354" spans="1:23" x14ac:dyDescent="0.35">
      <c r="A354">
        <v>355</v>
      </c>
      <c r="B354" t="s">
        <v>205</v>
      </c>
      <c r="C354" t="s">
        <v>564</v>
      </c>
      <c r="D354" t="s">
        <v>24</v>
      </c>
      <c r="E354" t="s">
        <v>26</v>
      </c>
      <c r="F354" t="s">
        <v>542</v>
      </c>
      <c r="G354" t="s">
        <v>576</v>
      </c>
      <c r="H354" s="16">
        <v>97.002267779999997</v>
      </c>
      <c r="I354" s="16">
        <v>94.941326880000005</v>
      </c>
      <c r="J354" s="16">
        <v>96.886970379999994</v>
      </c>
      <c r="K354" s="16">
        <v>92.641930000000002</v>
      </c>
      <c r="L354" s="16">
        <v>93.255102500000007</v>
      </c>
      <c r="M354" s="16">
        <v>102.8906704</v>
      </c>
      <c r="N354" s="16">
        <v>95.953061500000004</v>
      </c>
      <c r="O354" s="16">
        <v>97.302041000000003</v>
      </c>
      <c r="P354" s="16">
        <v>95.953061500000004</v>
      </c>
      <c r="Q354" s="16">
        <v>96.627551249999996</v>
      </c>
      <c r="R354" s="16">
        <v>92.805442670000005</v>
      </c>
      <c r="S354" s="16">
        <v>96.320965000000001</v>
      </c>
      <c r="T354" s="16">
        <v>93.255102500000007</v>
      </c>
      <c r="U354" s="16">
        <v>96.886970379999994</v>
      </c>
      <c r="V354" s="16">
        <v>95.503401670000002</v>
      </c>
      <c r="W354" s="16">
        <v>100</v>
      </c>
    </row>
    <row r="355" spans="1:23" x14ac:dyDescent="0.35">
      <c r="A355">
        <v>356</v>
      </c>
      <c r="B355" t="s">
        <v>205</v>
      </c>
      <c r="C355" t="s">
        <v>566</v>
      </c>
      <c r="D355" t="s">
        <v>24</v>
      </c>
      <c r="E355" t="s">
        <v>21</v>
      </c>
      <c r="F355" t="s">
        <v>542</v>
      </c>
      <c r="G355" t="s">
        <v>578</v>
      </c>
      <c r="H355" s="16">
        <v>93.255102500000007</v>
      </c>
      <c r="I355" s="16">
        <v>92.411990309999993</v>
      </c>
      <c r="J355" s="16">
        <v>98.962323459999993</v>
      </c>
      <c r="K355" s="16">
        <v>97.547309999999996</v>
      </c>
      <c r="L355" s="16">
        <v>100</v>
      </c>
      <c r="M355" s="16">
        <v>92.291545709999994</v>
      </c>
      <c r="N355" s="16">
        <v>104.0469385</v>
      </c>
      <c r="O355" s="16">
        <v>101.3489795</v>
      </c>
      <c r="P355" s="16">
        <v>102.697959</v>
      </c>
      <c r="Q355" s="16">
        <v>103.3724488</v>
      </c>
      <c r="R355" s="16">
        <v>95.503401670000002</v>
      </c>
      <c r="S355" s="16">
        <v>95.707792499999996</v>
      </c>
      <c r="T355" s="16">
        <v>95.663994459999998</v>
      </c>
      <c r="U355" s="16">
        <v>98.962323459999993</v>
      </c>
      <c r="V355" s="16">
        <v>103.74716530000001</v>
      </c>
      <c r="W355" s="16">
        <v>95.094620000000006</v>
      </c>
    </row>
    <row r="356" spans="1:23" x14ac:dyDescent="0.35">
      <c r="A356">
        <v>357</v>
      </c>
      <c r="B356" t="s">
        <v>205</v>
      </c>
      <c r="C356" t="s">
        <v>1086</v>
      </c>
      <c r="D356" t="s">
        <v>28</v>
      </c>
      <c r="E356" t="s">
        <v>31</v>
      </c>
      <c r="F356" t="s">
        <v>1087</v>
      </c>
      <c r="G356" t="s">
        <v>1088</v>
      </c>
      <c r="H356" s="16">
        <v>97.002267779999997</v>
      </c>
      <c r="I356" s="16">
        <v>101.6862244</v>
      </c>
      <c r="J356" s="16">
        <v>108.3014123</v>
      </c>
      <c r="K356" s="16">
        <v>98.773655000000005</v>
      </c>
      <c r="L356" s="16">
        <v>100</v>
      </c>
      <c r="M356" s="16">
        <v>100.96355680000001</v>
      </c>
      <c r="N356" s="16">
        <v>101.3489795</v>
      </c>
      <c r="O356" s="16">
        <v>100</v>
      </c>
      <c r="P356" s="16">
        <v>98.651020500000001</v>
      </c>
      <c r="Q356" s="16">
        <v>103.3724488</v>
      </c>
      <c r="R356" s="16">
        <v>100.7194557</v>
      </c>
      <c r="S356" s="16">
        <v>98.773655000000005</v>
      </c>
      <c r="T356" s="16">
        <v>101.4453352</v>
      </c>
      <c r="U356" s="16">
        <v>108.3014123</v>
      </c>
      <c r="V356" s="16">
        <v>100</v>
      </c>
      <c r="W356" s="16">
        <v>100</v>
      </c>
    </row>
    <row r="357" spans="1:23" x14ac:dyDescent="0.35">
      <c r="A357">
        <v>358</v>
      </c>
      <c r="B357" t="s">
        <v>205</v>
      </c>
      <c r="C357" t="s">
        <v>1092</v>
      </c>
      <c r="D357" t="s">
        <v>28</v>
      </c>
      <c r="E357" t="s">
        <v>26</v>
      </c>
      <c r="F357" t="s">
        <v>1087</v>
      </c>
      <c r="G357" t="s">
        <v>1093</v>
      </c>
      <c r="H357" s="16">
        <v>95.503401670000002</v>
      </c>
      <c r="I357" s="16">
        <v>97.470663439999996</v>
      </c>
      <c r="J357" s="16">
        <v>96.886970379999994</v>
      </c>
      <c r="K357" s="16">
        <v>100</v>
      </c>
      <c r="L357" s="16">
        <v>93.255102500000007</v>
      </c>
      <c r="M357" s="16">
        <v>102.8906704</v>
      </c>
      <c r="N357" s="16">
        <v>97.302041000000003</v>
      </c>
      <c r="O357" s="16">
        <v>97.302041000000003</v>
      </c>
      <c r="P357" s="16">
        <v>97.302041000000003</v>
      </c>
      <c r="Q357" s="16">
        <v>100</v>
      </c>
      <c r="R357" s="16">
        <v>95.323537729999998</v>
      </c>
      <c r="S357" s="16">
        <v>95.094620000000006</v>
      </c>
      <c r="T357" s="16">
        <v>97.591108039999995</v>
      </c>
      <c r="U357" s="16">
        <v>96.886970379999994</v>
      </c>
      <c r="V357" s="16">
        <v>97.002267779999997</v>
      </c>
      <c r="W357" s="16">
        <v>100</v>
      </c>
    </row>
    <row r="358" spans="1:23" x14ac:dyDescent="0.35">
      <c r="A358">
        <v>359</v>
      </c>
      <c r="B358" t="s">
        <v>205</v>
      </c>
      <c r="C358" t="s">
        <v>1096</v>
      </c>
      <c r="D358" t="s">
        <v>28</v>
      </c>
      <c r="E358" t="s">
        <v>25</v>
      </c>
      <c r="F358" t="s">
        <v>1087</v>
      </c>
      <c r="G358" t="s">
        <v>1097</v>
      </c>
      <c r="H358" s="16">
        <v>100</v>
      </c>
      <c r="I358" s="16">
        <v>100</v>
      </c>
      <c r="J358" s="16">
        <v>96.886970379999994</v>
      </c>
      <c r="K358" s="16">
        <v>96.320965000000001</v>
      </c>
      <c r="L358" s="16">
        <v>96.627551249999996</v>
      </c>
      <c r="M358" s="16">
        <v>102.8906704</v>
      </c>
      <c r="N358" s="16">
        <v>94.604082000000005</v>
      </c>
      <c r="O358" s="16">
        <v>101.3489795</v>
      </c>
      <c r="P358" s="16">
        <v>95.953061500000004</v>
      </c>
      <c r="Q358" s="16">
        <v>103.3724488</v>
      </c>
      <c r="R358" s="16">
        <v>97.661768870000003</v>
      </c>
      <c r="S358" s="16">
        <v>100</v>
      </c>
      <c r="T358" s="16">
        <v>98.554664819999999</v>
      </c>
      <c r="U358" s="16">
        <v>96.886970379999994</v>
      </c>
      <c r="V358" s="16">
        <v>94.753968610000001</v>
      </c>
      <c r="W358" s="16">
        <v>101.8395175</v>
      </c>
    </row>
    <row r="359" spans="1:23" x14ac:dyDescent="0.35">
      <c r="A359">
        <v>360</v>
      </c>
      <c r="B359" t="s">
        <v>205</v>
      </c>
      <c r="C359" t="s">
        <v>1109</v>
      </c>
      <c r="D359" t="s">
        <v>28</v>
      </c>
      <c r="E359" t="s">
        <v>26</v>
      </c>
      <c r="F359" t="s">
        <v>1087</v>
      </c>
      <c r="G359" t="s">
        <v>1110</v>
      </c>
      <c r="H359" s="16">
        <v>97.751700830000004</v>
      </c>
      <c r="I359" s="16">
        <v>96.627551249999996</v>
      </c>
      <c r="J359" s="16">
        <v>96.886970379999994</v>
      </c>
      <c r="K359" s="16">
        <v>93.868274999999997</v>
      </c>
      <c r="L359" s="16">
        <v>93.255102500000007</v>
      </c>
      <c r="M359" s="16">
        <v>100.96355680000001</v>
      </c>
      <c r="N359" s="16">
        <v>94.604082000000005</v>
      </c>
      <c r="O359" s="16">
        <v>95.953061500000004</v>
      </c>
      <c r="P359" s="16">
        <v>94.604082000000005</v>
      </c>
      <c r="Q359" s="16">
        <v>100</v>
      </c>
      <c r="R359" s="16">
        <v>93.524898399999998</v>
      </c>
      <c r="S359" s="16">
        <v>96.934137500000006</v>
      </c>
      <c r="T359" s="16">
        <v>94.700437679999993</v>
      </c>
      <c r="U359" s="16">
        <v>96.886970379999994</v>
      </c>
      <c r="V359" s="16">
        <v>94.004535559999994</v>
      </c>
      <c r="W359" s="16">
        <v>98.160482500000001</v>
      </c>
    </row>
    <row r="360" spans="1:23" x14ac:dyDescent="0.35">
      <c r="A360">
        <v>361</v>
      </c>
      <c r="B360" t="s">
        <v>205</v>
      </c>
      <c r="C360" t="s">
        <v>1115</v>
      </c>
      <c r="D360" t="s">
        <v>28</v>
      </c>
      <c r="E360" t="s">
        <v>21</v>
      </c>
      <c r="F360" t="s">
        <v>1087</v>
      </c>
      <c r="G360" t="s">
        <v>1116</v>
      </c>
      <c r="H360" s="16">
        <v>94.004535559999994</v>
      </c>
      <c r="I360" s="16">
        <v>92.411990309999993</v>
      </c>
      <c r="J360" s="16">
        <v>104.1507062</v>
      </c>
      <c r="K360" s="16">
        <v>100</v>
      </c>
      <c r="L360" s="16">
        <v>100</v>
      </c>
      <c r="M360" s="16">
        <v>92.291545709999994</v>
      </c>
      <c r="N360" s="16">
        <v>106.74489749999999</v>
      </c>
      <c r="O360" s="16">
        <v>101.3489795</v>
      </c>
      <c r="P360" s="16">
        <v>105.39591799999999</v>
      </c>
      <c r="Q360" s="16">
        <v>103.3724488</v>
      </c>
      <c r="R360" s="16">
        <v>97.661768870000003</v>
      </c>
      <c r="S360" s="16">
        <v>96.320965000000001</v>
      </c>
      <c r="T360" s="16">
        <v>96.627551249999996</v>
      </c>
      <c r="U360" s="16">
        <v>104.1507062</v>
      </c>
      <c r="V360" s="16">
        <v>106.74489749999999</v>
      </c>
      <c r="W360" s="16">
        <v>95.094620000000006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4"/>
  <sheetViews>
    <sheetView topLeftCell="A124" workbookViewId="0">
      <selection activeCell="A132" sqref="A132:XFD132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98.313775629999995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93.610097109999998</v>
      </c>
      <c r="S2" s="15">
        <v>97.751700830000004</v>
      </c>
      <c r="T2" s="15">
        <v>91.415584999999993</v>
      </c>
      <c r="U2" s="15">
        <v>93.255102500000007</v>
      </c>
      <c r="V2" s="15">
        <v>96.627551249999996</v>
      </c>
      <c r="W2" s="15">
        <v>94.753968610000001</v>
      </c>
      <c r="X2"/>
    </row>
    <row r="3" spans="1:24" x14ac:dyDescent="0.35">
      <c r="A3">
        <v>41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100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96.095059340000006</v>
      </c>
      <c r="S3" s="15">
        <v>100</v>
      </c>
      <c r="T3" s="15">
        <v>93.868274999999997</v>
      </c>
      <c r="U3" s="15">
        <v>96.627551249999996</v>
      </c>
      <c r="V3" s="15">
        <v>98.313775629999995</v>
      </c>
      <c r="W3" s="15">
        <v>97.751700830000004</v>
      </c>
      <c r="X3"/>
    </row>
    <row r="4" spans="1:24" x14ac:dyDescent="0.35">
      <c r="A4">
        <v>42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101.6862244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96.095059340000006</v>
      </c>
      <c r="S4" s="15">
        <v>102.24829920000001</v>
      </c>
      <c r="T4" s="15">
        <v>90.189239999999998</v>
      </c>
      <c r="U4" s="15">
        <v>96.627551249999996</v>
      </c>
      <c r="V4" s="15">
        <v>98.313775629999995</v>
      </c>
      <c r="W4" s="15">
        <v>100</v>
      </c>
      <c r="X4"/>
    </row>
    <row r="5" spans="1:24" x14ac:dyDescent="0.35">
      <c r="A5">
        <v>43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105.05867309999999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96.272556640000005</v>
      </c>
      <c r="S5" s="15">
        <v>99.250566939999999</v>
      </c>
      <c r="T5" s="15">
        <v>91.415584999999993</v>
      </c>
      <c r="U5" s="15">
        <v>93.255102500000007</v>
      </c>
      <c r="V5" s="15">
        <v>100.84311219999999</v>
      </c>
      <c r="W5" s="15">
        <v>100.7494331</v>
      </c>
      <c r="X5"/>
    </row>
    <row r="6" spans="1:24" x14ac:dyDescent="0.35">
      <c r="A6">
        <v>44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103.3724488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97.870032370000004</v>
      </c>
      <c r="S6" s="15">
        <v>102.24829920000001</v>
      </c>
      <c r="T6" s="15">
        <v>93.868274999999997</v>
      </c>
      <c r="U6" s="15">
        <v>100</v>
      </c>
      <c r="V6" s="15">
        <v>100</v>
      </c>
      <c r="W6" s="15">
        <v>100.7494331</v>
      </c>
      <c r="X6"/>
    </row>
    <row r="7" spans="1:24" x14ac:dyDescent="0.35">
      <c r="A7">
        <v>45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98.313775629999995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101.774973</v>
      </c>
      <c r="S7" s="15">
        <v>95.503401670000002</v>
      </c>
      <c r="T7" s="15">
        <v>98.773655000000005</v>
      </c>
      <c r="U7" s="15">
        <v>103.3724488</v>
      </c>
      <c r="V7" s="15">
        <v>108.43112189999999</v>
      </c>
      <c r="W7" s="15">
        <v>94.753968610000001</v>
      </c>
      <c r="X7"/>
    </row>
    <row r="8" spans="1:24" x14ac:dyDescent="0.35">
      <c r="A8">
        <v>46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100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104.2599353</v>
      </c>
      <c r="S8" s="15">
        <v>97.751700830000004</v>
      </c>
      <c r="T8" s="15">
        <v>101.22634499999999</v>
      </c>
      <c r="U8" s="15">
        <v>106.74489749999999</v>
      </c>
      <c r="V8" s="15">
        <v>110.11734629999999</v>
      </c>
      <c r="W8" s="15">
        <v>97.751700830000004</v>
      </c>
      <c r="X8"/>
    </row>
    <row r="9" spans="1:24" x14ac:dyDescent="0.35">
      <c r="A9">
        <v>47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101.6862244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104.2599353</v>
      </c>
      <c r="S9" s="15">
        <v>99.250566939999999</v>
      </c>
      <c r="T9" s="15">
        <v>98.773655000000005</v>
      </c>
      <c r="U9" s="15">
        <v>106.74489749999999</v>
      </c>
      <c r="V9" s="15">
        <v>110.11734629999999</v>
      </c>
      <c r="W9" s="15">
        <v>99.250566939999999</v>
      </c>
      <c r="X9"/>
    </row>
    <row r="10" spans="1:24" x14ac:dyDescent="0.35">
      <c r="A10">
        <v>48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96.627551249999996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104.43743259999999</v>
      </c>
      <c r="S10" s="15">
        <v>96.252834719999996</v>
      </c>
      <c r="T10" s="15">
        <v>104.2922075</v>
      </c>
      <c r="U10" s="15">
        <v>103.3724488</v>
      </c>
      <c r="V10" s="15">
        <v>111.8035706</v>
      </c>
      <c r="W10" s="15">
        <v>95.503401670000002</v>
      </c>
      <c r="X10"/>
    </row>
    <row r="11" spans="1:24" x14ac:dyDescent="0.35">
      <c r="A11">
        <v>49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101.6862244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106.2124056</v>
      </c>
      <c r="S11" s="15">
        <v>100</v>
      </c>
      <c r="T11" s="15">
        <v>101.22634499999999</v>
      </c>
      <c r="U11" s="15">
        <v>110.11734629999999</v>
      </c>
      <c r="V11" s="15">
        <v>113.489795</v>
      </c>
      <c r="W11" s="15">
        <v>100</v>
      </c>
      <c r="X11"/>
    </row>
    <row r="12" spans="1:24" x14ac:dyDescent="0.35">
      <c r="A12">
        <v>56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106.74489749999999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97.160043160000001</v>
      </c>
      <c r="S12" s="15">
        <v>99.250566939999999</v>
      </c>
      <c r="T12" s="15">
        <v>100</v>
      </c>
      <c r="U12" s="15">
        <v>93.255102500000007</v>
      </c>
      <c r="V12" s="15">
        <v>94.098214690000006</v>
      </c>
      <c r="W12" s="15">
        <v>98.501133890000006</v>
      </c>
      <c r="X12"/>
    </row>
    <row r="13" spans="1:24" x14ac:dyDescent="0.35">
      <c r="A13">
        <v>57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101.6862244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93.610097109999998</v>
      </c>
      <c r="S13" s="15">
        <v>97.002267779999997</v>
      </c>
      <c r="T13" s="15">
        <v>98.773655000000005</v>
      </c>
      <c r="U13" s="15">
        <v>83.137756249999995</v>
      </c>
      <c r="V13" s="15">
        <v>89.039541560000004</v>
      </c>
      <c r="W13" s="15">
        <v>94.004535559999994</v>
      </c>
      <c r="X13"/>
    </row>
    <row r="14" spans="1:24" x14ac:dyDescent="0.35">
      <c r="A14">
        <v>58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110.11734629999999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99.645005400000002</v>
      </c>
      <c r="S14" s="15">
        <v>103.74716530000001</v>
      </c>
      <c r="T14" s="15">
        <v>98.773655000000005</v>
      </c>
      <c r="U14" s="15">
        <v>96.627551249999996</v>
      </c>
      <c r="V14" s="15">
        <v>95.784439059999997</v>
      </c>
      <c r="W14" s="15">
        <v>103.74716530000001</v>
      </c>
      <c r="X14"/>
    </row>
    <row r="15" spans="1:24" x14ac:dyDescent="0.35">
      <c r="A15">
        <v>59</v>
      </c>
      <c r="B15" t="s">
        <v>1000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115.1760194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101.41997840000001</v>
      </c>
      <c r="S15" s="15">
        <v>105.24603140000001</v>
      </c>
      <c r="T15" s="15">
        <v>98.773655000000005</v>
      </c>
      <c r="U15" s="15">
        <v>100</v>
      </c>
      <c r="V15" s="15">
        <v>97.470663439999996</v>
      </c>
      <c r="W15" s="15">
        <v>107.4943306</v>
      </c>
      <c r="X15"/>
    </row>
    <row r="16" spans="1:24" x14ac:dyDescent="0.35">
      <c r="A16">
        <v>61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93.255102500000007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94.320086320000001</v>
      </c>
      <c r="S16" s="15">
        <v>90.257370280000004</v>
      </c>
      <c r="T16" s="15">
        <v>95.094620000000006</v>
      </c>
      <c r="U16" s="15">
        <v>86.510204999999999</v>
      </c>
      <c r="V16" s="15">
        <v>98.313775629999995</v>
      </c>
      <c r="W16" s="15">
        <v>91.756236389999998</v>
      </c>
      <c r="X16"/>
    </row>
    <row r="17" spans="1:24" x14ac:dyDescent="0.35">
      <c r="A17">
        <v>62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94.941326880000005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96.982545860000002</v>
      </c>
      <c r="S17" s="15">
        <v>92.505669440000005</v>
      </c>
      <c r="T17" s="15">
        <v>97.547309999999996</v>
      </c>
      <c r="U17" s="15">
        <v>93.255102500000007</v>
      </c>
      <c r="V17" s="15">
        <v>100</v>
      </c>
      <c r="W17" s="15">
        <v>94.753968610000001</v>
      </c>
      <c r="X17"/>
    </row>
    <row r="18" spans="1:24" x14ac:dyDescent="0.35">
      <c r="A18">
        <v>63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93.255102500000007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96.982545860000002</v>
      </c>
      <c r="S18" s="15">
        <v>91.006803329999997</v>
      </c>
      <c r="T18" s="15">
        <v>98.773655000000005</v>
      </c>
      <c r="U18" s="15">
        <v>86.510204999999999</v>
      </c>
      <c r="V18" s="15">
        <v>103.3724488</v>
      </c>
      <c r="W18" s="15">
        <v>93.255102500000007</v>
      </c>
      <c r="X18"/>
    </row>
    <row r="19" spans="1:24" x14ac:dyDescent="0.35">
      <c r="A19">
        <v>64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96.627551249999996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98.757518880000006</v>
      </c>
      <c r="S19" s="15">
        <v>94.753968610000001</v>
      </c>
      <c r="T19" s="15">
        <v>97.547309999999996</v>
      </c>
      <c r="U19" s="15">
        <v>96.627551249999996</v>
      </c>
      <c r="V19" s="15">
        <v>103.3724488</v>
      </c>
      <c r="W19" s="15">
        <v>96.252834719999996</v>
      </c>
      <c r="X19"/>
    </row>
    <row r="20" spans="1:24" x14ac:dyDescent="0.35">
      <c r="A20">
        <v>65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96.627551249999996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94.49758362</v>
      </c>
      <c r="S20" s="15">
        <v>94.753968610000001</v>
      </c>
      <c r="T20" s="15">
        <v>98.773655000000005</v>
      </c>
      <c r="U20" s="15">
        <v>93.255102500000007</v>
      </c>
      <c r="V20" s="15">
        <v>94.941326880000005</v>
      </c>
      <c r="W20" s="15">
        <v>94.004535559999994</v>
      </c>
      <c r="X20"/>
    </row>
    <row r="21" spans="1:24" x14ac:dyDescent="0.35">
      <c r="A21">
        <v>66</v>
      </c>
      <c r="B21" t="s">
        <v>928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98.313775629999995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96.982545860000002</v>
      </c>
      <c r="S21" s="15">
        <v>97.002267779999997</v>
      </c>
      <c r="T21" s="15">
        <v>101.22634499999999</v>
      </c>
      <c r="U21" s="15">
        <v>96.627551249999996</v>
      </c>
      <c r="V21" s="15">
        <v>96.627551249999996</v>
      </c>
      <c r="W21" s="15">
        <v>97.002267779999997</v>
      </c>
      <c r="X21"/>
    </row>
    <row r="22" spans="1:24" x14ac:dyDescent="0.35">
      <c r="A22">
        <v>94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96.627551249999996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91.83512408</v>
      </c>
      <c r="S22" s="15">
        <v>91.756236389999998</v>
      </c>
      <c r="T22" s="15">
        <v>89.576067499999994</v>
      </c>
      <c r="U22" s="15">
        <v>96.627551249999996</v>
      </c>
      <c r="V22" s="15">
        <v>95.784439059999997</v>
      </c>
      <c r="W22" s="15">
        <v>94.004535559999994</v>
      </c>
      <c r="X22"/>
    </row>
    <row r="23" spans="1:24" x14ac:dyDescent="0.35">
      <c r="A23">
        <v>95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98.313775629999995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94.320086320000001</v>
      </c>
      <c r="S23" s="15">
        <v>94.004535559999994</v>
      </c>
      <c r="T23" s="15">
        <v>92.028757499999998</v>
      </c>
      <c r="U23" s="15">
        <v>100</v>
      </c>
      <c r="V23" s="15">
        <v>97.470663439999996</v>
      </c>
      <c r="W23" s="15">
        <v>97.002267779999997</v>
      </c>
      <c r="X23"/>
    </row>
    <row r="24" spans="1:24" x14ac:dyDescent="0.35">
      <c r="A24">
        <v>96</v>
      </c>
      <c r="B24" t="s">
        <v>979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101.6862244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94.49758362</v>
      </c>
      <c r="S24" s="15">
        <v>96.252834719999996</v>
      </c>
      <c r="T24" s="15">
        <v>89.576067499999994</v>
      </c>
      <c r="U24" s="15">
        <v>100</v>
      </c>
      <c r="V24" s="15">
        <v>95.784439059999997</v>
      </c>
      <c r="W24" s="15">
        <v>100</v>
      </c>
      <c r="X24"/>
    </row>
    <row r="25" spans="1:24" x14ac:dyDescent="0.35">
      <c r="A25">
        <v>99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96.627551249999996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96.095059340000006</v>
      </c>
      <c r="S25" s="15">
        <v>99.250566939999999</v>
      </c>
      <c r="T25" s="15">
        <v>100.6131725</v>
      </c>
      <c r="U25" s="15">
        <v>96.627551249999996</v>
      </c>
      <c r="V25" s="15">
        <v>95.784439059999997</v>
      </c>
      <c r="W25" s="15">
        <v>94.004535559999994</v>
      </c>
      <c r="X25"/>
    </row>
    <row r="26" spans="1:24" x14ac:dyDescent="0.35">
      <c r="A26">
        <v>100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98.313775629999995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98.402524279999994</v>
      </c>
      <c r="S26" s="15">
        <v>101.4988661</v>
      </c>
      <c r="T26" s="15">
        <v>102.45269</v>
      </c>
      <c r="U26" s="15">
        <v>100</v>
      </c>
      <c r="V26" s="15">
        <v>97.470663439999996</v>
      </c>
      <c r="W26" s="15">
        <v>97.002267779999997</v>
      </c>
      <c r="X26"/>
    </row>
    <row r="27" spans="1:24" x14ac:dyDescent="0.35">
      <c r="A27">
        <v>103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98.313775629999995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101.24248110000001</v>
      </c>
      <c r="S27" s="15">
        <v>100</v>
      </c>
      <c r="T27" s="15">
        <v>101.22634499999999</v>
      </c>
      <c r="U27" s="15">
        <v>96.627551249999996</v>
      </c>
      <c r="V27" s="15">
        <v>98.313775629999995</v>
      </c>
      <c r="W27" s="15">
        <v>95.503401670000002</v>
      </c>
      <c r="X27"/>
    </row>
    <row r="28" spans="1:24" x14ac:dyDescent="0.35">
      <c r="A28">
        <v>104</v>
      </c>
      <c r="B28" t="s">
        <v>917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100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103.7274434</v>
      </c>
      <c r="S28" s="15">
        <v>102.24829920000001</v>
      </c>
      <c r="T28" s="15">
        <v>103.679035</v>
      </c>
      <c r="U28" s="15">
        <v>100</v>
      </c>
      <c r="V28" s="15">
        <v>100</v>
      </c>
      <c r="W28" s="15">
        <v>98.501133890000006</v>
      </c>
      <c r="X28"/>
    </row>
    <row r="29" spans="1:24" x14ac:dyDescent="0.35">
      <c r="A29">
        <v>112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116.8622438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101.24248110000001</v>
      </c>
      <c r="S29" s="15">
        <v>100</v>
      </c>
      <c r="T29" s="15">
        <v>103.06586249999999</v>
      </c>
      <c r="U29" s="15">
        <v>96.627551249999996</v>
      </c>
      <c r="V29" s="15">
        <v>99.156887810000001</v>
      </c>
      <c r="W29" s="15">
        <v>103.74716530000001</v>
      </c>
      <c r="X29"/>
    </row>
    <row r="30" spans="1:24" x14ac:dyDescent="0.35">
      <c r="A30">
        <v>113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118.54846809999999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103.7274434</v>
      </c>
      <c r="S30" s="15">
        <v>102.24829920000001</v>
      </c>
      <c r="T30" s="15">
        <v>105.5185525</v>
      </c>
      <c r="U30" s="15">
        <v>100</v>
      </c>
      <c r="V30" s="15">
        <v>100.84311219999999</v>
      </c>
      <c r="W30" s="15">
        <v>106.74489749999999</v>
      </c>
      <c r="X30"/>
    </row>
    <row r="31" spans="1:24" x14ac:dyDescent="0.35">
      <c r="A31">
        <v>114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123.60714129999999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103.7274434</v>
      </c>
      <c r="S31" s="15">
        <v>100</v>
      </c>
      <c r="T31" s="15">
        <v>102.45269</v>
      </c>
      <c r="U31" s="15">
        <v>100</v>
      </c>
      <c r="V31" s="15">
        <v>105.05867309999999</v>
      </c>
      <c r="W31" s="15">
        <v>108.9931967</v>
      </c>
      <c r="X31"/>
    </row>
    <row r="32" spans="1:24" x14ac:dyDescent="0.35">
      <c r="A32">
        <v>115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121.92091689999999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104.43743259999999</v>
      </c>
      <c r="S32" s="15">
        <v>104.4965983</v>
      </c>
      <c r="T32" s="15">
        <v>103.06586249999999</v>
      </c>
      <c r="U32" s="15">
        <v>100</v>
      </c>
      <c r="V32" s="15">
        <v>99.156887810000001</v>
      </c>
      <c r="W32" s="15">
        <v>109.74262969999999</v>
      </c>
      <c r="X32"/>
    </row>
    <row r="33" spans="1:24" x14ac:dyDescent="0.35">
      <c r="A33">
        <v>116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115.1760194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104.082438</v>
      </c>
      <c r="S33" s="15">
        <v>101.4988661</v>
      </c>
      <c r="T33" s="15">
        <v>108.58441500000001</v>
      </c>
      <c r="U33" s="15">
        <v>96.627551249999996</v>
      </c>
      <c r="V33" s="15">
        <v>103.3724488</v>
      </c>
      <c r="W33" s="15">
        <v>103.74716530000001</v>
      </c>
      <c r="X33"/>
    </row>
    <row r="34" spans="1:24" x14ac:dyDescent="0.35">
      <c r="A34">
        <v>117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123.60714129999999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105.5024164</v>
      </c>
      <c r="S34" s="15">
        <v>103.74716530000001</v>
      </c>
      <c r="T34" s="15">
        <v>105.5185525</v>
      </c>
      <c r="U34" s="15">
        <v>103.3724488</v>
      </c>
      <c r="V34" s="15">
        <v>102.52933659999999</v>
      </c>
      <c r="W34" s="15">
        <v>110.4920628</v>
      </c>
      <c r="X34"/>
    </row>
    <row r="35" spans="1:24" x14ac:dyDescent="0.35">
      <c r="A35">
        <v>118</v>
      </c>
      <c r="B35" t="s">
        <v>979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121.92091689999999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105.6799137</v>
      </c>
      <c r="S35" s="15">
        <v>105.24603140000001</v>
      </c>
      <c r="T35" s="15">
        <v>105.5185525</v>
      </c>
      <c r="U35" s="15">
        <v>103.3724488</v>
      </c>
      <c r="V35" s="15">
        <v>102.52933659999999</v>
      </c>
      <c r="W35" s="15">
        <v>109.74262969999999</v>
      </c>
      <c r="X35"/>
    </row>
    <row r="36" spans="1:24" x14ac:dyDescent="0.35">
      <c r="A36">
        <v>124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98.313775629999995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94.675080919999999</v>
      </c>
      <c r="S36" s="15">
        <v>94.753968610000001</v>
      </c>
      <c r="T36" s="15">
        <v>94.481447500000002</v>
      </c>
      <c r="U36" s="15">
        <v>89.882653750000003</v>
      </c>
      <c r="V36" s="15">
        <v>97.470663439999996</v>
      </c>
      <c r="W36" s="15">
        <v>95.503401670000002</v>
      </c>
      <c r="X36"/>
    </row>
    <row r="37" spans="1:24" x14ac:dyDescent="0.35">
      <c r="A37">
        <v>125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106.74489749999999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96.805048549999995</v>
      </c>
      <c r="S37" s="15">
        <v>95.503401670000002</v>
      </c>
      <c r="T37" s="15">
        <v>95.707792499999996</v>
      </c>
      <c r="U37" s="15">
        <v>93.255102500000007</v>
      </c>
      <c r="V37" s="15">
        <v>99.156887810000001</v>
      </c>
      <c r="W37" s="15">
        <v>100</v>
      </c>
      <c r="X37"/>
    </row>
    <row r="38" spans="1:24" x14ac:dyDescent="0.35">
      <c r="A38">
        <v>126</v>
      </c>
      <c r="B38" t="s">
        <v>991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108.43112189999999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99.290010789999997</v>
      </c>
      <c r="S38" s="15">
        <v>97.751700830000004</v>
      </c>
      <c r="T38" s="15">
        <v>98.160482500000001</v>
      </c>
      <c r="U38" s="15">
        <v>96.627551249999996</v>
      </c>
      <c r="V38" s="15">
        <v>100.84311219999999</v>
      </c>
      <c r="W38" s="15">
        <v>102.9977322</v>
      </c>
      <c r="X38"/>
    </row>
    <row r="39" spans="1:24" x14ac:dyDescent="0.35">
      <c r="A39">
        <v>133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103.3724488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95.030075530000005</v>
      </c>
      <c r="S39" s="15">
        <v>94.004535559999994</v>
      </c>
      <c r="T39" s="15">
        <v>94.481447500000002</v>
      </c>
      <c r="U39" s="15">
        <v>89.882653750000003</v>
      </c>
      <c r="V39" s="15">
        <v>97.470663439999996</v>
      </c>
      <c r="W39" s="15">
        <v>97.751700830000004</v>
      </c>
      <c r="X39"/>
    </row>
    <row r="40" spans="1:24" x14ac:dyDescent="0.35">
      <c r="A40">
        <v>142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100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98.402524279999994</v>
      </c>
      <c r="S40" s="15">
        <v>100.7494331</v>
      </c>
      <c r="T40" s="15">
        <v>101.22634499999999</v>
      </c>
      <c r="U40" s="15">
        <v>96.627551249999996</v>
      </c>
      <c r="V40" s="15">
        <v>95.784439059999997</v>
      </c>
      <c r="W40" s="15">
        <v>96.252834719999996</v>
      </c>
      <c r="X40"/>
    </row>
    <row r="41" spans="1:24" x14ac:dyDescent="0.35">
      <c r="A41">
        <v>143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101.6862244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100.88748649999999</v>
      </c>
      <c r="S41" s="15">
        <v>102.9977322</v>
      </c>
      <c r="T41" s="15">
        <v>103.679035</v>
      </c>
      <c r="U41" s="15">
        <v>100</v>
      </c>
      <c r="V41" s="15">
        <v>97.470663439999996</v>
      </c>
      <c r="W41" s="15">
        <v>99.250566939999999</v>
      </c>
      <c r="X41"/>
    </row>
    <row r="42" spans="1:24" x14ac:dyDescent="0.35">
      <c r="A42">
        <v>144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98.313775629999995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100.88748649999999</v>
      </c>
      <c r="S42" s="15">
        <v>102.24829920000001</v>
      </c>
      <c r="T42" s="15">
        <v>106.131725</v>
      </c>
      <c r="U42" s="15">
        <v>96.627551249999996</v>
      </c>
      <c r="V42" s="15">
        <v>99.156887810000001</v>
      </c>
      <c r="W42" s="15">
        <v>96.252834719999996</v>
      </c>
      <c r="X42"/>
    </row>
    <row r="43" spans="1:24" x14ac:dyDescent="0.35">
      <c r="A43">
        <v>145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105.05867309999999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101.06498379999999</v>
      </c>
      <c r="S43" s="15">
        <v>102.24829920000001</v>
      </c>
      <c r="T43" s="15">
        <v>101.8395175</v>
      </c>
      <c r="U43" s="15">
        <v>96.627551249999996</v>
      </c>
      <c r="V43" s="15">
        <v>100</v>
      </c>
      <c r="W43" s="15">
        <v>101.4988661</v>
      </c>
      <c r="X43"/>
    </row>
    <row r="44" spans="1:24" x14ac:dyDescent="0.35">
      <c r="A44">
        <v>146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105.05867309999999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100.88748649999999</v>
      </c>
      <c r="S44" s="15">
        <v>104.4965983</v>
      </c>
      <c r="T44" s="15">
        <v>101.22634499999999</v>
      </c>
      <c r="U44" s="15">
        <v>93.255102500000007</v>
      </c>
      <c r="V44" s="15">
        <v>98.313775629999995</v>
      </c>
      <c r="W44" s="15">
        <v>101.4988661</v>
      </c>
      <c r="X44"/>
    </row>
    <row r="45" spans="1:24" x14ac:dyDescent="0.35">
      <c r="A45">
        <v>147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105.05867309999999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102.6624595</v>
      </c>
      <c r="S45" s="15">
        <v>105.24603140000001</v>
      </c>
      <c r="T45" s="15">
        <v>103.679035</v>
      </c>
      <c r="U45" s="15">
        <v>103.3724488</v>
      </c>
      <c r="V45" s="15">
        <v>99.156887810000001</v>
      </c>
      <c r="W45" s="15">
        <v>102.24829920000001</v>
      </c>
      <c r="X45"/>
    </row>
    <row r="46" spans="1:24" x14ac:dyDescent="0.35">
      <c r="A46">
        <v>148</v>
      </c>
      <c r="B46" t="s">
        <v>1000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106.74489749999999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102.8399568</v>
      </c>
      <c r="S46" s="15">
        <v>103.74716530000001</v>
      </c>
      <c r="T46" s="15">
        <v>103.679035</v>
      </c>
      <c r="U46" s="15">
        <v>100</v>
      </c>
      <c r="V46" s="15">
        <v>100.84311219999999</v>
      </c>
      <c r="W46" s="15">
        <v>103.74716530000001</v>
      </c>
      <c r="X46"/>
    </row>
    <row r="47" spans="1:24" x14ac:dyDescent="0.35">
      <c r="A47">
        <v>153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94.941326880000005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95.917562040000007</v>
      </c>
      <c r="S47" s="15">
        <v>100</v>
      </c>
      <c r="T47" s="15">
        <v>99.386827499999995</v>
      </c>
      <c r="U47" s="15">
        <v>89.882653750000003</v>
      </c>
      <c r="V47" s="15">
        <v>95.784439059999997</v>
      </c>
      <c r="W47" s="15">
        <v>94.004535559999994</v>
      </c>
      <c r="X47"/>
    </row>
    <row r="48" spans="1:24" x14ac:dyDescent="0.35">
      <c r="A48">
        <v>154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96.627551249999996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98.402524279999994</v>
      </c>
      <c r="S48" s="15">
        <v>102.24829920000001</v>
      </c>
      <c r="T48" s="15">
        <v>101.8395175</v>
      </c>
      <c r="U48" s="15">
        <v>93.255102500000007</v>
      </c>
      <c r="V48" s="15">
        <v>97.470663439999996</v>
      </c>
      <c r="W48" s="15">
        <v>97.002267779999997</v>
      </c>
      <c r="X48"/>
    </row>
    <row r="49" spans="1:24" x14ac:dyDescent="0.35">
      <c r="A49">
        <v>155</v>
      </c>
      <c r="B49" t="s">
        <v>991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100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98.757518880000006</v>
      </c>
      <c r="S49" s="15">
        <v>104.4965983</v>
      </c>
      <c r="T49" s="15">
        <v>98.773655000000005</v>
      </c>
      <c r="U49" s="15">
        <v>86.510204999999999</v>
      </c>
      <c r="V49" s="15">
        <v>99.156887810000001</v>
      </c>
      <c r="W49" s="15">
        <v>100</v>
      </c>
      <c r="X49"/>
    </row>
    <row r="50" spans="1:24" x14ac:dyDescent="0.35">
      <c r="A50">
        <v>156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94.941326880000005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93.787594409999997</v>
      </c>
      <c r="S50" s="15">
        <v>93.255102500000007</v>
      </c>
      <c r="T50" s="15">
        <v>93.255102500000007</v>
      </c>
      <c r="U50" s="15">
        <v>96.627551249999996</v>
      </c>
      <c r="V50" s="15">
        <v>96.627551249999996</v>
      </c>
      <c r="W50" s="15">
        <v>94.004535559999994</v>
      </c>
      <c r="X50"/>
    </row>
    <row r="51" spans="1:24" x14ac:dyDescent="0.35">
      <c r="A51">
        <v>157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96.627551249999996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96.272556640000005</v>
      </c>
      <c r="S51" s="15">
        <v>95.503401670000002</v>
      </c>
      <c r="T51" s="15">
        <v>95.707792499999996</v>
      </c>
      <c r="U51" s="15">
        <v>100</v>
      </c>
      <c r="V51" s="15">
        <v>98.313775629999995</v>
      </c>
      <c r="W51" s="15">
        <v>97.002267779999997</v>
      </c>
      <c r="X51"/>
    </row>
    <row r="52" spans="1:24" x14ac:dyDescent="0.35">
      <c r="A52">
        <v>158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101.6862244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96.627551249999996</v>
      </c>
      <c r="S52" s="15">
        <v>94.753968610000001</v>
      </c>
      <c r="T52" s="15">
        <v>93.868274999999997</v>
      </c>
      <c r="U52" s="15">
        <v>96.627551249999996</v>
      </c>
      <c r="V52" s="15">
        <v>100.84311219999999</v>
      </c>
      <c r="W52" s="15">
        <v>100</v>
      </c>
      <c r="X52"/>
    </row>
    <row r="53" spans="1:24" x14ac:dyDescent="0.35">
      <c r="A53">
        <v>159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96.627551249999996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96.627551249999996</v>
      </c>
      <c r="S53" s="15">
        <v>98.501133890000006</v>
      </c>
      <c r="T53" s="15">
        <v>93.255102500000007</v>
      </c>
      <c r="U53" s="15">
        <v>106.74489749999999</v>
      </c>
      <c r="V53" s="15">
        <v>96.627551249999996</v>
      </c>
      <c r="W53" s="15">
        <v>98.501133890000006</v>
      </c>
      <c r="X53"/>
    </row>
    <row r="54" spans="1:24" x14ac:dyDescent="0.35">
      <c r="A54">
        <v>160</v>
      </c>
      <c r="B54" t="s">
        <v>941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106.74489749999999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98.580021579999993</v>
      </c>
      <c r="S54" s="15">
        <v>94.753968610000001</v>
      </c>
      <c r="T54" s="15">
        <v>93.868274999999997</v>
      </c>
      <c r="U54" s="15">
        <v>100</v>
      </c>
      <c r="V54" s="15">
        <v>105.05867309999999</v>
      </c>
      <c r="W54" s="15">
        <v>103.74716530000001</v>
      </c>
      <c r="X54"/>
    </row>
    <row r="55" spans="1:24" x14ac:dyDescent="0.35">
      <c r="A55">
        <v>166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100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95.030075530000005</v>
      </c>
      <c r="S55" s="15">
        <v>92.505669440000005</v>
      </c>
      <c r="T55" s="15">
        <v>93.868274999999997</v>
      </c>
      <c r="U55" s="15">
        <v>103.3724488</v>
      </c>
      <c r="V55" s="15">
        <v>98.313775629999995</v>
      </c>
      <c r="W55" s="15">
        <v>96.252834719999996</v>
      </c>
      <c r="X55"/>
    </row>
    <row r="56" spans="1:24" x14ac:dyDescent="0.35">
      <c r="A56">
        <v>167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101.6862244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97.515037759999998</v>
      </c>
      <c r="S56" s="15">
        <v>94.753968610000001</v>
      </c>
      <c r="T56" s="15">
        <v>96.320965000000001</v>
      </c>
      <c r="U56" s="15">
        <v>106.74489749999999</v>
      </c>
      <c r="V56" s="15">
        <v>100</v>
      </c>
      <c r="W56" s="15">
        <v>99.250566939999999</v>
      </c>
      <c r="X56"/>
    </row>
    <row r="57" spans="1:24" x14ac:dyDescent="0.35">
      <c r="A57">
        <v>168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101.6862244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97.692535070000005</v>
      </c>
      <c r="S57" s="15">
        <v>97.002267779999997</v>
      </c>
      <c r="T57" s="15">
        <v>93.868274999999997</v>
      </c>
      <c r="U57" s="15">
        <v>113.489795</v>
      </c>
      <c r="V57" s="15">
        <v>98.313775629999995</v>
      </c>
      <c r="W57" s="15">
        <v>100.7494331</v>
      </c>
      <c r="X57"/>
    </row>
    <row r="58" spans="1:24" x14ac:dyDescent="0.35">
      <c r="A58">
        <v>169</v>
      </c>
      <c r="B58" t="s">
        <v>928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98.313775629999995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97.870032370000004</v>
      </c>
      <c r="S58" s="15">
        <v>94.004535559999994</v>
      </c>
      <c r="T58" s="15">
        <v>99.386827499999995</v>
      </c>
      <c r="U58" s="15">
        <v>103.3724488</v>
      </c>
      <c r="V58" s="15">
        <v>102.52933659999999</v>
      </c>
      <c r="W58" s="15">
        <v>96.252834719999996</v>
      </c>
      <c r="X58"/>
    </row>
    <row r="59" spans="1:24" x14ac:dyDescent="0.35">
      <c r="A59">
        <v>170</v>
      </c>
      <c r="B59" t="s">
        <v>1062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105.05867309999999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99.467508089999995</v>
      </c>
      <c r="S59" s="15">
        <v>97.751700830000004</v>
      </c>
      <c r="T59" s="15">
        <v>96.320965000000001</v>
      </c>
      <c r="U59" s="15">
        <v>110.11734629999999</v>
      </c>
      <c r="V59" s="15">
        <v>101.6862244</v>
      </c>
      <c r="W59" s="15">
        <v>102.24829920000001</v>
      </c>
      <c r="X59"/>
    </row>
    <row r="60" spans="1:24" x14ac:dyDescent="0.35">
      <c r="A60">
        <v>173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98.313775629999995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96.627551249999996</v>
      </c>
      <c r="S60" s="15">
        <v>97.751700830000004</v>
      </c>
      <c r="T60" s="15">
        <v>95.094620000000006</v>
      </c>
      <c r="U60" s="15">
        <v>96.627551249999996</v>
      </c>
      <c r="V60" s="15">
        <v>95.784439059999997</v>
      </c>
      <c r="W60" s="15">
        <v>95.503401670000002</v>
      </c>
      <c r="X60"/>
    </row>
    <row r="61" spans="1:24" x14ac:dyDescent="0.35">
      <c r="A61">
        <v>175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98.313775629999995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93.965091709999996</v>
      </c>
      <c r="S61" s="15">
        <v>91.756236389999998</v>
      </c>
      <c r="T61" s="15">
        <v>92.641930000000002</v>
      </c>
      <c r="U61" s="15">
        <v>96.627551249999996</v>
      </c>
      <c r="V61" s="15">
        <v>97.470663439999996</v>
      </c>
      <c r="W61" s="15">
        <v>96.252834719999996</v>
      </c>
      <c r="X61"/>
    </row>
    <row r="62" spans="1:24" x14ac:dyDescent="0.35">
      <c r="A62">
        <v>179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98.313775629999995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94.320086320000001</v>
      </c>
      <c r="S62" s="15">
        <v>91.756236389999998</v>
      </c>
      <c r="T62" s="15">
        <v>94.481447500000002</v>
      </c>
      <c r="U62" s="15">
        <v>96.627551249999996</v>
      </c>
      <c r="V62" s="15">
        <v>96.627551249999996</v>
      </c>
      <c r="W62" s="15">
        <v>96.252834719999996</v>
      </c>
      <c r="X62"/>
    </row>
    <row r="63" spans="1:24" x14ac:dyDescent="0.35">
      <c r="A63">
        <v>180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100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96.805048549999995</v>
      </c>
      <c r="S63" s="15">
        <v>94.004535559999994</v>
      </c>
      <c r="T63" s="15">
        <v>96.934137500000006</v>
      </c>
      <c r="U63" s="15">
        <v>100</v>
      </c>
      <c r="V63" s="15">
        <v>98.313775629999995</v>
      </c>
      <c r="W63" s="15">
        <v>99.250566939999999</v>
      </c>
      <c r="X63"/>
    </row>
    <row r="64" spans="1:24" x14ac:dyDescent="0.35">
      <c r="A64">
        <v>181</v>
      </c>
      <c r="B64" t="s">
        <v>917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96.627551249999996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97.160043160000001</v>
      </c>
      <c r="S64" s="15">
        <v>93.255102500000007</v>
      </c>
      <c r="T64" s="15">
        <v>100</v>
      </c>
      <c r="U64" s="15">
        <v>96.627551249999996</v>
      </c>
      <c r="V64" s="15">
        <v>100.84311219999999</v>
      </c>
      <c r="W64" s="15">
        <v>96.252834719999996</v>
      </c>
      <c r="X64"/>
    </row>
    <row r="65" spans="1:24" x14ac:dyDescent="0.35">
      <c r="A65">
        <v>182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98.313775629999995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96.982545860000002</v>
      </c>
      <c r="S65" s="15">
        <v>94.753968610000001</v>
      </c>
      <c r="T65" s="15">
        <v>95.094620000000006</v>
      </c>
      <c r="U65" s="15">
        <v>96.627551249999996</v>
      </c>
      <c r="V65" s="15">
        <v>96.627551249999996</v>
      </c>
      <c r="W65" s="15">
        <v>96.252834719999996</v>
      </c>
      <c r="X65"/>
    </row>
    <row r="66" spans="1:24" x14ac:dyDescent="0.35">
      <c r="A66">
        <v>184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100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95.917562040000007</v>
      </c>
      <c r="S66" s="15">
        <v>94.753968610000001</v>
      </c>
      <c r="T66" s="15">
        <v>95.707792499999996</v>
      </c>
      <c r="U66" s="15">
        <v>96.627551249999996</v>
      </c>
      <c r="V66" s="15">
        <v>98.313775629999995</v>
      </c>
      <c r="W66" s="15">
        <v>97.002267779999997</v>
      </c>
      <c r="X66"/>
    </row>
    <row r="67" spans="1:24" x14ac:dyDescent="0.35">
      <c r="A67">
        <v>185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100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94.49758362</v>
      </c>
      <c r="S67" s="15">
        <v>92.505669440000005</v>
      </c>
      <c r="T67" s="15">
        <v>93.868274999999997</v>
      </c>
      <c r="U67" s="15">
        <v>96.627551249999996</v>
      </c>
      <c r="V67" s="15">
        <v>96.627551249999996</v>
      </c>
      <c r="W67" s="15">
        <v>97.002267779999997</v>
      </c>
      <c r="X67"/>
    </row>
    <row r="68" spans="1:24" x14ac:dyDescent="0.35">
      <c r="A68">
        <v>193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100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95.030075530000005</v>
      </c>
      <c r="S68" s="15">
        <v>92.505669440000005</v>
      </c>
      <c r="T68" s="15">
        <v>92.641930000000002</v>
      </c>
      <c r="U68" s="15">
        <v>96.627551249999996</v>
      </c>
      <c r="V68" s="15">
        <v>96.627551249999996</v>
      </c>
      <c r="W68" s="15">
        <v>97.002267779999997</v>
      </c>
      <c r="X68"/>
    </row>
    <row r="69" spans="1:24" x14ac:dyDescent="0.35">
      <c r="A69">
        <v>196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96.627551249999996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93.787594409999997</v>
      </c>
      <c r="S69" s="15">
        <v>94.004535559999994</v>
      </c>
      <c r="T69" s="15">
        <v>93.255102500000007</v>
      </c>
      <c r="U69" s="15">
        <v>96.627551249999996</v>
      </c>
      <c r="V69" s="15">
        <v>94.941326880000005</v>
      </c>
      <c r="W69" s="15">
        <v>94.753968610000001</v>
      </c>
      <c r="X69"/>
    </row>
    <row r="70" spans="1:24" x14ac:dyDescent="0.35">
      <c r="A70">
        <v>198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98.313775629999995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94.320086320000001</v>
      </c>
      <c r="S70" s="15">
        <v>93.255102500000007</v>
      </c>
      <c r="T70" s="15">
        <v>93.868274999999997</v>
      </c>
      <c r="U70" s="15">
        <v>100</v>
      </c>
      <c r="V70" s="15">
        <v>95.784439059999997</v>
      </c>
      <c r="W70" s="15">
        <v>95.503401670000002</v>
      </c>
      <c r="X70"/>
    </row>
    <row r="71" spans="1:24" x14ac:dyDescent="0.35">
      <c r="A71">
        <v>199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100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96.805048549999995</v>
      </c>
      <c r="S71" s="15">
        <v>95.503401670000002</v>
      </c>
      <c r="T71" s="15">
        <v>96.320965000000001</v>
      </c>
      <c r="U71" s="15">
        <v>103.3724488</v>
      </c>
      <c r="V71" s="15">
        <v>97.470663439999996</v>
      </c>
      <c r="W71" s="15">
        <v>98.501133890000006</v>
      </c>
      <c r="X71"/>
    </row>
    <row r="72" spans="1:24" x14ac:dyDescent="0.35">
      <c r="A72">
        <v>200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94.941326880000005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99.290010789999997</v>
      </c>
      <c r="S72" s="15">
        <v>98.501133890000006</v>
      </c>
      <c r="T72" s="15">
        <v>101.22634499999999</v>
      </c>
      <c r="U72" s="15">
        <v>96.627551249999996</v>
      </c>
      <c r="V72" s="15">
        <v>99.156887810000001</v>
      </c>
      <c r="W72" s="15">
        <v>95.503401670000002</v>
      </c>
      <c r="X72"/>
    </row>
    <row r="73" spans="1:24" x14ac:dyDescent="0.35">
      <c r="A73">
        <v>201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96.627551249999996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101.774973</v>
      </c>
      <c r="S73" s="15">
        <v>100.7494331</v>
      </c>
      <c r="T73" s="15">
        <v>103.679035</v>
      </c>
      <c r="U73" s="15">
        <v>100</v>
      </c>
      <c r="V73" s="15">
        <v>100.84311219999999</v>
      </c>
      <c r="W73" s="15">
        <v>98.501133890000006</v>
      </c>
      <c r="X73"/>
    </row>
    <row r="74" spans="1:24" x14ac:dyDescent="0.35">
      <c r="A74">
        <v>202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98.313775629999995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101.774973</v>
      </c>
      <c r="S74" s="15">
        <v>102.9977322</v>
      </c>
      <c r="T74" s="15">
        <v>100</v>
      </c>
      <c r="U74" s="15">
        <v>100</v>
      </c>
      <c r="V74" s="15">
        <v>100.84311219999999</v>
      </c>
      <c r="W74" s="15">
        <v>100.7494331</v>
      </c>
      <c r="X74"/>
    </row>
    <row r="75" spans="1:24" x14ac:dyDescent="0.35">
      <c r="A75">
        <v>203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96.627551249999996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103.5499461</v>
      </c>
      <c r="S75" s="15">
        <v>101.4988661</v>
      </c>
      <c r="T75" s="15">
        <v>106.74489749999999</v>
      </c>
      <c r="U75" s="15">
        <v>100</v>
      </c>
      <c r="V75" s="15">
        <v>103.3724488</v>
      </c>
      <c r="W75" s="15">
        <v>99.250566939999999</v>
      </c>
      <c r="X75"/>
    </row>
    <row r="76" spans="1:24" x14ac:dyDescent="0.35">
      <c r="A76">
        <v>204</v>
      </c>
      <c r="B76" t="s">
        <v>928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100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103.7274434</v>
      </c>
      <c r="S76" s="15">
        <v>102.9977322</v>
      </c>
      <c r="T76" s="15">
        <v>104.2922075</v>
      </c>
      <c r="U76" s="15">
        <v>100</v>
      </c>
      <c r="V76" s="15">
        <v>103.3724488</v>
      </c>
      <c r="W76" s="15">
        <v>101.4988661</v>
      </c>
      <c r="X76"/>
    </row>
    <row r="77" spans="1:24" x14ac:dyDescent="0.35">
      <c r="A77">
        <v>209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96.627551249999996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96.095059340000006</v>
      </c>
      <c r="S77" s="15">
        <v>94.004535559999994</v>
      </c>
      <c r="T77" s="15">
        <v>95.094620000000006</v>
      </c>
      <c r="U77" s="15">
        <v>93.255102500000007</v>
      </c>
      <c r="V77" s="15">
        <v>95.784439059999997</v>
      </c>
      <c r="W77" s="15">
        <v>94.753968610000001</v>
      </c>
      <c r="X77"/>
    </row>
    <row r="78" spans="1:24" x14ac:dyDescent="0.35">
      <c r="A78">
        <v>211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96.627551249999996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97.33754046</v>
      </c>
      <c r="S78" s="15">
        <v>92.505669440000005</v>
      </c>
      <c r="T78" s="15">
        <v>95.707792499999996</v>
      </c>
      <c r="U78" s="15">
        <v>93.255102500000007</v>
      </c>
      <c r="V78" s="15">
        <v>99.156887810000001</v>
      </c>
      <c r="W78" s="15">
        <v>97.751700830000004</v>
      </c>
      <c r="X78"/>
    </row>
    <row r="79" spans="1:24" x14ac:dyDescent="0.35">
      <c r="A79">
        <v>213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96.627551249999996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99.112513489999998</v>
      </c>
      <c r="S79" s="15">
        <v>96.252834719999996</v>
      </c>
      <c r="T79" s="15">
        <v>98.160482500000001</v>
      </c>
      <c r="U79" s="15">
        <v>93.255102500000007</v>
      </c>
      <c r="V79" s="15">
        <v>100</v>
      </c>
      <c r="W79" s="15">
        <v>97.751700830000004</v>
      </c>
      <c r="X79"/>
    </row>
    <row r="80" spans="1:24" x14ac:dyDescent="0.35">
      <c r="A80">
        <v>214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98.313775629999995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101.5974757</v>
      </c>
      <c r="S80" s="15">
        <v>98.501133890000006</v>
      </c>
      <c r="T80" s="15">
        <v>100.6131725</v>
      </c>
      <c r="U80" s="15">
        <v>96.627551249999996</v>
      </c>
      <c r="V80" s="15">
        <v>101.6862244</v>
      </c>
      <c r="W80" s="15">
        <v>100.7494331</v>
      </c>
      <c r="X80"/>
    </row>
    <row r="81" spans="1:24" x14ac:dyDescent="0.35">
      <c r="A81">
        <v>215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93.255102500000007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92.900107890000001</v>
      </c>
      <c r="S81" s="15">
        <v>93.255102500000007</v>
      </c>
      <c r="T81" s="15">
        <v>92.641930000000002</v>
      </c>
      <c r="U81" s="15">
        <v>93.255102500000007</v>
      </c>
      <c r="V81" s="15">
        <v>95.784439059999997</v>
      </c>
      <c r="W81" s="15">
        <v>92.505669440000005</v>
      </c>
      <c r="X81"/>
    </row>
    <row r="82" spans="1:24" x14ac:dyDescent="0.35">
      <c r="A82">
        <v>221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98.313775629999995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97.515037759999998</v>
      </c>
      <c r="S82" s="15">
        <v>97.751700830000004</v>
      </c>
      <c r="T82" s="15">
        <v>98.160482500000001</v>
      </c>
      <c r="U82" s="15">
        <v>96.627551249999996</v>
      </c>
      <c r="V82" s="15">
        <v>98.313775629999995</v>
      </c>
      <c r="W82" s="15">
        <v>97.002267779999997</v>
      </c>
      <c r="X82"/>
    </row>
    <row r="83" spans="1:24" x14ac:dyDescent="0.35">
      <c r="A83">
        <v>222</v>
      </c>
      <c r="B83" t="s">
        <v>988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101.6862244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100.7099892</v>
      </c>
      <c r="S83" s="15">
        <v>100.7494331</v>
      </c>
      <c r="T83" s="15">
        <v>100.6131725</v>
      </c>
      <c r="U83" s="15">
        <v>100</v>
      </c>
      <c r="V83" s="15">
        <v>101.6862244</v>
      </c>
      <c r="W83" s="15">
        <v>100.7494331</v>
      </c>
      <c r="X83"/>
    </row>
    <row r="84" spans="1:24" x14ac:dyDescent="0.35">
      <c r="A84">
        <v>223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98.313775629999995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103.3724488</v>
      </c>
      <c r="S84" s="15">
        <v>104.4965983</v>
      </c>
      <c r="T84" s="15">
        <v>107.35807</v>
      </c>
      <c r="U84" s="15">
        <v>96.627551249999996</v>
      </c>
      <c r="V84" s="15">
        <v>100</v>
      </c>
      <c r="W84" s="15">
        <v>98.501133890000006</v>
      </c>
      <c r="X84"/>
    </row>
    <row r="85" spans="1:24" x14ac:dyDescent="0.35">
      <c r="A85">
        <v>224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100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105.857411</v>
      </c>
      <c r="S85" s="15">
        <v>106.74489749999999</v>
      </c>
      <c r="T85" s="15">
        <v>109.81076</v>
      </c>
      <c r="U85" s="15">
        <v>100</v>
      </c>
      <c r="V85" s="15">
        <v>101.6862244</v>
      </c>
      <c r="W85" s="15">
        <v>101.4988661</v>
      </c>
      <c r="X85"/>
    </row>
    <row r="86" spans="1:24" x14ac:dyDescent="0.35">
      <c r="A86">
        <v>225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96.627551249999996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105.857411</v>
      </c>
      <c r="S86" s="15">
        <v>108.9931967</v>
      </c>
      <c r="T86" s="15">
        <v>111.6502775</v>
      </c>
      <c r="U86" s="15">
        <v>100</v>
      </c>
      <c r="V86" s="15">
        <v>99.156887810000001</v>
      </c>
      <c r="W86" s="15">
        <v>99.250566939999999</v>
      </c>
      <c r="X86"/>
    </row>
    <row r="87" spans="1:24" x14ac:dyDescent="0.35">
      <c r="A87">
        <v>226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100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107.632384</v>
      </c>
      <c r="S87" s="15">
        <v>108.24376359999999</v>
      </c>
      <c r="T87" s="15">
        <v>112.8766225</v>
      </c>
      <c r="U87" s="15">
        <v>100</v>
      </c>
      <c r="V87" s="15">
        <v>103.3724488</v>
      </c>
      <c r="W87" s="15">
        <v>102.24829920000001</v>
      </c>
      <c r="X87"/>
    </row>
    <row r="88" spans="1:24" x14ac:dyDescent="0.35">
      <c r="A88">
        <v>227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103.3724488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107.632384</v>
      </c>
      <c r="S88" s="15">
        <v>108.9931967</v>
      </c>
      <c r="T88" s="15">
        <v>111.037105</v>
      </c>
      <c r="U88" s="15">
        <v>103.3724488</v>
      </c>
      <c r="V88" s="15">
        <v>101.6862244</v>
      </c>
      <c r="W88" s="15">
        <v>104.4965983</v>
      </c>
      <c r="X88"/>
    </row>
    <row r="89" spans="1:24" x14ac:dyDescent="0.35">
      <c r="A89">
        <v>228</v>
      </c>
      <c r="B89" t="s">
        <v>928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101.6862244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109.5848543</v>
      </c>
      <c r="S89" s="15">
        <v>108.9931967</v>
      </c>
      <c r="T89" s="15">
        <v>115.3293125</v>
      </c>
      <c r="U89" s="15">
        <v>103.3724488</v>
      </c>
      <c r="V89" s="15">
        <v>105.9017853</v>
      </c>
      <c r="W89" s="15">
        <v>103.74716530000001</v>
      </c>
      <c r="X89"/>
    </row>
    <row r="90" spans="1:24" x14ac:dyDescent="0.35">
      <c r="A90">
        <v>235</v>
      </c>
      <c r="B90" t="s">
        <v>205</v>
      </c>
      <c r="C90" t="s">
        <v>481</v>
      </c>
      <c r="D90" t="s">
        <v>28</v>
      </c>
      <c r="E90" t="s">
        <v>25</v>
      </c>
      <c r="F90" t="s">
        <v>157</v>
      </c>
      <c r="G90" t="s">
        <v>482</v>
      </c>
      <c r="H90" s="15">
        <v>98.313775629999995</v>
      </c>
      <c r="I90" s="15">
        <v>99.036443210000002</v>
      </c>
      <c r="J90" s="15">
        <v>110.11734629999999</v>
      </c>
      <c r="K90" s="15">
        <v>103.3724488</v>
      </c>
      <c r="L90" s="15">
        <v>100</v>
      </c>
      <c r="M90" s="15">
        <v>101.6862244</v>
      </c>
      <c r="N90" s="15">
        <v>100</v>
      </c>
      <c r="O90" s="15">
        <v>101.1241496</v>
      </c>
      <c r="P90" s="15">
        <v>103.3724488</v>
      </c>
      <c r="Q90" s="15">
        <v>100</v>
      </c>
      <c r="R90" s="15">
        <v>101.24248110000001</v>
      </c>
      <c r="S90" s="15">
        <v>99.250566939999999</v>
      </c>
      <c r="T90" s="15">
        <v>101.22634499999999</v>
      </c>
      <c r="U90" s="15">
        <v>110.11734629999999</v>
      </c>
      <c r="V90" s="15">
        <v>102.52933659999999</v>
      </c>
      <c r="W90" s="15">
        <v>100.7494331</v>
      </c>
      <c r="X90"/>
    </row>
    <row r="91" spans="1:24" x14ac:dyDescent="0.35">
      <c r="A91">
        <v>236</v>
      </c>
      <c r="B91" t="s">
        <v>552</v>
      </c>
      <c r="C91" t="s">
        <v>481</v>
      </c>
      <c r="D91" t="s">
        <v>23</v>
      </c>
      <c r="E91" t="s">
        <v>25</v>
      </c>
      <c r="F91" t="s">
        <v>157</v>
      </c>
      <c r="G91" t="s">
        <v>482</v>
      </c>
      <c r="H91" s="15">
        <v>100.84311219999999</v>
      </c>
      <c r="I91" s="15">
        <v>101.9271136</v>
      </c>
      <c r="J91" s="15">
        <v>113.489795</v>
      </c>
      <c r="K91" s="15">
        <v>105.05867309999999</v>
      </c>
      <c r="L91" s="15">
        <v>100</v>
      </c>
      <c r="M91" s="15">
        <v>103.3724488</v>
      </c>
      <c r="N91" s="15">
        <v>101.3489795</v>
      </c>
      <c r="O91" s="15">
        <v>104.4965983</v>
      </c>
      <c r="P91" s="15">
        <v>105.05867309999999</v>
      </c>
      <c r="Q91" s="15">
        <v>103.3724488</v>
      </c>
      <c r="R91" s="15">
        <v>104.61492990000001</v>
      </c>
      <c r="S91" s="15">
        <v>101.4988661</v>
      </c>
      <c r="T91" s="15">
        <v>103.679035</v>
      </c>
      <c r="U91" s="15">
        <v>113.489795</v>
      </c>
      <c r="V91" s="15">
        <v>104.2155609</v>
      </c>
      <c r="W91" s="15">
        <v>103.74716530000001</v>
      </c>
      <c r="X91"/>
    </row>
    <row r="92" spans="1:24" x14ac:dyDescent="0.35">
      <c r="A92">
        <v>237</v>
      </c>
      <c r="B92" t="s">
        <v>207</v>
      </c>
      <c r="C92" t="s">
        <v>481</v>
      </c>
      <c r="D92" t="s">
        <v>24</v>
      </c>
      <c r="E92" t="s">
        <v>25</v>
      </c>
      <c r="F92" t="s">
        <v>157</v>
      </c>
      <c r="G92" t="s">
        <v>482</v>
      </c>
      <c r="H92" s="15">
        <v>102.52933659999999</v>
      </c>
      <c r="I92" s="15">
        <v>104.81778389999999</v>
      </c>
      <c r="J92" s="15">
        <v>106.74489749999999</v>
      </c>
      <c r="K92" s="15">
        <v>108.43112189999999</v>
      </c>
      <c r="L92" s="15">
        <v>100</v>
      </c>
      <c r="M92" s="15">
        <v>100</v>
      </c>
      <c r="N92" s="15">
        <v>101.3489795</v>
      </c>
      <c r="O92" s="15">
        <v>102.24829920000001</v>
      </c>
      <c r="P92" s="15">
        <v>105.05867309999999</v>
      </c>
      <c r="Q92" s="15">
        <v>103.3724488</v>
      </c>
      <c r="R92" s="15">
        <v>104.79242720000001</v>
      </c>
      <c r="S92" s="15">
        <v>102.9977322</v>
      </c>
      <c r="T92" s="15">
        <v>106.74489749999999</v>
      </c>
      <c r="U92" s="15">
        <v>106.74489749999999</v>
      </c>
      <c r="V92" s="15">
        <v>104.2155609</v>
      </c>
      <c r="W92" s="15">
        <v>100.7494331</v>
      </c>
      <c r="X92"/>
    </row>
    <row r="93" spans="1:24" x14ac:dyDescent="0.35">
      <c r="A93">
        <v>238</v>
      </c>
      <c r="B93" t="s">
        <v>712</v>
      </c>
      <c r="C93" t="s">
        <v>481</v>
      </c>
      <c r="D93" t="s">
        <v>28</v>
      </c>
      <c r="E93" t="s">
        <v>25</v>
      </c>
      <c r="F93" t="s">
        <v>157</v>
      </c>
      <c r="G93" t="s">
        <v>482</v>
      </c>
      <c r="H93" s="15">
        <v>103.3724488</v>
      </c>
      <c r="I93" s="15">
        <v>100</v>
      </c>
      <c r="J93" s="15">
        <v>106.74489749999999</v>
      </c>
      <c r="K93" s="15">
        <v>101.6862244</v>
      </c>
      <c r="L93" s="15">
        <v>100</v>
      </c>
      <c r="M93" s="15">
        <v>106.74489749999999</v>
      </c>
      <c r="N93" s="15">
        <v>102.697959</v>
      </c>
      <c r="O93" s="15">
        <v>106.74489749999999</v>
      </c>
      <c r="P93" s="15">
        <v>105.05867309999999</v>
      </c>
      <c r="Q93" s="15">
        <v>103.3724488</v>
      </c>
      <c r="R93" s="15">
        <v>104.9699245</v>
      </c>
      <c r="S93" s="15">
        <v>103.74716530000001</v>
      </c>
      <c r="T93" s="15">
        <v>101.22634499999999</v>
      </c>
      <c r="U93" s="15">
        <v>106.74489749999999</v>
      </c>
      <c r="V93" s="15">
        <v>105.05867309999999</v>
      </c>
      <c r="W93" s="15">
        <v>106.74489749999999</v>
      </c>
      <c r="X93"/>
    </row>
    <row r="94" spans="1:24" x14ac:dyDescent="0.35">
      <c r="A94">
        <v>239</v>
      </c>
      <c r="B94" t="s">
        <v>800</v>
      </c>
      <c r="C94" t="s">
        <v>481</v>
      </c>
      <c r="D94" t="s">
        <v>23</v>
      </c>
      <c r="E94" t="s">
        <v>25</v>
      </c>
      <c r="F94" t="s">
        <v>157</v>
      </c>
      <c r="G94" t="s">
        <v>482</v>
      </c>
      <c r="H94" s="15">
        <v>102.52933659999999</v>
      </c>
      <c r="I94" s="15">
        <v>101.9271136</v>
      </c>
      <c r="J94" s="15">
        <v>116.8622438</v>
      </c>
      <c r="K94" s="15">
        <v>105.05867309999999</v>
      </c>
      <c r="L94" s="15">
        <v>100</v>
      </c>
      <c r="M94" s="15">
        <v>108.43112189999999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106.3899029</v>
      </c>
      <c r="S94" s="15">
        <v>102.9977322</v>
      </c>
      <c r="T94" s="15">
        <v>103.679035</v>
      </c>
      <c r="U94" s="15">
        <v>116.8622438</v>
      </c>
      <c r="V94" s="15">
        <v>105.9017853</v>
      </c>
      <c r="W94" s="15">
        <v>107.4943306</v>
      </c>
      <c r="X94"/>
    </row>
    <row r="95" spans="1:24" x14ac:dyDescent="0.35">
      <c r="A95">
        <v>240</v>
      </c>
      <c r="B95" t="s">
        <v>988</v>
      </c>
      <c r="C95" t="s">
        <v>481</v>
      </c>
      <c r="D95" t="s">
        <v>24</v>
      </c>
      <c r="E95" t="s">
        <v>25</v>
      </c>
      <c r="F95" t="s">
        <v>157</v>
      </c>
      <c r="G95" t="s">
        <v>482</v>
      </c>
      <c r="H95" s="15">
        <v>100.84311219999999</v>
      </c>
      <c r="I95" s="15">
        <v>104.81778389999999</v>
      </c>
      <c r="J95" s="15">
        <v>116.8622438</v>
      </c>
      <c r="K95" s="15">
        <v>106.74489749999999</v>
      </c>
      <c r="L95" s="15">
        <v>100</v>
      </c>
      <c r="M95" s="15">
        <v>103.3724488</v>
      </c>
      <c r="N95" s="15">
        <v>105.39591799999999</v>
      </c>
      <c r="O95" s="15">
        <v>105.6207479</v>
      </c>
      <c r="P95" s="15">
        <v>108.43112189999999</v>
      </c>
      <c r="Q95" s="15">
        <v>103.3724488</v>
      </c>
      <c r="R95" s="15">
        <v>106.56740019999999</v>
      </c>
      <c r="S95" s="15">
        <v>101.4988661</v>
      </c>
      <c r="T95" s="15">
        <v>106.131725</v>
      </c>
      <c r="U95" s="15">
        <v>116.8622438</v>
      </c>
      <c r="V95" s="15">
        <v>108.43112189999999</v>
      </c>
      <c r="W95" s="15">
        <v>104.4965983</v>
      </c>
      <c r="X95"/>
    </row>
    <row r="96" spans="1:24" x14ac:dyDescent="0.35">
      <c r="A96">
        <v>246</v>
      </c>
      <c r="B96" t="s">
        <v>205</v>
      </c>
      <c r="C96" t="s">
        <v>484</v>
      </c>
      <c r="D96" t="s">
        <v>23</v>
      </c>
      <c r="E96" t="s">
        <v>25</v>
      </c>
      <c r="F96" t="s">
        <v>157</v>
      </c>
      <c r="G96" t="s">
        <v>485</v>
      </c>
      <c r="H96" s="15">
        <v>98.313775629999995</v>
      </c>
      <c r="I96" s="15">
        <v>99.036443210000002</v>
      </c>
      <c r="J96" s="15">
        <v>110.11734629999999</v>
      </c>
      <c r="K96" s="15">
        <v>103.3724488</v>
      </c>
      <c r="L96" s="15">
        <v>93.255102500000007</v>
      </c>
      <c r="M96" s="15">
        <v>101.6862244</v>
      </c>
      <c r="N96" s="15">
        <v>100</v>
      </c>
      <c r="O96" s="15">
        <v>101.1241496</v>
      </c>
      <c r="P96" s="15">
        <v>103.3724488</v>
      </c>
      <c r="Q96" s="15">
        <v>96.627551249999996</v>
      </c>
      <c r="R96" s="15">
        <v>99.645005400000002</v>
      </c>
      <c r="S96" s="15">
        <v>96.252834719999996</v>
      </c>
      <c r="T96" s="15">
        <v>98.773655000000005</v>
      </c>
      <c r="U96" s="15">
        <v>110.11734629999999</v>
      </c>
      <c r="V96" s="15">
        <v>102.52933659999999</v>
      </c>
      <c r="W96" s="15">
        <v>100.7494331</v>
      </c>
      <c r="X96"/>
    </row>
    <row r="97" spans="1:24" x14ac:dyDescent="0.35">
      <c r="A97">
        <v>254</v>
      </c>
      <c r="B97" t="s">
        <v>205</v>
      </c>
      <c r="C97" t="s">
        <v>723</v>
      </c>
      <c r="D97" t="s">
        <v>23</v>
      </c>
      <c r="E97" t="s">
        <v>25</v>
      </c>
      <c r="F97" t="s">
        <v>724</v>
      </c>
      <c r="G97" t="s">
        <v>725</v>
      </c>
      <c r="H97" s="15">
        <v>94.941326880000005</v>
      </c>
      <c r="I97" s="15">
        <v>101.9271136</v>
      </c>
      <c r="J97" s="15">
        <v>103.3724488</v>
      </c>
      <c r="K97" s="15">
        <v>100</v>
      </c>
      <c r="L97" s="15">
        <v>100</v>
      </c>
      <c r="M97" s="15">
        <v>106.74489749999999</v>
      </c>
      <c r="N97" s="15">
        <v>101.3489795</v>
      </c>
      <c r="O97" s="15">
        <v>97.751700830000004</v>
      </c>
      <c r="P97" s="15">
        <v>98.313775629999995</v>
      </c>
      <c r="Q97" s="15">
        <v>103.3724488</v>
      </c>
      <c r="R97" s="15">
        <v>100.88748649999999</v>
      </c>
      <c r="S97" s="15">
        <v>96.252834719999996</v>
      </c>
      <c r="T97" s="15">
        <v>101.8395175</v>
      </c>
      <c r="U97" s="15">
        <v>103.3724488</v>
      </c>
      <c r="V97" s="15">
        <v>100.84311219999999</v>
      </c>
      <c r="W97" s="15">
        <v>100.7494331</v>
      </c>
      <c r="X97"/>
    </row>
    <row r="98" spans="1:24" x14ac:dyDescent="0.35">
      <c r="A98">
        <v>255</v>
      </c>
      <c r="B98" t="s">
        <v>205</v>
      </c>
      <c r="C98" t="s">
        <v>726</v>
      </c>
      <c r="D98" t="s">
        <v>28</v>
      </c>
      <c r="E98" t="s">
        <v>25</v>
      </c>
      <c r="F98" t="s">
        <v>724</v>
      </c>
      <c r="G98" t="s">
        <v>728</v>
      </c>
      <c r="H98" s="15">
        <v>94.941326880000005</v>
      </c>
      <c r="I98" s="15">
        <v>95.182216069999996</v>
      </c>
      <c r="J98" s="15">
        <v>113.489795</v>
      </c>
      <c r="K98" s="15">
        <v>96.627551249999996</v>
      </c>
      <c r="L98" s="15">
        <v>100</v>
      </c>
      <c r="M98" s="15">
        <v>94.941326880000005</v>
      </c>
      <c r="N98" s="15">
        <v>93.255102500000007</v>
      </c>
      <c r="O98" s="15">
        <v>97.751700830000004</v>
      </c>
      <c r="P98" s="15">
        <v>96.627551249999996</v>
      </c>
      <c r="Q98" s="15">
        <v>103.3724488</v>
      </c>
      <c r="R98" s="15">
        <v>97.33754046</v>
      </c>
      <c r="S98" s="15">
        <v>96.252834719999996</v>
      </c>
      <c r="T98" s="15">
        <v>96.320965000000001</v>
      </c>
      <c r="U98" s="15">
        <v>113.489795</v>
      </c>
      <c r="V98" s="15">
        <v>94.941326880000005</v>
      </c>
      <c r="W98" s="15">
        <v>95.503401670000002</v>
      </c>
      <c r="X98"/>
    </row>
    <row r="99" spans="1:24" x14ac:dyDescent="0.35">
      <c r="A99">
        <v>260</v>
      </c>
      <c r="B99" t="s">
        <v>205</v>
      </c>
      <c r="C99" t="s">
        <v>758</v>
      </c>
      <c r="D99" t="s">
        <v>23</v>
      </c>
      <c r="E99" t="s">
        <v>25</v>
      </c>
      <c r="F99" t="s">
        <v>724</v>
      </c>
      <c r="G99" t="s">
        <v>760</v>
      </c>
      <c r="H99" s="15">
        <v>95.784439059999997</v>
      </c>
      <c r="I99" s="15">
        <v>98.072886429999997</v>
      </c>
      <c r="J99" s="15">
        <v>103.3724488</v>
      </c>
      <c r="K99" s="15">
        <v>98.313775629999995</v>
      </c>
      <c r="L99" s="15">
        <v>100</v>
      </c>
      <c r="M99" s="15">
        <v>103.3724488</v>
      </c>
      <c r="N99" s="15">
        <v>98.651020500000001</v>
      </c>
      <c r="O99" s="15">
        <v>100</v>
      </c>
      <c r="P99" s="15">
        <v>96.627551249999996</v>
      </c>
      <c r="Q99" s="15">
        <v>100</v>
      </c>
      <c r="R99" s="15">
        <v>98.757518880000006</v>
      </c>
      <c r="S99" s="15">
        <v>97.002267779999997</v>
      </c>
      <c r="T99" s="15">
        <v>98.773655000000005</v>
      </c>
      <c r="U99" s="15">
        <v>103.3724488</v>
      </c>
      <c r="V99" s="15">
        <v>98.313775629999995</v>
      </c>
      <c r="W99" s="15">
        <v>100.7494331</v>
      </c>
      <c r="X99"/>
    </row>
    <row r="100" spans="1:24" x14ac:dyDescent="0.35">
      <c r="A100">
        <v>262</v>
      </c>
      <c r="B100" t="s">
        <v>205</v>
      </c>
      <c r="C100" t="s">
        <v>792</v>
      </c>
      <c r="D100" t="s">
        <v>24</v>
      </c>
      <c r="E100" t="s">
        <v>25</v>
      </c>
      <c r="F100" t="s">
        <v>786</v>
      </c>
      <c r="G100" t="s">
        <v>795</v>
      </c>
      <c r="H100" s="15">
        <v>98.313775629999995</v>
      </c>
      <c r="I100" s="15">
        <v>98.072886429999997</v>
      </c>
      <c r="J100" s="15">
        <v>110.11734629999999</v>
      </c>
      <c r="K100" s="15">
        <v>96.627551249999996</v>
      </c>
      <c r="L100" s="15">
        <v>100</v>
      </c>
      <c r="M100" s="15">
        <v>100</v>
      </c>
      <c r="N100" s="15">
        <v>97.302041000000003</v>
      </c>
      <c r="O100" s="15">
        <v>97.751700830000004</v>
      </c>
      <c r="P100" s="15">
        <v>98.313775629999995</v>
      </c>
      <c r="Q100" s="15">
        <v>100</v>
      </c>
      <c r="R100" s="15">
        <v>98.757518880000006</v>
      </c>
      <c r="S100" s="15">
        <v>99.250566939999999</v>
      </c>
      <c r="T100" s="15">
        <v>98.160482500000001</v>
      </c>
      <c r="U100" s="15">
        <v>110.11734629999999</v>
      </c>
      <c r="V100" s="15">
        <v>98.313775629999995</v>
      </c>
      <c r="W100" s="15">
        <v>97.751700830000004</v>
      </c>
      <c r="X100"/>
    </row>
    <row r="101" spans="1:24" x14ac:dyDescent="0.35">
      <c r="A101">
        <v>264</v>
      </c>
      <c r="B101" t="s">
        <v>205</v>
      </c>
      <c r="C101" t="s">
        <v>809</v>
      </c>
      <c r="D101" t="s">
        <v>28</v>
      </c>
      <c r="E101" t="s">
        <v>25</v>
      </c>
      <c r="F101" t="s">
        <v>786</v>
      </c>
      <c r="G101" t="s">
        <v>811</v>
      </c>
      <c r="H101" s="15">
        <v>94.941326880000005</v>
      </c>
      <c r="I101" s="15">
        <v>97.109329639999999</v>
      </c>
      <c r="J101" s="15">
        <v>89.882653750000003</v>
      </c>
      <c r="K101" s="15">
        <v>93.255102500000007</v>
      </c>
      <c r="L101" s="15">
        <v>93.255102500000007</v>
      </c>
      <c r="M101" s="15">
        <v>98.313775629999995</v>
      </c>
      <c r="N101" s="15">
        <v>100</v>
      </c>
      <c r="O101" s="15">
        <v>95.503401670000002</v>
      </c>
      <c r="P101" s="15">
        <v>96.627551249999996</v>
      </c>
      <c r="Q101" s="15">
        <v>96.627551249999996</v>
      </c>
      <c r="R101" s="15">
        <v>94.49758362</v>
      </c>
      <c r="S101" s="15">
        <v>93.255102500000007</v>
      </c>
      <c r="T101" s="15">
        <v>93.868274999999997</v>
      </c>
      <c r="U101" s="15">
        <v>89.882653750000003</v>
      </c>
      <c r="V101" s="15">
        <v>99.156887810000001</v>
      </c>
      <c r="W101" s="15">
        <v>95.503401670000002</v>
      </c>
      <c r="X101"/>
    </row>
    <row r="102" spans="1:24" x14ac:dyDescent="0.35">
      <c r="A102">
        <v>266</v>
      </c>
      <c r="B102" t="s">
        <v>205</v>
      </c>
      <c r="C102" t="s">
        <v>820</v>
      </c>
      <c r="D102" t="s">
        <v>28</v>
      </c>
      <c r="E102" t="s">
        <v>25</v>
      </c>
      <c r="F102" t="s">
        <v>786</v>
      </c>
      <c r="G102" t="s">
        <v>822</v>
      </c>
      <c r="H102" s="15">
        <v>93.255102500000007</v>
      </c>
      <c r="I102" s="15">
        <v>93.255102500000007</v>
      </c>
      <c r="J102" s="15">
        <v>106.74489749999999</v>
      </c>
      <c r="K102" s="15">
        <v>89.882653750000003</v>
      </c>
      <c r="L102" s="15">
        <v>93.255102500000007</v>
      </c>
      <c r="M102" s="15">
        <v>98.313775629999995</v>
      </c>
      <c r="N102" s="15">
        <v>94.604082000000005</v>
      </c>
      <c r="O102" s="15">
        <v>95.503401670000002</v>
      </c>
      <c r="P102" s="15">
        <v>93.255102500000007</v>
      </c>
      <c r="Q102" s="15">
        <v>100</v>
      </c>
      <c r="R102" s="15">
        <v>93.787594409999997</v>
      </c>
      <c r="S102" s="15">
        <v>91.756236389999998</v>
      </c>
      <c r="T102" s="15">
        <v>90.189239999999998</v>
      </c>
      <c r="U102" s="15">
        <v>106.74489749999999</v>
      </c>
      <c r="V102" s="15">
        <v>94.098214690000006</v>
      </c>
      <c r="W102" s="15">
        <v>95.503401670000002</v>
      </c>
      <c r="X102"/>
    </row>
    <row r="103" spans="1:24" x14ac:dyDescent="0.35">
      <c r="A103">
        <v>274</v>
      </c>
      <c r="B103" t="s">
        <v>205</v>
      </c>
      <c r="C103" t="s">
        <v>493</v>
      </c>
      <c r="D103" t="s">
        <v>24</v>
      </c>
      <c r="E103" t="s">
        <v>25</v>
      </c>
      <c r="F103" t="s">
        <v>190</v>
      </c>
      <c r="G103" t="s">
        <v>494</v>
      </c>
      <c r="H103" s="15">
        <v>101.6862244</v>
      </c>
      <c r="I103" s="15">
        <v>99.036443210000002</v>
      </c>
      <c r="J103" s="15">
        <v>103.3724488</v>
      </c>
      <c r="K103" s="15">
        <v>100</v>
      </c>
      <c r="L103" s="15">
        <v>100</v>
      </c>
      <c r="M103" s="15">
        <v>110.11734629999999</v>
      </c>
      <c r="N103" s="15">
        <v>101.3489795</v>
      </c>
      <c r="O103" s="15">
        <v>102.24829920000001</v>
      </c>
      <c r="P103" s="15">
        <v>100</v>
      </c>
      <c r="Q103" s="15">
        <v>96.627551249999996</v>
      </c>
      <c r="R103" s="15">
        <v>101.24248110000001</v>
      </c>
      <c r="S103" s="15">
        <v>102.24829920000001</v>
      </c>
      <c r="T103" s="15">
        <v>100</v>
      </c>
      <c r="U103" s="15">
        <v>103.3724488</v>
      </c>
      <c r="V103" s="15">
        <v>101.6862244</v>
      </c>
      <c r="W103" s="15">
        <v>105.24603140000001</v>
      </c>
      <c r="X103"/>
    </row>
    <row r="104" spans="1:24" x14ac:dyDescent="0.35">
      <c r="A104">
        <v>275</v>
      </c>
      <c r="B104" t="s">
        <v>633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104.2155609</v>
      </c>
      <c r="I104" s="15">
        <v>101.9271136</v>
      </c>
      <c r="J104" s="15">
        <v>106.74489749999999</v>
      </c>
      <c r="K104" s="15">
        <v>101.6862244</v>
      </c>
      <c r="L104" s="15">
        <v>100</v>
      </c>
      <c r="M104" s="15">
        <v>111.8035706</v>
      </c>
      <c r="N104" s="15">
        <v>102.697959</v>
      </c>
      <c r="O104" s="15">
        <v>105.6207479</v>
      </c>
      <c r="P104" s="15">
        <v>101.6862244</v>
      </c>
      <c r="Q104" s="15">
        <v>96.627551249999996</v>
      </c>
      <c r="R104" s="15">
        <v>103.7274434</v>
      </c>
      <c r="S104" s="15">
        <v>104.4965983</v>
      </c>
      <c r="T104" s="15">
        <v>102.45269</v>
      </c>
      <c r="U104" s="15">
        <v>106.74489749999999</v>
      </c>
      <c r="V104" s="15">
        <v>103.3724488</v>
      </c>
      <c r="W104" s="15">
        <v>108.24376359999999</v>
      </c>
      <c r="X104"/>
    </row>
    <row r="105" spans="1:24" x14ac:dyDescent="0.35">
      <c r="A105">
        <v>276</v>
      </c>
      <c r="B105" t="s">
        <v>739</v>
      </c>
      <c r="C105" t="s">
        <v>493</v>
      </c>
      <c r="D105" t="s">
        <v>23</v>
      </c>
      <c r="E105" t="s">
        <v>25</v>
      </c>
      <c r="F105" t="s">
        <v>190</v>
      </c>
      <c r="G105" t="s">
        <v>494</v>
      </c>
      <c r="H105" s="15">
        <v>105.05867309999999</v>
      </c>
      <c r="I105" s="15">
        <v>100</v>
      </c>
      <c r="J105" s="15">
        <v>116.8622438</v>
      </c>
      <c r="K105" s="15">
        <v>98.313775629999995</v>
      </c>
      <c r="L105" s="15">
        <v>100</v>
      </c>
      <c r="M105" s="15">
        <v>108.43112189999999</v>
      </c>
      <c r="N105" s="15">
        <v>105.39591799999999</v>
      </c>
      <c r="O105" s="15">
        <v>105.6207479</v>
      </c>
      <c r="P105" s="15">
        <v>105.05867309999999</v>
      </c>
      <c r="Q105" s="15">
        <v>96.627551249999996</v>
      </c>
      <c r="R105" s="15">
        <v>104.082438</v>
      </c>
      <c r="S105" s="15">
        <v>105.24603140000001</v>
      </c>
      <c r="T105" s="15">
        <v>100</v>
      </c>
      <c r="U105" s="15">
        <v>116.8622438</v>
      </c>
      <c r="V105" s="15">
        <v>106.74489749999999</v>
      </c>
      <c r="W105" s="15">
        <v>106.74489749999999</v>
      </c>
      <c r="X105"/>
    </row>
    <row r="106" spans="1:24" x14ac:dyDescent="0.35">
      <c r="A106">
        <v>277</v>
      </c>
      <c r="B106" t="s">
        <v>917</v>
      </c>
      <c r="C106" t="s">
        <v>493</v>
      </c>
      <c r="D106" t="s">
        <v>24</v>
      </c>
      <c r="E106" t="s">
        <v>25</v>
      </c>
      <c r="F106" t="s">
        <v>190</v>
      </c>
      <c r="G106" t="s">
        <v>494</v>
      </c>
      <c r="H106" s="15">
        <v>106.74489749999999</v>
      </c>
      <c r="I106" s="15">
        <v>100</v>
      </c>
      <c r="J106" s="15">
        <v>103.3724488</v>
      </c>
      <c r="K106" s="15">
        <v>98.313775629999995</v>
      </c>
      <c r="L106" s="15">
        <v>100</v>
      </c>
      <c r="M106" s="15">
        <v>115.1760194</v>
      </c>
      <c r="N106" s="15">
        <v>104.0469385</v>
      </c>
      <c r="O106" s="15">
        <v>107.8690471</v>
      </c>
      <c r="P106" s="15">
        <v>101.6862244</v>
      </c>
      <c r="Q106" s="15">
        <v>96.627551249999996</v>
      </c>
      <c r="R106" s="15">
        <v>104.2599353</v>
      </c>
      <c r="S106" s="15">
        <v>106.74489749999999</v>
      </c>
      <c r="T106" s="15">
        <v>100</v>
      </c>
      <c r="U106" s="15">
        <v>103.3724488</v>
      </c>
      <c r="V106" s="15">
        <v>104.2155609</v>
      </c>
      <c r="W106" s="15">
        <v>111.2414958</v>
      </c>
      <c r="X106"/>
    </row>
    <row r="107" spans="1:24" x14ac:dyDescent="0.35">
      <c r="A107">
        <v>278</v>
      </c>
      <c r="B107" t="s">
        <v>1000</v>
      </c>
      <c r="C107" t="s">
        <v>493</v>
      </c>
      <c r="D107" t="s">
        <v>28</v>
      </c>
      <c r="E107" t="s">
        <v>25</v>
      </c>
      <c r="F107" t="s">
        <v>190</v>
      </c>
      <c r="G107" t="s">
        <v>494</v>
      </c>
      <c r="H107" s="15">
        <v>107.5880097</v>
      </c>
      <c r="I107" s="15">
        <v>102.8906704</v>
      </c>
      <c r="J107" s="15">
        <v>106.74489749999999</v>
      </c>
      <c r="K107" s="15">
        <v>101.6862244</v>
      </c>
      <c r="L107" s="15">
        <v>100</v>
      </c>
      <c r="M107" s="15">
        <v>113.489795</v>
      </c>
      <c r="N107" s="15">
        <v>105.39591799999999</v>
      </c>
      <c r="O107" s="15">
        <v>107.8690471</v>
      </c>
      <c r="P107" s="15">
        <v>105.05867309999999</v>
      </c>
      <c r="Q107" s="15">
        <v>96.627551249999996</v>
      </c>
      <c r="R107" s="15">
        <v>105.857411</v>
      </c>
      <c r="S107" s="15">
        <v>107.4943306</v>
      </c>
      <c r="T107" s="15">
        <v>103.06586249999999</v>
      </c>
      <c r="U107" s="15">
        <v>106.74489749999999</v>
      </c>
      <c r="V107" s="15">
        <v>106.74489749999999</v>
      </c>
      <c r="W107" s="15">
        <v>110.4920628</v>
      </c>
      <c r="X107"/>
    </row>
    <row r="108" spans="1:24" x14ac:dyDescent="0.35">
      <c r="A108">
        <v>284</v>
      </c>
      <c r="B108" t="s">
        <v>205</v>
      </c>
      <c r="C108" t="s">
        <v>497</v>
      </c>
      <c r="D108" t="s">
        <v>28</v>
      </c>
      <c r="E108" t="s">
        <v>25</v>
      </c>
      <c r="F108" t="s">
        <v>190</v>
      </c>
      <c r="G108" t="s">
        <v>498</v>
      </c>
      <c r="H108" s="15">
        <v>100</v>
      </c>
      <c r="I108" s="15">
        <v>98.072886429999997</v>
      </c>
      <c r="J108" s="15">
        <v>100</v>
      </c>
      <c r="K108" s="15">
        <v>96.627551249999996</v>
      </c>
      <c r="L108" s="15">
        <v>93.255102500000007</v>
      </c>
      <c r="M108" s="15">
        <v>101.6862244</v>
      </c>
      <c r="N108" s="15">
        <v>104.0469385</v>
      </c>
      <c r="O108" s="15">
        <v>100</v>
      </c>
      <c r="P108" s="15">
        <v>103.3724488</v>
      </c>
      <c r="Q108" s="15">
        <v>100</v>
      </c>
      <c r="R108" s="15">
        <v>99.822502700000001</v>
      </c>
      <c r="S108" s="15">
        <v>97.751700830000004</v>
      </c>
      <c r="T108" s="15">
        <v>95.707792499999996</v>
      </c>
      <c r="U108" s="15">
        <v>100</v>
      </c>
      <c r="V108" s="15">
        <v>105.05867309999999</v>
      </c>
      <c r="W108" s="15">
        <v>100</v>
      </c>
      <c r="X108"/>
    </row>
    <row r="109" spans="1:24" x14ac:dyDescent="0.35">
      <c r="A109">
        <v>285</v>
      </c>
      <c r="B109" t="s">
        <v>586</v>
      </c>
      <c r="C109" t="s">
        <v>497</v>
      </c>
      <c r="D109" t="s">
        <v>23</v>
      </c>
      <c r="E109" t="s">
        <v>25</v>
      </c>
      <c r="F109" t="s">
        <v>190</v>
      </c>
      <c r="G109" t="s">
        <v>498</v>
      </c>
      <c r="H109" s="15">
        <v>102.52933659999999</v>
      </c>
      <c r="I109" s="15">
        <v>100.96355680000001</v>
      </c>
      <c r="J109" s="15">
        <v>103.3724488</v>
      </c>
      <c r="K109" s="15">
        <v>98.313775629999995</v>
      </c>
      <c r="L109" s="15">
        <v>93.255102500000007</v>
      </c>
      <c r="M109" s="15">
        <v>103.3724488</v>
      </c>
      <c r="N109" s="15">
        <v>105.39591799999999</v>
      </c>
      <c r="O109" s="15">
        <v>103.3724488</v>
      </c>
      <c r="P109" s="15">
        <v>105.05867309999999</v>
      </c>
      <c r="Q109" s="15">
        <v>100</v>
      </c>
      <c r="R109" s="15">
        <v>102.3074649</v>
      </c>
      <c r="S109" s="15">
        <v>100</v>
      </c>
      <c r="T109" s="15">
        <v>98.160482500000001</v>
      </c>
      <c r="U109" s="15">
        <v>103.3724488</v>
      </c>
      <c r="V109" s="15">
        <v>106.74489749999999</v>
      </c>
      <c r="W109" s="15">
        <v>102.9977322</v>
      </c>
      <c r="X109"/>
    </row>
    <row r="110" spans="1:24" x14ac:dyDescent="0.35">
      <c r="A110">
        <v>286</v>
      </c>
      <c r="B110" t="s">
        <v>734</v>
      </c>
      <c r="C110" t="s">
        <v>497</v>
      </c>
      <c r="D110" t="s">
        <v>24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103.8542271</v>
      </c>
      <c r="J110" s="15">
        <v>96.627551249999996</v>
      </c>
      <c r="K110" s="15">
        <v>101.6862244</v>
      </c>
      <c r="L110" s="15">
        <v>93.255102500000007</v>
      </c>
      <c r="M110" s="15">
        <v>100</v>
      </c>
      <c r="N110" s="15">
        <v>108.09387700000001</v>
      </c>
      <c r="O110" s="15">
        <v>101.1241496</v>
      </c>
      <c r="P110" s="15">
        <v>105.05867309999999</v>
      </c>
      <c r="Q110" s="15">
        <v>100</v>
      </c>
      <c r="R110" s="15">
        <v>102.4849622</v>
      </c>
      <c r="S110" s="15">
        <v>100</v>
      </c>
      <c r="T110" s="15">
        <v>101.22634499999999</v>
      </c>
      <c r="U110" s="15">
        <v>96.627551249999996</v>
      </c>
      <c r="V110" s="15">
        <v>108.43112189999999</v>
      </c>
      <c r="W110" s="15">
        <v>100</v>
      </c>
      <c r="X110"/>
    </row>
    <row r="111" spans="1:24" x14ac:dyDescent="0.35">
      <c r="A111">
        <v>287</v>
      </c>
      <c r="B111" t="s">
        <v>825</v>
      </c>
      <c r="C111" t="s">
        <v>497</v>
      </c>
      <c r="D111" t="s">
        <v>28</v>
      </c>
      <c r="E111" t="s">
        <v>25</v>
      </c>
      <c r="F111" t="s">
        <v>190</v>
      </c>
      <c r="G111" t="s">
        <v>498</v>
      </c>
      <c r="H111" s="15">
        <v>105.05867309999999</v>
      </c>
      <c r="I111" s="15">
        <v>99.036443210000002</v>
      </c>
      <c r="J111" s="15">
        <v>100</v>
      </c>
      <c r="K111" s="15">
        <v>94.941326880000005</v>
      </c>
      <c r="L111" s="15">
        <v>93.255102500000007</v>
      </c>
      <c r="M111" s="15">
        <v>103.3724488</v>
      </c>
      <c r="N111" s="15">
        <v>108.09387700000001</v>
      </c>
      <c r="O111" s="15">
        <v>103.3724488</v>
      </c>
      <c r="P111" s="15">
        <v>108.43112189999999</v>
      </c>
      <c r="Q111" s="15">
        <v>100</v>
      </c>
      <c r="R111" s="15">
        <v>102.6624595</v>
      </c>
      <c r="S111" s="15">
        <v>102.24829920000001</v>
      </c>
      <c r="T111" s="15">
        <v>95.707792499999996</v>
      </c>
      <c r="U111" s="15">
        <v>100</v>
      </c>
      <c r="V111" s="15">
        <v>110.11734629999999</v>
      </c>
      <c r="W111" s="15">
        <v>102.9977322</v>
      </c>
      <c r="X111"/>
    </row>
    <row r="112" spans="1:24" x14ac:dyDescent="0.35">
      <c r="A112">
        <v>288</v>
      </c>
      <c r="B112" t="s">
        <v>962</v>
      </c>
      <c r="C112" t="s">
        <v>497</v>
      </c>
      <c r="D112" t="s">
        <v>23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100.96355680000001</v>
      </c>
      <c r="J112" s="15">
        <v>106.74489749999999</v>
      </c>
      <c r="K112" s="15">
        <v>98.313775629999995</v>
      </c>
      <c r="L112" s="15">
        <v>93.255102500000007</v>
      </c>
      <c r="M112" s="15">
        <v>106.74489749999999</v>
      </c>
      <c r="N112" s="15">
        <v>106.74489749999999</v>
      </c>
      <c r="O112" s="15">
        <v>105.6207479</v>
      </c>
      <c r="P112" s="15">
        <v>106.74489749999999</v>
      </c>
      <c r="Q112" s="15">
        <v>100</v>
      </c>
      <c r="R112" s="15">
        <v>104.082438</v>
      </c>
      <c r="S112" s="15">
        <v>102.24829920000001</v>
      </c>
      <c r="T112" s="15">
        <v>98.160482500000001</v>
      </c>
      <c r="U112" s="15">
        <v>106.74489749999999</v>
      </c>
      <c r="V112" s="15">
        <v>108.43112189999999</v>
      </c>
      <c r="W112" s="15">
        <v>105.9954644</v>
      </c>
      <c r="X112"/>
    </row>
    <row r="113" spans="1:24" x14ac:dyDescent="0.35">
      <c r="A113">
        <v>289</v>
      </c>
      <c r="B113" t="s">
        <v>205</v>
      </c>
      <c r="C113" t="s">
        <v>531</v>
      </c>
      <c r="D113" t="s">
        <v>28</v>
      </c>
      <c r="E113" t="s">
        <v>25</v>
      </c>
      <c r="F113" t="s">
        <v>190</v>
      </c>
      <c r="G113" t="s">
        <v>532</v>
      </c>
      <c r="H113" s="15">
        <v>101.6862244</v>
      </c>
      <c r="I113" s="15">
        <v>100.96355680000001</v>
      </c>
      <c r="J113" s="15">
        <v>93.255102500000007</v>
      </c>
      <c r="K113" s="15">
        <v>93.255102500000007</v>
      </c>
      <c r="L113" s="15">
        <v>100</v>
      </c>
      <c r="M113" s="15">
        <v>100</v>
      </c>
      <c r="N113" s="15">
        <v>95.953061500000004</v>
      </c>
      <c r="O113" s="15">
        <v>100</v>
      </c>
      <c r="P113" s="15">
        <v>93.255102500000007</v>
      </c>
      <c r="Q113" s="15">
        <v>96.627551249999996</v>
      </c>
      <c r="R113" s="15">
        <v>97.515037759999998</v>
      </c>
      <c r="S113" s="15">
        <v>102.24829920000001</v>
      </c>
      <c r="T113" s="15">
        <v>98.773655000000005</v>
      </c>
      <c r="U113" s="15">
        <v>93.255102500000007</v>
      </c>
      <c r="V113" s="15">
        <v>94.941326880000005</v>
      </c>
      <c r="W113" s="15">
        <v>99.250566939999999</v>
      </c>
      <c r="X113"/>
    </row>
    <row r="114" spans="1:24" x14ac:dyDescent="0.35">
      <c r="A114">
        <v>290</v>
      </c>
      <c r="B114" t="s">
        <v>596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104.2155609</v>
      </c>
      <c r="I114" s="15">
        <v>103.8542271</v>
      </c>
      <c r="J114" s="15">
        <v>96.627551249999996</v>
      </c>
      <c r="K114" s="15">
        <v>94.941326880000005</v>
      </c>
      <c r="L114" s="15">
        <v>100</v>
      </c>
      <c r="M114" s="15">
        <v>101.6862244</v>
      </c>
      <c r="N114" s="15">
        <v>97.302041000000003</v>
      </c>
      <c r="O114" s="15">
        <v>103.3724488</v>
      </c>
      <c r="P114" s="15">
        <v>94.941326880000005</v>
      </c>
      <c r="Q114" s="15">
        <v>96.627551249999996</v>
      </c>
      <c r="R114" s="15">
        <v>100</v>
      </c>
      <c r="S114" s="15">
        <v>104.4965983</v>
      </c>
      <c r="T114" s="15">
        <v>101.22634499999999</v>
      </c>
      <c r="U114" s="15">
        <v>96.627551249999996</v>
      </c>
      <c r="V114" s="15">
        <v>96.627551249999996</v>
      </c>
      <c r="W114" s="15">
        <v>102.24829920000001</v>
      </c>
      <c r="X114"/>
    </row>
    <row r="115" spans="1:24" x14ac:dyDescent="0.35">
      <c r="A115">
        <v>291</v>
      </c>
      <c r="B115" t="s">
        <v>1000</v>
      </c>
      <c r="C115" t="s">
        <v>531</v>
      </c>
      <c r="D115" t="s">
        <v>23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106.74489749999999</v>
      </c>
      <c r="J115" s="15">
        <v>89.882653750000003</v>
      </c>
      <c r="K115" s="15">
        <v>98.313775629999995</v>
      </c>
      <c r="L115" s="15">
        <v>100</v>
      </c>
      <c r="M115" s="15">
        <v>98.313775629999995</v>
      </c>
      <c r="N115" s="15">
        <v>100</v>
      </c>
      <c r="O115" s="15">
        <v>101.1241496</v>
      </c>
      <c r="P115" s="15">
        <v>94.941326880000005</v>
      </c>
      <c r="Q115" s="15">
        <v>96.627551249999996</v>
      </c>
      <c r="R115" s="15">
        <v>100.1774973</v>
      </c>
      <c r="S115" s="15">
        <v>104.4965983</v>
      </c>
      <c r="T115" s="15">
        <v>104.2922075</v>
      </c>
      <c r="U115" s="15">
        <v>89.882653750000003</v>
      </c>
      <c r="V115" s="15">
        <v>98.313775629999995</v>
      </c>
      <c r="W115" s="15">
        <v>99.250566939999999</v>
      </c>
      <c r="X115"/>
    </row>
    <row r="116" spans="1:24" x14ac:dyDescent="0.35">
      <c r="A116">
        <v>295</v>
      </c>
      <c r="B116" t="s">
        <v>205</v>
      </c>
      <c r="C116" t="s">
        <v>537</v>
      </c>
      <c r="D116" t="s">
        <v>28</v>
      </c>
      <c r="E116" t="s">
        <v>25</v>
      </c>
      <c r="F116" t="s">
        <v>190</v>
      </c>
      <c r="G116" t="s">
        <v>538</v>
      </c>
      <c r="H116" s="15">
        <v>96.627551249999996</v>
      </c>
      <c r="I116" s="15">
        <v>104.81778389999999</v>
      </c>
      <c r="J116" s="15">
        <v>89.882653750000003</v>
      </c>
      <c r="K116" s="15">
        <v>89.882653750000003</v>
      </c>
      <c r="L116" s="15">
        <v>93.255102500000007</v>
      </c>
      <c r="M116" s="15">
        <v>96.627551249999996</v>
      </c>
      <c r="N116" s="15">
        <v>95.953061500000004</v>
      </c>
      <c r="O116" s="15">
        <v>97.751700830000004</v>
      </c>
      <c r="P116" s="15">
        <v>96.627551249999996</v>
      </c>
      <c r="Q116" s="15">
        <v>96.627551249999996</v>
      </c>
      <c r="R116" s="15">
        <v>95.562567430000001</v>
      </c>
      <c r="S116" s="15">
        <v>94.753968610000001</v>
      </c>
      <c r="T116" s="15">
        <v>97.547309999999996</v>
      </c>
      <c r="U116" s="15">
        <v>89.882653750000003</v>
      </c>
      <c r="V116" s="15">
        <v>96.627551249999996</v>
      </c>
      <c r="W116" s="15">
        <v>96.252834719999996</v>
      </c>
      <c r="X116"/>
    </row>
    <row r="117" spans="1:24" x14ac:dyDescent="0.35">
      <c r="A117">
        <v>296</v>
      </c>
      <c r="B117" t="s">
        <v>205</v>
      </c>
      <c r="C117" t="s">
        <v>674</v>
      </c>
      <c r="D117" t="s">
        <v>28</v>
      </c>
      <c r="E117" t="s">
        <v>25</v>
      </c>
      <c r="F117" t="s">
        <v>190</v>
      </c>
      <c r="G117" t="s">
        <v>676</v>
      </c>
      <c r="H117" s="15">
        <v>97.470663439999996</v>
      </c>
      <c r="I117" s="15">
        <v>96.145772859999994</v>
      </c>
      <c r="J117" s="15">
        <v>93.255102500000007</v>
      </c>
      <c r="K117" s="15">
        <v>94.941326880000005</v>
      </c>
      <c r="L117" s="15">
        <v>100</v>
      </c>
      <c r="M117" s="15">
        <v>100</v>
      </c>
      <c r="N117" s="15">
        <v>98.651020500000001</v>
      </c>
      <c r="O117" s="15">
        <v>96.627551249999996</v>
      </c>
      <c r="P117" s="15">
        <v>98.313775629999995</v>
      </c>
      <c r="Q117" s="15">
        <v>100</v>
      </c>
      <c r="R117" s="15">
        <v>97.160043160000001</v>
      </c>
      <c r="S117" s="15">
        <v>98.501133890000006</v>
      </c>
      <c r="T117" s="15">
        <v>96.320965000000001</v>
      </c>
      <c r="U117" s="15">
        <v>93.255102500000007</v>
      </c>
      <c r="V117" s="15">
        <v>99.156887810000001</v>
      </c>
      <c r="W117" s="15">
        <v>97.002267779999997</v>
      </c>
      <c r="X117"/>
    </row>
    <row r="118" spans="1:24" x14ac:dyDescent="0.35">
      <c r="A118">
        <v>297</v>
      </c>
      <c r="B118" t="s">
        <v>800</v>
      </c>
      <c r="C118" t="s">
        <v>674</v>
      </c>
      <c r="D118" t="s">
        <v>23</v>
      </c>
      <c r="E118" t="s">
        <v>25</v>
      </c>
      <c r="F118" t="s">
        <v>190</v>
      </c>
      <c r="G118" t="s">
        <v>676</v>
      </c>
      <c r="H118" s="15">
        <v>100</v>
      </c>
      <c r="I118" s="15">
        <v>99.036443210000002</v>
      </c>
      <c r="J118" s="15">
        <v>96.627551249999996</v>
      </c>
      <c r="K118" s="15">
        <v>96.627551249999996</v>
      </c>
      <c r="L118" s="15">
        <v>100</v>
      </c>
      <c r="M118" s="15">
        <v>101.6862244</v>
      </c>
      <c r="N118" s="15">
        <v>100</v>
      </c>
      <c r="O118" s="15">
        <v>100</v>
      </c>
      <c r="P118" s="15">
        <v>100</v>
      </c>
      <c r="Q118" s="15">
        <v>100</v>
      </c>
      <c r="R118" s="15">
        <v>99.645005400000002</v>
      </c>
      <c r="S118" s="15">
        <v>100.7494331</v>
      </c>
      <c r="T118" s="15">
        <v>98.773655000000005</v>
      </c>
      <c r="U118" s="15">
        <v>96.627551249999996</v>
      </c>
      <c r="V118" s="15">
        <v>100.84311219999999</v>
      </c>
      <c r="W118" s="15">
        <v>100</v>
      </c>
      <c r="X118"/>
    </row>
    <row r="119" spans="1:24" x14ac:dyDescent="0.35">
      <c r="A119">
        <v>298</v>
      </c>
      <c r="B119" t="s">
        <v>205</v>
      </c>
      <c r="C119" t="s">
        <v>499</v>
      </c>
      <c r="D119" t="s">
        <v>24</v>
      </c>
      <c r="E119" t="s">
        <v>25</v>
      </c>
      <c r="F119" t="s">
        <v>154</v>
      </c>
      <c r="G119" t="s">
        <v>500</v>
      </c>
      <c r="H119" s="15">
        <v>102.52933659999999</v>
      </c>
      <c r="I119" s="15">
        <v>105.7813407</v>
      </c>
      <c r="J119" s="15">
        <v>96.627551249999996</v>
      </c>
      <c r="K119" s="15">
        <v>96.627551249999996</v>
      </c>
      <c r="L119" s="15">
        <v>100</v>
      </c>
      <c r="M119" s="15">
        <v>101.6862244</v>
      </c>
      <c r="N119" s="15">
        <v>104.0469385</v>
      </c>
      <c r="O119" s="15">
        <v>101.1241496</v>
      </c>
      <c r="P119" s="15">
        <v>103.3724488</v>
      </c>
      <c r="Q119" s="15">
        <v>93.255102500000007</v>
      </c>
      <c r="R119" s="15">
        <v>100.7099892</v>
      </c>
      <c r="S119" s="15">
        <v>102.9977322</v>
      </c>
      <c r="T119" s="15">
        <v>103.06586249999999</v>
      </c>
      <c r="U119" s="15">
        <v>96.627551249999996</v>
      </c>
      <c r="V119" s="15">
        <v>105.05867309999999</v>
      </c>
      <c r="W119" s="15">
        <v>100.7494331</v>
      </c>
      <c r="X119"/>
    </row>
    <row r="120" spans="1:24" x14ac:dyDescent="0.35">
      <c r="A120">
        <v>299</v>
      </c>
      <c r="B120" t="s">
        <v>208</v>
      </c>
      <c r="C120" t="s">
        <v>499</v>
      </c>
      <c r="D120" t="s">
        <v>28</v>
      </c>
      <c r="E120" t="s">
        <v>25</v>
      </c>
      <c r="F120" t="s">
        <v>154</v>
      </c>
      <c r="G120" t="s">
        <v>500</v>
      </c>
      <c r="H120" s="15">
        <v>105.05867309999999</v>
      </c>
      <c r="I120" s="15">
        <v>108.67201110000001</v>
      </c>
      <c r="J120" s="15">
        <v>100</v>
      </c>
      <c r="K120" s="15">
        <v>98.313775629999995</v>
      </c>
      <c r="L120" s="15">
        <v>100</v>
      </c>
      <c r="M120" s="15">
        <v>103.3724488</v>
      </c>
      <c r="N120" s="15">
        <v>105.39591799999999</v>
      </c>
      <c r="O120" s="15">
        <v>104.4965983</v>
      </c>
      <c r="P120" s="15">
        <v>105.05867309999999</v>
      </c>
      <c r="Q120" s="15">
        <v>93.255102500000007</v>
      </c>
      <c r="R120" s="15">
        <v>103.19495139999999</v>
      </c>
      <c r="S120" s="15">
        <v>105.24603140000001</v>
      </c>
      <c r="T120" s="15">
        <v>105.5185525</v>
      </c>
      <c r="U120" s="15">
        <v>100</v>
      </c>
      <c r="V120" s="15">
        <v>106.74489749999999</v>
      </c>
      <c r="W120" s="15">
        <v>103.74716530000001</v>
      </c>
      <c r="X120"/>
    </row>
    <row r="121" spans="1:24" x14ac:dyDescent="0.35">
      <c r="A121">
        <v>300</v>
      </c>
      <c r="B121" t="s">
        <v>586</v>
      </c>
      <c r="C121" t="s">
        <v>499</v>
      </c>
      <c r="D121" t="s">
        <v>23</v>
      </c>
      <c r="E121" t="s">
        <v>25</v>
      </c>
      <c r="F121" t="s">
        <v>154</v>
      </c>
      <c r="G121" t="s">
        <v>500</v>
      </c>
      <c r="H121" s="15">
        <v>106.74489749999999</v>
      </c>
      <c r="I121" s="15">
        <v>106.74489749999999</v>
      </c>
      <c r="J121" s="15">
        <v>100</v>
      </c>
      <c r="K121" s="15">
        <v>94.941326880000005</v>
      </c>
      <c r="L121" s="15">
        <v>100</v>
      </c>
      <c r="M121" s="15">
        <v>106.74489749999999</v>
      </c>
      <c r="N121" s="15">
        <v>105.39591799999999</v>
      </c>
      <c r="O121" s="15">
        <v>106.74489749999999</v>
      </c>
      <c r="P121" s="15">
        <v>103.3724488</v>
      </c>
      <c r="Q121" s="15">
        <v>93.255102500000007</v>
      </c>
      <c r="R121" s="15">
        <v>103.3724488</v>
      </c>
      <c r="S121" s="15">
        <v>106.74489749999999</v>
      </c>
      <c r="T121" s="15">
        <v>103.06586249999999</v>
      </c>
      <c r="U121" s="15">
        <v>100</v>
      </c>
      <c r="V121" s="15">
        <v>105.9017853</v>
      </c>
      <c r="W121" s="15">
        <v>106.74489749999999</v>
      </c>
      <c r="X121"/>
    </row>
    <row r="122" spans="1:24" x14ac:dyDescent="0.35">
      <c r="A122">
        <v>301</v>
      </c>
      <c r="B122" t="s">
        <v>207</v>
      </c>
      <c r="C122" t="s">
        <v>499</v>
      </c>
      <c r="D122" t="s">
        <v>24</v>
      </c>
      <c r="E122" t="s">
        <v>25</v>
      </c>
      <c r="F122" t="s">
        <v>154</v>
      </c>
      <c r="G122" t="s">
        <v>500</v>
      </c>
      <c r="H122" s="15">
        <v>107.5880097</v>
      </c>
      <c r="I122" s="15">
        <v>105.7813407</v>
      </c>
      <c r="J122" s="15">
        <v>100</v>
      </c>
      <c r="K122" s="15">
        <v>93.255102500000007</v>
      </c>
      <c r="L122" s="15">
        <v>100</v>
      </c>
      <c r="M122" s="15">
        <v>103.3724488</v>
      </c>
      <c r="N122" s="15">
        <v>109.4428565</v>
      </c>
      <c r="O122" s="15">
        <v>104.4965983</v>
      </c>
      <c r="P122" s="15">
        <v>108.43112189999999</v>
      </c>
      <c r="Q122" s="15">
        <v>93.255102500000007</v>
      </c>
      <c r="R122" s="15">
        <v>103.5499461</v>
      </c>
      <c r="S122" s="15">
        <v>107.4943306</v>
      </c>
      <c r="T122" s="15">
        <v>101.8395175</v>
      </c>
      <c r="U122" s="15">
        <v>100</v>
      </c>
      <c r="V122" s="15">
        <v>110.96045839999999</v>
      </c>
      <c r="W122" s="15">
        <v>103.74716530000001</v>
      </c>
      <c r="X122"/>
    </row>
    <row r="123" spans="1:24" x14ac:dyDescent="0.35">
      <c r="A123">
        <v>302</v>
      </c>
      <c r="B123" t="s">
        <v>683</v>
      </c>
      <c r="C123" t="s">
        <v>499</v>
      </c>
      <c r="D123" t="s">
        <v>28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109.6355679</v>
      </c>
      <c r="J123" s="15">
        <v>100</v>
      </c>
      <c r="K123" s="15">
        <v>98.313775629999995</v>
      </c>
      <c r="L123" s="15">
        <v>100</v>
      </c>
      <c r="M123" s="15">
        <v>106.74489749999999</v>
      </c>
      <c r="N123" s="15">
        <v>108.09387700000001</v>
      </c>
      <c r="O123" s="15">
        <v>105.6207479</v>
      </c>
      <c r="P123" s="15">
        <v>106.74489749999999</v>
      </c>
      <c r="Q123" s="15">
        <v>93.255102500000007</v>
      </c>
      <c r="R123" s="15">
        <v>104.9699245</v>
      </c>
      <c r="S123" s="15">
        <v>107.4943306</v>
      </c>
      <c r="T123" s="15">
        <v>106.131725</v>
      </c>
      <c r="U123" s="15">
        <v>100</v>
      </c>
      <c r="V123" s="15">
        <v>109.2742341</v>
      </c>
      <c r="W123" s="15">
        <v>105.9954644</v>
      </c>
      <c r="X123"/>
    </row>
    <row r="124" spans="1:24" x14ac:dyDescent="0.35">
      <c r="A124">
        <v>303</v>
      </c>
      <c r="B124" t="s">
        <v>888</v>
      </c>
      <c r="C124" t="s">
        <v>499</v>
      </c>
      <c r="D124" t="s">
        <v>23</v>
      </c>
      <c r="E124" t="s">
        <v>25</v>
      </c>
      <c r="F124" t="s">
        <v>154</v>
      </c>
      <c r="G124" t="s">
        <v>500</v>
      </c>
      <c r="H124" s="15">
        <v>105.9017853</v>
      </c>
      <c r="I124" s="15">
        <v>108.67201110000001</v>
      </c>
      <c r="J124" s="15">
        <v>100</v>
      </c>
      <c r="K124" s="15">
        <v>98.313775629999995</v>
      </c>
      <c r="L124" s="15">
        <v>100</v>
      </c>
      <c r="M124" s="15">
        <v>108.43112189999999</v>
      </c>
      <c r="N124" s="15">
        <v>109.4428565</v>
      </c>
      <c r="O124" s="15">
        <v>106.74489749999999</v>
      </c>
      <c r="P124" s="15">
        <v>108.43112189999999</v>
      </c>
      <c r="Q124" s="15">
        <v>93.255102500000007</v>
      </c>
      <c r="R124" s="15">
        <v>105.1474218</v>
      </c>
      <c r="S124" s="15">
        <v>105.9954644</v>
      </c>
      <c r="T124" s="15">
        <v>105.5185525</v>
      </c>
      <c r="U124" s="15">
        <v>100</v>
      </c>
      <c r="V124" s="15">
        <v>110.96045839999999</v>
      </c>
      <c r="W124" s="15">
        <v>107.4943306</v>
      </c>
      <c r="X124"/>
    </row>
    <row r="125" spans="1:24" x14ac:dyDescent="0.35">
      <c r="A125">
        <v>304</v>
      </c>
      <c r="B125" t="s">
        <v>1062</v>
      </c>
      <c r="C125" t="s">
        <v>499</v>
      </c>
      <c r="D125" t="s">
        <v>24</v>
      </c>
      <c r="E125" t="s">
        <v>25</v>
      </c>
      <c r="F125" t="s">
        <v>154</v>
      </c>
      <c r="G125" t="s">
        <v>500</v>
      </c>
      <c r="H125" s="15">
        <v>110.11734629999999</v>
      </c>
      <c r="I125" s="15">
        <v>110.5991246</v>
      </c>
      <c r="J125" s="15">
        <v>103.3724488</v>
      </c>
      <c r="K125" s="15">
        <v>100</v>
      </c>
      <c r="L125" s="15">
        <v>100</v>
      </c>
      <c r="M125" s="15">
        <v>110.11734629999999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106.92239480000001</v>
      </c>
      <c r="S125" s="15">
        <v>109.74262969999999</v>
      </c>
      <c r="T125" s="15">
        <v>107.35807</v>
      </c>
      <c r="U125" s="15">
        <v>103.3724488</v>
      </c>
      <c r="V125" s="15">
        <v>110.96045839999999</v>
      </c>
      <c r="W125" s="15">
        <v>108.24376359999999</v>
      </c>
      <c r="X125"/>
    </row>
    <row r="126" spans="1:24" x14ac:dyDescent="0.35">
      <c r="A126">
        <v>305</v>
      </c>
      <c r="B126" t="s">
        <v>205</v>
      </c>
      <c r="C126" t="s">
        <v>501</v>
      </c>
      <c r="D126" t="s">
        <v>24</v>
      </c>
      <c r="E126" t="s">
        <v>25</v>
      </c>
      <c r="F126" t="s">
        <v>154</v>
      </c>
      <c r="G126" t="s">
        <v>502</v>
      </c>
      <c r="H126" s="15">
        <v>98.313775629999995</v>
      </c>
      <c r="I126" s="15">
        <v>96.145772859999994</v>
      </c>
      <c r="J126" s="15">
        <v>116.8622438</v>
      </c>
      <c r="K126" s="15">
        <v>103.3724488</v>
      </c>
      <c r="L126" s="15">
        <v>100</v>
      </c>
      <c r="M126" s="15">
        <v>98.313775629999995</v>
      </c>
      <c r="N126" s="15">
        <v>104.0469385</v>
      </c>
      <c r="O126" s="15">
        <v>101.1241496</v>
      </c>
      <c r="P126" s="15">
        <v>103.3724488</v>
      </c>
      <c r="Q126" s="15">
        <v>100</v>
      </c>
      <c r="R126" s="15">
        <v>101.24248110000001</v>
      </c>
      <c r="S126" s="15">
        <v>99.250566939999999</v>
      </c>
      <c r="T126" s="15">
        <v>99.386827499999995</v>
      </c>
      <c r="U126" s="15">
        <v>116.8622438</v>
      </c>
      <c r="V126" s="15">
        <v>105.05867309999999</v>
      </c>
      <c r="W126" s="15">
        <v>99.250566939999999</v>
      </c>
      <c r="X126"/>
    </row>
    <row r="127" spans="1:24" x14ac:dyDescent="0.35">
      <c r="A127">
        <v>306</v>
      </c>
      <c r="B127" t="s">
        <v>366</v>
      </c>
      <c r="C127" t="s">
        <v>501</v>
      </c>
      <c r="D127" t="s">
        <v>28</v>
      </c>
      <c r="E127" t="s">
        <v>25</v>
      </c>
      <c r="F127" t="s">
        <v>154</v>
      </c>
      <c r="G127" t="s">
        <v>502</v>
      </c>
      <c r="H127" s="15">
        <v>100.84311219999999</v>
      </c>
      <c r="I127" s="15">
        <v>99.036443210000002</v>
      </c>
      <c r="J127" s="15">
        <v>120.23469249999999</v>
      </c>
      <c r="K127" s="15">
        <v>105.05867309999999</v>
      </c>
      <c r="L127" s="15">
        <v>100</v>
      </c>
      <c r="M127" s="15">
        <v>100</v>
      </c>
      <c r="N127" s="15">
        <v>105.39591799999999</v>
      </c>
      <c r="O127" s="15">
        <v>104.4965983</v>
      </c>
      <c r="P127" s="15">
        <v>105.05867309999999</v>
      </c>
      <c r="Q127" s="15">
        <v>100</v>
      </c>
      <c r="R127" s="15">
        <v>103.7274434</v>
      </c>
      <c r="S127" s="15">
        <v>101.4988661</v>
      </c>
      <c r="T127" s="15">
        <v>101.8395175</v>
      </c>
      <c r="U127" s="15">
        <v>120.23469249999999</v>
      </c>
      <c r="V127" s="15">
        <v>106.74489749999999</v>
      </c>
      <c r="W127" s="15">
        <v>102.24829920000001</v>
      </c>
      <c r="X127"/>
    </row>
    <row r="128" spans="1:24" x14ac:dyDescent="0.35">
      <c r="A128">
        <v>307</v>
      </c>
      <c r="B128" t="s">
        <v>678</v>
      </c>
      <c r="C128" t="s">
        <v>501</v>
      </c>
      <c r="D128" t="s">
        <v>23</v>
      </c>
      <c r="E128" t="s">
        <v>25</v>
      </c>
      <c r="F128" t="s">
        <v>154</v>
      </c>
      <c r="G128" t="s">
        <v>502</v>
      </c>
      <c r="H128" s="15">
        <v>101.6862244</v>
      </c>
      <c r="I128" s="15">
        <v>96.145772859999994</v>
      </c>
      <c r="J128" s="15">
        <v>126.97959</v>
      </c>
      <c r="K128" s="15">
        <v>101.6862244</v>
      </c>
      <c r="L128" s="15">
        <v>100</v>
      </c>
      <c r="M128" s="15">
        <v>100</v>
      </c>
      <c r="N128" s="15">
        <v>109.4428565</v>
      </c>
      <c r="O128" s="15">
        <v>102.24829920000001</v>
      </c>
      <c r="P128" s="15">
        <v>108.43112189999999</v>
      </c>
      <c r="Q128" s="15">
        <v>100</v>
      </c>
      <c r="R128" s="15">
        <v>103.9049407</v>
      </c>
      <c r="S128" s="15">
        <v>102.24829920000001</v>
      </c>
      <c r="T128" s="15">
        <v>98.773655000000005</v>
      </c>
      <c r="U128" s="15">
        <v>126.97959</v>
      </c>
      <c r="V128" s="15">
        <v>110.96045839999999</v>
      </c>
      <c r="W128" s="15">
        <v>100.7494331</v>
      </c>
      <c r="X128"/>
    </row>
    <row r="129" spans="1:24" x14ac:dyDescent="0.35">
      <c r="A129">
        <v>308</v>
      </c>
      <c r="B129" t="s">
        <v>834</v>
      </c>
      <c r="C129" t="s">
        <v>501</v>
      </c>
      <c r="D129" t="s">
        <v>24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113.489795</v>
      </c>
      <c r="K129" s="15">
        <v>101.6862244</v>
      </c>
      <c r="L129" s="15">
        <v>100</v>
      </c>
      <c r="M129" s="15">
        <v>105.05867309999999</v>
      </c>
      <c r="N129" s="15">
        <v>108.09387700000001</v>
      </c>
      <c r="O129" s="15">
        <v>106.74489749999999</v>
      </c>
      <c r="P129" s="15">
        <v>106.74489749999999</v>
      </c>
      <c r="Q129" s="15">
        <v>100</v>
      </c>
      <c r="R129" s="15">
        <v>104.082438</v>
      </c>
      <c r="S129" s="15">
        <v>102.24829920000001</v>
      </c>
      <c r="T129" s="15">
        <v>98.773655000000005</v>
      </c>
      <c r="U129" s="15">
        <v>113.489795</v>
      </c>
      <c r="V129" s="15">
        <v>109.2742341</v>
      </c>
      <c r="W129" s="15">
        <v>105.9954644</v>
      </c>
      <c r="X129"/>
    </row>
    <row r="130" spans="1:24" x14ac:dyDescent="0.35">
      <c r="A130">
        <v>309</v>
      </c>
      <c r="B130" t="s">
        <v>991</v>
      </c>
      <c r="C130" t="s">
        <v>501</v>
      </c>
      <c r="D130" t="s">
        <v>28</v>
      </c>
      <c r="E130" t="s">
        <v>25</v>
      </c>
      <c r="F130" t="s">
        <v>154</v>
      </c>
      <c r="G130" t="s">
        <v>502</v>
      </c>
      <c r="H130" s="15">
        <v>100.84311219999999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105.05867309999999</v>
      </c>
      <c r="N130" s="15">
        <v>109.4428565</v>
      </c>
      <c r="O130" s="15">
        <v>106.74489749999999</v>
      </c>
      <c r="P130" s="15">
        <v>108.43112189999999</v>
      </c>
      <c r="Q130" s="15">
        <v>100</v>
      </c>
      <c r="R130" s="15">
        <v>105.5024164</v>
      </c>
      <c r="S130" s="15">
        <v>101.4988661</v>
      </c>
      <c r="T130" s="15">
        <v>101.8395175</v>
      </c>
      <c r="U130" s="15">
        <v>120.23469249999999</v>
      </c>
      <c r="V130" s="15">
        <v>110.96045839999999</v>
      </c>
      <c r="W130" s="15">
        <v>105.9954644</v>
      </c>
      <c r="X130"/>
    </row>
    <row r="131" spans="1:24" x14ac:dyDescent="0.35">
      <c r="A131">
        <v>310</v>
      </c>
      <c r="B131" t="s">
        <v>205</v>
      </c>
      <c r="C131" t="s">
        <v>503</v>
      </c>
      <c r="D131" t="s">
        <v>24</v>
      </c>
      <c r="E131" t="s">
        <v>25</v>
      </c>
      <c r="F131" t="s">
        <v>154</v>
      </c>
      <c r="G131" t="s">
        <v>504</v>
      </c>
      <c r="H131" s="15">
        <v>98.313775629999995</v>
      </c>
      <c r="I131" s="15">
        <v>98.072886429999997</v>
      </c>
      <c r="J131" s="15">
        <v>103.3724488</v>
      </c>
      <c r="K131" s="15">
        <v>100</v>
      </c>
      <c r="L131" s="15">
        <v>93.255102500000007</v>
      </c>
      <c r="M131" s="15">
        <v>106.74489749999999</v>
      </c>
      <c r="N131" s="15">
        <v>104.0469385</v>
      </c>
      <c r="O131" s="15">
        <v>103.3724488</v>
      </c>
      <c r="P131" s="15">
        <v>98.313775629999995</v>
      </c>
      <c r="Q131" s="15">
        <v>103.3724488</v>
      </c>
      <c r="R131" s="15">
        <v>101.41997840000001</v>
      </c>
      <c r="S131" s="15">
        <v>96.252834719999996</v>
      </c>
      <c r="T131" s="15">
        <v>96.934137500000006</v>
      </c>
      <c r="U131" s="15">
        <v>103.3724488</v>
      </c>
      <c r="V131" s="15">
        <v>102.52933659999999</v>
      </c>
      <c r="W131" s="15">
        <v>104.4965983</v>
      </c>
      <c r="X131"/>
    </row>
    <row r="132" spans="1:24" x14ac:dyDescent="0.35">
      <c r="A132">
        <v>311</v>
      </c>
      <c r="B132" t="s">
        <v>1078</v>
      </c>
      <c r="C132" t="s">
        <v>503</v>
      </c>
      <c r="D132" t="s">
        <v>28</v>
      </c>
      <c r="E132" t="s">
        <v>25</v>
      </c>
      <c r="F132" t="s">
        <v>154</v>
      </c>
      <c r="G132" t="s">
        <v>504</v>
      </c>
      <c r="H132" s="15">
        <v>100.84311219999999</v>
      </c>
      <c r="I132" s="15">
        <v>100.96355680000001</v>
      </c>
      <c r="J132" s="15">
        <v>106.74489749999999</v>
      </c>
      <c r="K132" s="15">
        <v>101.6862244</v>
      </c>
      <c r="L132" s="15">
        <v>93.255102500000007</v>
      </c>
      <c r="M132" s="15">
        <v>108.43112189999999</v>
      </c>
      <c r="N132" s="15">
        <v>105.39591799999999</v>
      </c>
      <c r="O132" s="15">
        <v>106.74489749999999</v>
      </c>
      <c r="P132" s="15">
        <v>100</v>
      </c>
      <c r="Q132" s="15">
        <v>103.3724488</v>
      </c>
      <c r="R132" s="15">
        <v>103.9049407</v>
      </c>
      <c r="S132" s="15">
        <v>98.501133890000006</v>
      </c>
      <c r="T132" s="15">
        <v>99.386827499999995</v>
      </c>
      <c r="U132" s="15">
        <v>106.74489749999999</v>
      </c>
      <c r="V132" s="15">
        <v>104.2155609</v>
      </c>
      <c r="W132" s="15">
        <v>107.4943306</v>
      </c>
      <c r="X132"/>
    </row>
    <row r="133" spans="1:24" x14ac:dyDescent="0.35">
      <c r="A133">
        <v>323</v>
      </c>
      <c r="B133" t="s">
        <v>205</v>
      </c>
      <c r="C133" t="s">
        <v>645</v>
      </c>
      <c r="D133" t="s">
        <v>24</v>
      </c>
      <c r="E133" t="s">
        <v>25</v>
      </c>
      <c r="F133" t="s">
        <v>636</v>
      </c>
      <c r="G133" t="s">
        <v>647</v>
      </c>
      <c r="H133" s="15">
        <v>94.098214690000006</v>
      </c>
      <c r="I133" s="15">
        <v>103.8542271</v>
      </c>
      <c r="J133" s="15">
        <v>100</v>
      </c>
      <c r="K133" s="15">
        <v>103.3724488</v>
      </c>
      <c r="L133" s="15">
        <v>100</v>
      </c>
      <c r="M133" s="15">
        <v>94.941326880000005</v>
      </c>
      <c r="N133" s="15">
        <v>97.302041000000003</v>
      </c>
      <c r="O133" s="15">
        <v>94.379252080000001</v>
      </c>
      <c r="P133" s="15">
        <v>98.313775629999995</v>
      </c>
      <c r="Q133" s="15">
        <v>96.627551249999996</v>
      </c>
      <c r="R133" s="15">
        <v>97.160043160000001</v>
      </c>
      <c r="S133" s="15">
        <v>95.503401670000002</v>
      </c>
      <c r="T133" s="15">
        <v>104.2922075</v>
      </c>
      <c r="U133" s="15">
        <v>100</v>
      </c>
      <c r="V133" s="15">
        <v>98.313775629999995</v>
      </c>
      <c r="W133" s="15">
        <v>93.255102500000007</v>
      </c>
      <c r="X133"/>
    </row>
    <row r="134" spans="1:24" x14ac:dyDescent="0.35">
      <c r="A134">
        <v>324</v>
      </c>
      <c r="B134" t="s">
        <v>707</v>
      </c>
      <c r="C134" t="s">
        <v>645</v>
      </c>
      <c r="D134" t="s">
        <v>28</v>
      </c>
      <c r="E134" t="s">
        <v>25</v>
      </c>
      <c r="F134" t="s">
        <v>636</v>
      </c>
      <c r="G134" t="s">
        <v>647</v>
      </c>
      <c r="H134" s="15">
        <v>96.627551249999996</v>
      </c>
      <c r="I134" s="15">
        <v>106.74489749999999</v>
      </c>
      <c r="J134" s="15">
        <v>103.3724488</v>
      </c>
      <c r="K134" s="15">
        <v>105.05867309999999</v>
      </c>
      <c r="L134" s="15">
        <v>100</v>
      </c>
      <c r="M134" s="15">
        <v>96.627551249999996</v>
      </c>
      <c r="N134" s="15">
        <v>98.651020500000001</v>
      </c>
      <c r="O134" s="15">
        <v>97.751700830000004</v>
      </c>
      <c r="P134" s="15">
        <v>100</v>
      </c>
      <c r="Q134" s="15">
        <v>96.627551249999996</v>
      </c>
      <c r="R134" s="15">
        <v>99.645005400000002</v>
      </c>
      <c r="S134" s="15">
        <v>97.751700830000004</v>
      </c>
      <c r="T134" s="15">
        <v>106.74489749999999</v>
      </c>
      <c r="U134" s="15">
        <v>103.3724488</v>
      </c>
      <c r="V134" s="15">
        <v>100</v>
      </c>
      <c r="W134" s="15">
        <v>96.252834719999996</v>
      </c>
      <c r="X134"/>
    </row>
    <row r="135" spans="1:24" x14ac:dyDescent="0.35">
      <c r="A135">
        <v>328</v>
      </c>
      <c r="B135" t="s">
        <v>205</v>
      </c>
      <c r="C135" t="s">
        <v>660</v>
      </c>
      <c r="D135" t="s">
        <v>23</v>
      </c>
      <c r="E135" t="s">
        <v>25</v>
      </c>
      <c r="F135" t="s">
        <v>636</v>
      </c>
      <c r="G135" t="s">
        <v>662</v>
      </c>
      <c r="H135" s="15">
        <v>95.784439059999997</v>
      </c>
      <c r="I135" s="15">
        <v>96.145772859999994</v>
      </c>
      <c r="J135" s="15">
        <v>93.255102500000007</v>
      </c>
      <c r="K135" s="15">
        <v>96.627551249999996</v>
      </c>
      <c r="L135" s="15">
        <v>100</v>
      </c>
      <c r="M135" s="15">
        <v>103.3724488</v>
      </c>
      <c r="N135" s="15">
        <v>98.651020500000001</v>
      </c>
      <c r="O135" s="15">
        <v>97.751700830000004</v>
      </c>
      <c r="P135" s="15">
        <v>96.627551249999996</v>
      </c>
      <c r="Q135" s="15">
        <v>100</v>
      </c>
      <c r="R135" s="15">
        <v>97.33754046</v>
      </c>
      <c r="S135" s="15">
        <v>97.002267779999997</v>
      </c>
      <c r="T135" s="15">
        <v>96.934137500000006</v>
      </c>
      <c r="U135" s="15">
        <v>93.255102500000007</v>
      </c>
      <c r="V135" s="15">
        <v>98.313775629999995</v>
      </c>
      <c r="W135" s="15">
        <v>99.250566939999999</v>
      </c>
      <c r="X135"/>
    </row>
    <row r="136" spans="1:24" x14ac:dyDescent="0.35">
      <c r="A136">
        <v>329</v>
      </c>
      <c r="B136" t="s">
        <v>205</v>
      </c>
      <c r="C136" t="s">
        <v>666</v>
      </c>
      <c r="D136" t="s">
        <v>24</v>
      </c>
      <c r="E136" t="s">
        <v>25</v>
      </c>
      <c r="F136" t="s">
        <v>636</v>
      </c>
      <c r="G136" t="s">
        <v>667</v>
      </c>
      <c r="H136" s="15">
        <v>95.784439059999997</v>
      </c>
      <c r="I136" s="15">
        <v>92.291545709999994</v>
      </c>
      <c r="J136" s="15">
        <v>89.882653750000003</v>
      </c>
      <c r="K136" s="15">
        <v>96.627551249999996</v>
      </c>
      <c r="L136" s="15">
        <v>93.255102500000007</v>
      </c>
      <c r="M136" s="15">
        <v>101.6862244</v>
      </c>
      <c r="N136" s="15">
        <v>100</v>
      </c>
      <c r="O136" s="15">
        <v>96.627551249999996</v>
      </c>
      <c r="P136" s="15">
        <v>96.627551249999996</v>
      </c>
      <c r="Q136" s="15">
        <v>103.3724488</v>
      </c>
      <c r="R136" s="15">
        <v>96.450053949999997</v>
      </c>
      <c r="S136" s="15">
        <v>94.004535559999994</v>
      </c>
      <c r="T136" s="15">
        <v>92.028757499999998</v>
      </c>
      <c r="U136" s="15">
        <v>89.882653750000003</v>
      </c>
      <c r="V136" s="15">
        <v>99.156887810000001</v>
      </c>
      <c r="W136" s="15">
        <v>97.751700830000004</v>
      </c>
      <c r="X136"/>
    </row>
    <row r="137" spans="1:24" x14ac:dyDescent="0.35">
      <c r="A137">
        <v>330</v>
      </c>
      <c r="B137" t="s">
        <v>205</v>
      </c>
      <c r="C137" t="s">
        <v>641</v>
      </c>
      <c r="D137" t="s">
        <v>24</v>
      </c>
      <c r="E137" t="s">
        <v>25</v>
      </c>
      <c r="F137" t="s">
        <v>636</v>
      </c>
      <c r="G137" t="s">
        <v>643</v>
      </c>
      <c r="H137" s="15">
        <v>101.6862244</v>
      </c>
      <c r="I137" s="15">
        <v>95.182216069999996</v>
      </c>
      <c r="J137" s="15">
        <v>89.882653750000003</v>
      </c>
      <c r="K137" s="15">
        <v>96.627551249999996</v>
      </c>
      <c r="L137" s="15">
        <v>93.255102500000007</v>
      </c>
      <c r="M137" s="15">
        <v>100</v>
      </c>
      <c r="N137" s="15">
        <v>94.604082000000005</v>
      </c>
      <c r="O137" s="15">
        <v>97.751700830000004</v>
      </c>
      <c r="P137" s="15">
        <v>94.941326880000005</v>
      </c>
      <c r="Q137" s="15">
        <v>100</v>
      </c>
      <c r="R137" s="15">
        <v>96.450053949999997</v>
      </c>
      <c r="S137" s="15">
        <v>99.250566939999999</v>
      </c>
      <c r="T137" s="15">
        <v>93.868274999999997</v>
      </c>
      <c r="U137" s="15">
        <v>89.882653750000003</v>
      </c>
      <c r="V137" s="15">
        <v>94.941326880000005</v>
      </c>
      <c r="W137" s="15">
        <v>97.751700830000004</v>
      </c>
      <c r="X137"/>
    </row>
    <row r="138" spans="1:24" x14ac:dyDescent="0.35">
      <c r="A138">
        <v>331</v>
      </c>
      <c r="B138" t="s">
        <v>205</v>
      </c>
      <c r="C138" t="s">
        <v>513</v>
      </c>
      <c r="D138" t="s">
        <v>28</v>
      </c>
      <c r="E138" t="s">
        <v>25</v>
      </c>
      <c r="F138" t="s">
        <v>155</v>
      </c>
      <c r="G138" t="s">
        <v>514</v>
      </c>
      <c r="H138" s="15">
        <v>104.2155609</v>
      </c>
      <c r="I138" s="15">
        <v>103.8542271</v>
      </c>
      <c r="J138" s="15">
        <v>100</v>
      </c>
      <c r="K138" s="15">
        <v>100</v>
      </c>
      <c r="L138" s="15">
        <v>100</v>
      </c>
      <c r="M138" s="15">
        <v>101.6862244</v>
      </c>
      <c r="N138" s="15">
        <v>100</v>
      </c>
      <c r="O138" s="15">
        <v>106.74489749999999</v>
      </c>
      <c r="P138" s="15">
        <v>103.3724488</v>
      </c>
      <c r="Q138" s="15">
        <v>100</v>
      </c>
      <c r="R138" s="15">
        <v>103.3724488</v>
      </c>
      <c r="S138" s="15">
        <v>104.4965983</v>
      </c>
      <c r="T138" s="15">
        <v>103.06586249999999</v>
      </c>
      <c r="U138" s="15">
        <v>100</v>
      </c>
      <c r="V138" s="15">
        <v>102.52933659999999</v>
      </c>
      <c r="W138" s="15">
        <v>104.4965983</v>
      </c>
      <c r="X138"/>
    </row>
    <row r="139" spans="1:24" x14ac:dyDescent="0.35">
      <c r="A139">
        <v>332</v>
      </c>
      <c r="B139" t="s">
        <v>580</v>
      </c>
      <c r="C139" t="s">
        <v>513</v>
      </c>
      <c r="D139" t="s">
        <v>23</v>
      </c>
      <c r="E139" t="s">
        <v>25</v>
      </c>
      <c r="F139" t="s">
        <v>155</v>
      </c>
      <c r="G139" t="s">
        <v>514</v>
      </c>
      <c r="H139" s="15">
        <v>106.74489749999999</v>
      </c>
      <c r="I139" s="15">
        <v>106.74489749999999</v>
      </c>
      <c r="J139" s="15">
        <v>103.3724488</v>
      </c>
      <c r="K139" s="15">
        <v>101.6862244</v>
      </c>
      <c r="L139" s="15">
        <v>100</v>
      </c>
      <c r="M139" s="15">
        <v>103.3724488</v>
      </c>
      <c r="N139" s="15">
        <v>101.3489795</v>
      </c>
      <c r="O139" s="15">
        <v>110.11734629999999</v>
      </c>
      <c r="P139" s="15">
        <v>105.05867309999999</v>
      </c>
      <c r="Q139" s="15">
        <v>100</v>
      </c>
      <c r="R139" s="15">
        <v>105.857411</v>
      </c>
      <c r="S139" s="15">
        <v>106.74489749999999</v>
      </c>
      <c r="T139" s="15">
        <v>105.5185525</v>
      </c>
      <c r="U139" s="15">
        <v>103.3724488</v>
      </c>
      <c r="V139" s="15">
        <v>104.2155609</v>
      </c>
      <c r="W139" s="15">
        <v>107.4943306</v>
      </c>
      <c r="X139"/>
    </row>
    <row r="140" spans="1:24" x14ac:dyDescent="0.35">
      <c r="A140">
        <v>333</v>
      </c>
      <c r="B140" t="s">
        <v>630</v>
      </c>
      <c r="C140" t="s">
        <v>513</v>
      </c>
      <c r="D140" t="s">
        <v>24</v>
      </c>
      <c r="E140" t="s">
        <v>25</v>
      </c>
      <c r="F140" t="s">
        <v>155</v>
      </c>
      <c r="G140" t="s">
        <v>514</v>
      </c>
      <c r="H140" s="15">
        <v>105.9017853</v>
      </c>
      <c r="I140" s="15">
        <v>108.67201110000001</v>
      </c>
      <c r="J140" s="15">
        <v>100</v>
      </c>
      <c r="K140" s="15">
        <v>103.3724488</v>
      </c>
      <c r="L140" s="15">
        <v>100</v>
      </c>
      <c r="M140" s="15">
        <v>100</v>
      </c>
      <c r="N140" s="15">
        <v>104.0469385</v>
      </c>
      <c r="O140" s="15">
        <v>108.9931967</v>
      </c>
      <c r="P140" s="15">
        <v>106.74489749999999</v>
      </c>
      <c r="Q140" s="15">
        <v>100</v>
      </c>
      <c r="R140" s="15">
        <v>106.0349083</v>
      </c>
      <c r="S140" s="15">
        <v>105.9954644</v>
      </c>
      <c r="T140" s="15">
        <v>107.35807</v>
      </c>
      <c r="U140" s="15">
        <v>100</v>
      </c>
      <c r="V140" s="15">
        <v>106.74489749999999</v>
      </c>
      <c r="W140" s="15">
        <v>105.24603140000001</v>
      </c>
    </row>
    <row r="141" spans="1:24" x14ac:dyDescent="0.35">
      <c r="A141">
        <v>334</v>
      </c>
      <c r="B141" t="s">
        <v>707</v>
      </c>
      <c r="C141" t="s">
        <v>513</v>
      </c>
      <c r="D141" t="s">
        <v>28</v>
      </c>
      <c r="E141" t="s">
        <v>25</v>
      </c>
      <c r="F141" t="s">
        <v>155</v>
      </c>
      <c r="G141" t="s">
        <v>514</v>
      </c>
      <c r="H141" s="15">
        <v>106.74489749999999</v>
      </c>
      <c r="I141" s="15">
        <v>103.8542271</v>
      </c>
      <c r="J141" s="15">
        <v>100</v>
      </c>
      <c r="K141" s="15">
        <v>98.313775629999995</v>
      </c>
      <c r="L141" s="15">
        <v>100</v>
      </c>
      <c r="M141" s="15">
        <v>108.43112189999999</v>
      </c>
      <c r="N141" s="15">
        <v>104.0469385</v>
      </c>
      <c r="O141" s="15">
        <v>112.36564540000001</v>
      </c>
      <c r="P141" s="15">
        <v>106.74489749999999</v>
      </c>
      <c r="Q141" s="15">
        <v>100</v>
      </c>
      <c r="R141" s="15">
        <v>106.2124056</v>
      </c>
      <c r="S141" s="15">
        <v>106.74489749999999</v>
      </c>
      <c r="T141" s="15">
        <v>102.45269</v>
      </c>
      <c r="U141" s="15">
        <v>100</v>
      </c>
      <c r="V141" s="15">
        <v>106.74489749999999</v>
      </c>
      <c r="W141" s="15">
        <v>111.2414958</v>
      </c>
    </row>
    <row r="142" spans="1:24" x14ac:dyDescent="0.35">
      <c r="A142">
        <v>335</v>
      </c>
      <c r="B142" t="s">
        <v>825</v>
      </c>
      <c r="C142" t="s">
        <v>513</v>
      </c>
      <c r="D142" t="s">
        <v>23</v>
      </c>
      <c r="E142" t="s">
        <v>25</v>
      </c>
      <c r="F142" t="s">
        <v>155</v>
      </c>
      <c r="G142" t="s">
        <v>514</v>
      </c>
      <c r="H142" s="15">
        <v>109.2742341</v>
      </c>
      <c r="I142" s="15">
        <v>104.81778389999999</v>
      </c>
      <c r="J142" s="15">
        <v>103.3724488</v>
      </c>
      <c r="K142" s="15">
        <v>98.313775629999995</v>
      </c>
      <c r="L142" s="15">
        <v>100</v>
      </c>
      <c r="M142" s="15">
        <v>106.74489749999999</v>
      </c>
      <c r="N142" s="15">
        <v>101.3489795</v>
      </c>
      <c r="O142" s="15">
        <v>112.36564540000001</v>
      </c>
      <c r="P142" s="15">
        <v>105.05867309999999</v>
      </c>
      <c r="Q142" s="15">
        <v>100</v>
      </c>
      <c r="R142" s="15">
        <v>106.3899029</v>
      </c>
      <c r="S142" s="15">
        <v>108.9931967</v>
      </c>
      <c r="T142" s="15">
        <v>103.06586249999999</v>
      </c>
      <c r="U142" s="15">
        <v>103.3724488</v>
      </c>
      <c r="V142" s="15">
        <v>104.2155609</v>
      </c>
      <c r="W142" s="15">
        <v>110.4920628</v>
      </c>
    </row>
    <row r="143" spans="1:24" x14ac:dyDescent="0.35">
      <c r="A143">
        <v>339</v>
      </c>
      <c r="B143" t="s">
        <v>205</v>
      </c>
      <c r="C143" t="s">
        <v>515</v>
      </c>
      <c r="D143" t="s">
        <v>28</v>
      </c>
      <c r="E143" t="s">
        <v>25</v>
      </c>
      <c r="F143" t="s">
        <v>158</v>
      </c>
      <c r="G143" t="s">
        <v>516</v>
      </c>
      <c r="H143" s="15">
        <v>103.3724488</v>
      </c>
      <c r="I143" s="15">
        <v>104.81778389999999</v>
      </c>
      <c r="J143" s="15">
        <v>96.627551249999996</v>
      </c>
      <c r="K143" s="15">
        <v>100</v>
      </c>
      <c r="L143" s="15">
        <v>100</v>
      </c>
      <c r="M143" s="15">
        <v>101.6862244</v>
      </c>
      <c r="N143" s="15">
        <v>106.74489749999999</v>
      </c>
      <c r="O143" s="15">
        <v>98.875850420000006</v>
      </c>
      <c r="P143" s="15">
        <v>101.6862244</v>
      </c>
      <c r="Q143" s="15">
        <v>103.3724488</v>
      </c>
      <c r="R143" s="15">
        <v>103.5499461</v>
      </c>
      <c r="S143" s="15">
        <v>103.74716530000001</v>
      </c>
      <c r="T143" s="15">
        <v>103.679035</v>
      </c>
      <c r="U143" s="15">
        <v>96.627551249999996</v>
      </c>
      <c r="V143" s="15">
        <v>105.9017853</v>
      </c>
      <c r="W143" s="15">
        <v>99.250566939999999</v>
      </c>
    </row>
    <row r="144" spans="1:24" x14ac:dyDescent="0.35">
      <c r="A144">
        <v>340</v>
      </c>
      <c r="B144" t="s">
        <v>630</v>
      </c>
      <c r="C144" t="s">
        <v>515</v>
      </c>
      <c r="D144" t="s">
        <v>23</v>
      </c>
      <c r="E144" t="s">
        <v>25</v>
      </c>
      <c r="F144" t="s">
        <v>158</v>
      </c>
      <c r="G144" t="s">
        <v>516</v>
      </c>
      <c r="H144" s="15">
        <v>105.9017853</v>
      </c>
      <c r="I144" s="15">
        <v>107.7084543</v>
      </c>
      <c r="J144" s="15">
        <v>100</v>
      </c>
      <c r="K144" s="15">
        <v>101.6862244</v>
      </c>
      <c r="L144" s="15">
        <v>100</v>
      </c>
      <c r="M144" s="15">
        <v>103.3724488</v>
      </c>
      <c r="N144" s="15">
        <v>108.09387700000001</v>
      </c>
      <c r="O144" s="15">
        <v>102.24829920000001</v>
      </c>
      <c r="P144" s="15">
        <v>103.3724488</v>
      </c>
      <c r="Q144" s="15">
        <v>103.3724488</v>
      </c>
      <c r="R144" s="15">
        <v>106.0349083</v>
      </c>
      <c r="S144" s="15">
        <v>105.9954644</v>
      </c>
      <c r="T144" s="15">
        <v>106.131725</v>
      </c>
      <c r="U144" s="15">
        <v>100</v>
      </c>
      <c r="V144" s="15">
        <v>107.5880097</v>
      </c>
      <c r="W144" s="15">
        <v>102.24829920000001</v>
      </c>
    </row>
    <row r="145" spans="1:23" x14ac:dyDescent="0.35">
      <c r="A145">
        <v>341</v>
      </c>
      <c r="B145" t="s">
        <v>825</v>
      </c>
      <c r="C145" t="s">
        <v>515</v>
      </c>
      <c r="D145" t="s">
        <v>24</v>
      </c>
      <c r="E145" t="s">
        <v>25</v>
      </c>
      <c r="F145" t="s">
        <v>158</v>
      </c>
      <c r="G145" t="s">
        <v>516</v>
      </c>
      <c r="H145" s="15">
        <v>108.43112189999999</v>
      </c>
      <c r="I145" s="15">
        <v>105.7813407</v>
      </c>
      <c r="J145" s="15">
        <v>100</v>
      </c>
      <c r="K145" s="15">
        <v>98.313775629999995</v>
      </c>
      <c r="L145" s="15">
        <v>100</v>
      </c>
      <c r="M145" s="15">
        <v>106.74489749999999</v>
      </c>
      <c r="N145" s="15">
        <v>106.74489749999999</v>
      </c>
      <c r="O145" s="15">
        <v>104.4965983</v>
      </c>
      <c r="P145" s="15">
        <v>101.6862244</v>
      </c>
      <c r="Q145" s="15">
        <v>103.3724488</v>
      </c>
      <c r="R145" s="15">
        <v>106.2124056</v>
      </c>
      <c r="S145" s="15">
        <v>108.24376359999999</v>
      </c>
      <c r="T145" s="15">
        <v>103.679035</v>
      </c>
      <c r="U145" s="15">
        <v>100</v>
      </c>
      <c r="V145" s="15">
        <v>105.9017853</v>
      </c>
      <c r="W145" s="15">
        <v>105.24603140000001</v>
      </c>
    </row>
    <row r="146" spans="1:23" x14ac:dyDescent="0.35">
      <c r="A146">
        <v>344</v>
      </c>
      <c r="B146" t="s">
        <v>205</v>
      </c>
      <c r="C146" t="s">
        <v>540</v>
      </c>
      <c r="D146" t="s">
        <v>24</v>
      </c>
      <c r="E146" t="s">
        <v>25</v>
      </c>
      <c r="F146" t="s">
        <v>542</v>
      </c>
      <c r="G146" t="s">
        <v>547</v>
      </c>
      <c r="H146" s="15">
        <v>98.313775629999995</v>
      </c>
      <c r="I146" s="15">
        <v>98.072886429999997</v>
      </c>
      <c r="J146" s="15">
        <v>110.11734629999999</v>
      </c>
      <c r="K146" s="15">
        <v>103.3724488</v>
      </c>
      <c r="L146" s="15">
        <v>100</v>
      </c>
      <c r="M146" s="15">
        <v>98.313775629999995</v>
      </c>
      <c r="N146" s="15">
        <v>105.39591799999999</v>
      </c>
      <c r="O146" s="15">
        <v>103.3724488</v>
      </c>
      <c r="P146" s="15">
        <v>98.313775629999995</v>
      </c>
      <c r="Q146" s="15">
        <v>100</v>
      </c>
      <c r="R146" s="15">
        <v>101.24248110000001</v>
      </c>
      <c r="S146" s="15">
        <v>99.250566939999999</v>
      </c>
      <c r="T146" s="15">
        <v>100.6131725</v>
      </c>
      <c r="U146" s="15">
        <v>110.11734629999999</v>
      </c>
      <c r="V146" s="15">
        <v>103.3724488</v>
      </c>
      <c r="W146" s="15">
        <v>100.7494331</v>
      </c>
    </row>
    <row r="147" spans="1:23" x14ac:dyDescent="0.35">
      <c r="A147">
        <v>345</v>
      </c>
      <c r="B147" t="s">
        <v>590</v>
      </c>
      <c r="C147" t="s">
        <v>540</v>
      </c>
      <c r="D147" t="s">
        <v>28</v>
      </c>
      <c r="E147" t="s">
        <v>25</v>
      </c>
      <c r="F147" t="s">
        <v>542</v>
      </c>
      <c r="G147" t="s">
        <v>547</v>
      </c>
      <c r="H147" s="15">
        <v>100.84311219999999</v>
      </c>
      <c r="I147" s="15">
        <v>100.96355680000001</v>
      </c>
      <c r="J147" s="15">
        <v>113.489795</v>
      </c>
      <c r="K147" s="15">
        <v>105.05867309999999</v>
      </c>
      <c r="L147" s="15">
        <v>100</v>
      </c>
      <c r="M147" s="15">
        <v>100</v>
      </c>
      <c r="N147" s="15">
        <v>106.74489749999999</v>
      </c>
      <c r="O147" s="15">
        <v>106.74489749999999</v>
      </c>
      <c r="P147" s="15">
        <v>100</v>
      </c>
      <c r="Q147" s="15">
        <v>100</v>
      </c>
      <c r="R147" s="15">
        <v>103.7274434</v>
      </c>
      <c r="S147" s="15">
        <v>101.4988661</v>
      </c>
      <c r="T147" s="15">
        <v>103.06586249999999</v>
      </c>
      <c r="U147" s="15">
        <v>113.489795</v>
      </c>
      <c r="V147" s="15">
        <v>105.05867309999999</v>
      </c>
      <c r="W147" s="15">
        <v>103.74716530000001</v>
      </c>
    </row>
    <row r="148" spans="1:23" x14ac:dyDescent="0.35">
      <c r="A148">
        <v>346</v>
      </c>
      <c r="B148" t="s">
        <v>739</v>
      </c>
      <c r="C148" t="s">
        <v>540</v>
      </c>
      <c r="D148" t="s">
        <v>23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103.8542271</v>
      </c>
      <c r="J148" s="15">
        <v>106.74489749999999</v>
      </c>
      <c r="K148" s="15">
        <v>108.43112189999999</v>
      </c>
      <c r="L148" s="15">
        <v>100</v>
      </c>
      <c r="M148" s="15">
        <v>96.627551249999996</v>
      </c>
      <c r="N148" s="15">
        <v>109.4428565</v>
      </c>
      <c r="O148" s="15">
        <v>104.4965983</v>
      </c>
      <c r="P148" s="15">
        <v>100</v>
      </c>
      <c r="Q148" s="15">
        <v>100</v>
      </c>
      <c r="R148" s="15">
        <v>103.9049407</v>
      </c>
      <c r="S148" s="15">
        <v>101.4988661</v>
      </c>
      <c r="T148" s="15">
        <v>106.131725</v>
      </c>
      <c r="U148" s="15">
        <v>106.74489749999999</v>
      </c>
      <c r="V148" s="15">
        <v>106.74489749999999</v>
      </c>
      <c r="W148" s="15">
        <v>100.7494331</v>
      </c>
    </row>
    <row r="149" spans="1:23" x14ac:dyDescent="0.35">
      <c r="A149">
        <v>347</v>
      </c>
      <c r="B149" t="s">
        <v>928</v>
      </c>
      <c r="C149" t="s">
        <v>540</v>
      </c>
      <c r="D149" t="s">
        <v>24</v>
      </c>
      <c r="E149" t="s">
        <v>25</v>
      </c>
      <c r="F149" t="s">
        <v>542</v>
      </c>
      <c r="G149" t="s">
        <v>547</v>
      </c>
      <c r="H149" s="15">
        <v>103.3724488</v>
      </c>
      <c r="I149" s="15">
        <v>98.072886429999997</v>
      </c>
      <c r="J149" s="15">
        <v>106.74489749999999</v>
      </c>
      <c r="K149" s="15">
        <v>101.6862244</v>
      </c>
      <c r="L149" s="15">
        <v>100</v>
      </c>
      <c r="M149" s="15">
        <v>103.3724488</v>
      </c>
      <c r="N149" s="15">
        <v>109.4428565</v>
      </c>
      <c r="O149" s="15">
        <v>107.8690471</v>
      </c>
      <c r="P149" s="15">
        <v>101.6862244</v>
      </c>
      <c r="Q149" s="15">
        <v>100</v>
      </c>
      <c r="R149" s="15">
        <v>104.082438</v>
      </c>
      <c r="S149" s="15">
        <v>103.74716530000001</v>
      </c>
      <c r="T149" s="15">
        <v>100</v>
      </c>
      <c r="U149" s="15">
        <v>106.74489749999999</v>
      </c>
      <c r="V149" s="15">
        <v>107.5880097</v>
      </c>
      <c r="W149" s="15">
        <v>105.9954644</v>
      </c>
    </row>
    <row r="150" spans="1:23" x14ac:dyDescent="0.35">
      <c r="A150">
        <v>348</v>
      </c>
      <c r="B150" t="s">
        <v>205</v>
      </c>
      <c r="C150" t="s">
        <v>545</v>
      </c>
      <c r="D150" t="s">
        <v>24</v>
      </c>
      <c r="E150" t="s">
        <v>25</v>
      </c>
      <c r="F150" t="s">
        <v>542</v>
      </c>
      <c r="G150" t="s">
        <v>549</v>
      </c>
      <c r="H150" s="15">
        <v>100</v>
      </c>
      <c r="I150" s="15">
        <v>98.072886429999997</v>
      </c>
      <c r="J150" s="15">
        <v>103.3724488</v>
      </c>
      <c r="K150" s="15">
        <v>96.627551249999996</v>
      </c>
      <c r="L150" s="15">
        <v>93.255102500000007</v>
      </c>
      <c r="M150" s="15">
        <v>101.6862244</v>
      </c>
      <c r="N150" s="15">
        <v>101.3489795</v>
      </c>
      <c r="O150" s="15">
        <v>101.1241496</v>
      </c>
      <c r="P150" s="15">
        <v>100</v>
      </c>
      <c r="Q150" s="15">
        <v>100</v>
      </c>
      <c r="R150" s="15">
        <v>99.467508089999995</v>
      </c>
      <c r="S150" s="15">
        <v>97.751700830000004</v>
      </c>
      <c r="T150" s="15">
        <v>95.707792499999996</v>
      </c>
      <c r="U150" s="15">
        <v>103.3724488</v>
      </c>
      <c r="V150" s="15">
        <v>101.6862244</v>
      </c>
      <c r="W150" s="15">
        <v>100.7494331</v>
      </c>
    </row>
    <row r="151" spans="1:23" x14ac:dyDescent="0.35">
      <c r="A151">
        <v>349</v>
      </c>
      <c r="B151" t="s">
        <v>205</v>
      </c>
      <c r="C151" t="s">
        <v>556</v>
      </c>
      <c r="D151" t="s">
        <v>24</v>
      </c>
      <c r="E151" t="s">
        <v>25</v>
      </c>
      <c r="F151" t="s">
        <v>542</v>
      </c>
      <c r="G151" t="s">
        <v>568</v>
      </c>
      <c r="H151" s="15">
        <v>98.313775629999995</v>
      </c>
      <c r="I151" s="15">
        <v>97.109329639999999</v>
      </c>
      <c r="J151" s="15">
        <v>96.627551249999996</v>
      </c>
      <c r="K151" s="15">
        <v>100</v>
      </c>
      <c r="L151" s="15">
        <v>93.255102500000007</v>
      </c>
      <c r="M151" s="15">
        <v>100</v>
      </c>
      <c r="N151" s="15">
        <v>95.953061500000004</v>
      </c>
      <c r="O151" s="15">
        <v>100</v>
      </c>
      <c r="P151" s="15">
        <v>96.627551249999996</v>
      </c>
      <c r="Q151" s="15">
        <v>96.627551249999996</v>
      </c>
      <c r="R151" s="15">
        <v>96.627551249999996</v>
      </c>
      <c r="S151" s="15">
        <v>96.252834719999996</v>
      </c>
      <c r="T151" s="15">
        <v>96.320965000000001</v>
      </c>
      <c r="U151" s="15">
        <v>96.627551249999996</v>
      </c>
      <c r="V151" s="15">
        <v>96.627551249999996</v>
      </c>
      <c r="W151" s="15">
        <v>99.250566939999999</v>
      </c>
    </row>
    <row r="152" spans="1:23" x14ac:dyDescent="0.35">
      <c r="A152">
        <v>350</v>
      </c>
      <c r="B152" t="s">
        <v>672</v>
      </c>
      <c r="C152" t="s">
        <v>556</v>
      </c>
      <c r="D152" t="s">
        <v>28</v>
      </c>
      <c r="E152" t="s">
        <v>25</v>
      </c>
      <c r="F152" t="s">
        <v>542</v>
      </c>
      <c r="G152" t="s">
        <v>568</v>
      </c>
      <c r="H152" s="15">
        <v>100.84311219999999</v>
      </c>
      <c r="I152" s="15">
        <v>100</v>
      </c>
      <c r="J152" s="15">
        <v>100</v>
      </c>
      <c r="K152" s="15">
        <v>101.6862244</v>
      </c>
      <c r="L152" s="15">
        <v>93.255102500000007</v>
      </c>
      <c r="M152" s="15">
        <v>101.6862244</v>
      </c>
      <c r="N152" s="15">
        <v>97.302041000000003</v>
      </c>
      <c r="O152" s="15">
        <v>103.3724488</v>
      </c>
      <c r="P152" s="15">
        <v>98.313775629999995</v>
      </c>
      <c r="Q152" s="15">
        <v>96.627551249999996</v>
      </c>
      <c r="R152" s="15">
        <v>99.112513489999998</v>
      </c>
      <c r="S152" s="15">
        <v>98.501133890000006</v>
      </c>
      <c r="T152" s="15">
        <v>98.773655000000005</v>
      </c>
      <c r="U152" s="15">
        <v>100</v>
      </c>
      <c r="V152" s="15">
        <v>98.313775629999995</v>
      </c>
      <c r="W152" s="15">
        <v>102.24829920000001</v>
      </c>
    </row>
    <row r="153" spans="1:23" x14ac:dyDescent="0.35">
      <c r="A153">
        <v>351</v>
      </c>
      <c r="B153" t="s">
        <v>205</v>
      </c>
      <c r="C153" t="s">
        <v>558</v>
      </c>
      <c r="D153" t="s">
        <v>24</v>
      </c>
      <c r="E153" t="s">
        <v>25</v>
      </c>
      <c r="F153" t="s">
        <v>542</v>
      </c>
      <c r="G153" t="s">
        <v>570</v>
      </c>
      <c r="H153" s="15">
        <v>96.627551249999996</v>
      </c>
      <c r="I153" s="15">
        <v>99.036443210000002</v>
      </c>
      <c r="J153" s="15">
        <v>96.627551249999996</v>
      </c>
      <c r="K153" s="15">
        <v>100</v>
      </c>
      <c r="L153" s="15">
        <v>100</v>
      </c>
      <c r="M153" s="15">
        <v>98.313775629999995</v>
      </c>
      <c r="N153" s="15">
        <v>97.302041000000003</v>
      </c>
      <c r="O153" s="15">
        <v>97.751700830000004</v>
      </c>
      <c r="P153" s="15">
        <v>93.255102500000007</v>
      </c>
      <c r="Q153" s="15">
        <v>100</v>
      </c>
      <c r="R153" s="15">
        <v>97.515037759999998</v>
      </c>
      <c r="S153" s="15">
        <v>97.751700830000004</v>
      </c>
      <c r="T153" s="15">
        <v>100</v>
      </c>
      <c r="U153" s="15">
        <v>96.627551249999996</v>
      </c>
      <c r="V153" s="15">
        <v>95.784439059999997</v>
      </c>
      <c r="W153" s="15">
        <v>97.002267779999997</v>
      </c>
    </row>
    <row r="154" spans="1:23" x14ac:dyDescent="0.35">
      <c r="A154">
        <v>359</v>
      </c>
      <c r="B154" t="s">
        <v>205</v>
      </c>
      <c r="C154" t="s">
        <v>1096</v>
      </c>
      <c r="D154" t="s">
        <v>28</v>
      </c>
      <c r="E154" t="s">
        <v>25</v>
      </c>
      <c r="F154" t="s">
        <v>1087</v>
      </c>
      <c r="G154" t="s">
        <v>1097</v>
      </c>
      <c r="H154" s="15">
        <v>96.627551249999996</v>
      </c>
      <c r="I154" s="15">
        <v>98.072886429999997</v>
      </c>
      <c r="J154" s="15">
        <v>89.882653750000003</v>
      </c>
      <c r="K154" s="15">
        <v>96.627551249999996</v>
      </c>
      <c r="L154" s="15">
        <v>96.627551249999996</v>
      </c>
      <c r="M154" s="15">
        <v>106.74489749999999</v>
      </c>
      <c r="N154" s="15">
        <v>94.604082000000005</v>
      </c>
      <c r="O154" s="15">
        <v>98.875850420000006</v>
      </c>
      <c r="P154" s="15">
        <v>93.255102500000007</v>
      </c>
      <c r="Q154" s="15">
        <v>103.3724488</v>
      </c>
      <c r="R154" s="15">
        <v>97.870032370000004</v>
      </c>
      <c r="S154" s="15">
        <v>96.252834719999996</v>
      </c>
      <c r="T154" s="15">
        <v>96.934137500000006</v>
      </c>
      <c r="U154" s="15">
        <v>89.882653750000003</v>
      </c>
      <c r="V154" s="15">
        <v>94.098214690000006</v>
      </c>
      <c r="W154" s="15">
        <v>101.4988661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8"/>
  <sheetViews>
    <sheetView workbookViewId="0">
      <selection activeCell="A9" sqref="A9:XFD9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89.882653750000003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92.641930000000002</v>
      </c>
      <c r="U2" s="15">
        <v>96.627551249999996</v>
      </c>
      <c r="V2" s="15">
        <v>110.11734629999999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91.568878130000002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93.868274999999997</v>
      </c>
      <c r="U3" s="15">
        <v>100</v>
      </c>
      <c r="V3" s="15">
        <v>112.36564540000001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88.196429379999998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91.415584999999993</v>
      </c>
      <c r="U4" s="15">
        <v>93.255102500000007</v>
      </c>
      <c r="V4" s="15">
        <v>114.6139446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88.196429379999998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92.641930000000002</v>
      </c>
      <c r="U5" s="15">
        <v>110.11734629999999</v>
      </c>
      <c r="V5" s="15">
        <v>119.1105429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91.568878130000002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93.868274999999997</v>
      </c>
      <c r="U6" s="15">
        <v>103.3724488</v>
      </c>
      <c r="V6" s="15">
        <v>114.6139446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91.568878130000002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93.868274999999997</v>
      </c>
      <c r="U7" s="15">
        <v>103.3724488</v>
      </c>
      <c r="V7" s="15">
        <v>117.9863933</v>
      </c>
      <c r="W7" s="15">
        <v>107.6442172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93.255102500000007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94.481447500000002</v>
      </c>
      <c r="U8" s="15">
        <v>103.3724488</v>
      </c>
      <c r="V8" s="15">
        <v>115.73809420000001</v>
      </c>
      <c r="W8" s="15">
        <v>108.9931967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93.255102500000007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95.094620000000006</v>
      </c>
      <c r="U9" s="15">
        <v>106.74489749999999</v>
      </c>
      <c r="V9" s="15">
        <v>117.9863933</v>
      </c>
      <c r="W9" s="15">
        <v>109.8925163</v>
      </c>
    </row>
    <row r="10" spans="1:23" x14ac:dyDescent="0.35">
      <c r="A10">
        <v>18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110.11734629999999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35">
      <c r="A11">
        <v>19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111.8035706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101.22634499999999</v>
      </c>
      <c r="U11" s="15">
        <v>100</v>
      </c>
      <c r="V11" s="15">
        <v>98.875850420000006</v>
      </c>
      <c r="W11" s="15">
        <v>102.24829920000001</v>
      </c>
    </row>
    <row r="12" spans="1:23" x14ac:dyDescent="0.35">
      <c r="A12">
        <v>20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113.489795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103.06586249999999</v>
      </c>
      <c r="U12" s="15">
        <v>100</v>
      </c>
      <c r="V12" s="15">
        <v>95.503401670000002</v>
      </c>
      <c r="W12" s="15">
        <v>100.89931970000001</v>
      </c>
    </row>
    <row r="13" spans="1:23" x14ac:dyDescent="0.35">
      <c r="A13">
        <v>21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108.43112189999999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98.773655000000005</v>
      </c>
      <c r="U13" s="15">
        <v>100</v>
      </c>
      <c r="V13" s="15">
        <v>95.503401670000002</v>
      </c>
      <c r="W13" s="15">
        <v>104.9462582</v>
      </c>
    </row>
    <row r="14" spans="1:23" x14ac:dyDescent="0.35">
      <c r="A14">
        <v>22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111.8035706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101.22634499999999</v>
      </c>
      <c r="U14" s="15">
        <v>103.3724488</v>
      </c>
      <c r="V14" s="15">
        <v>101.1241496</v>
      </c>
      <c r="W14" s="15">
        <v>104.4965983</v>
      </c>
    </row>
    <row r="15" spans="1:23" x14ac:dyDescent="0.35">
      <c r="A15">
        <v>23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111.8035706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101.22634499999999</v>
      </c>
      <c r="U15" s="15">
        <v>110.11734629999999</v>
      </c>
      <c r="V15" s="15">
        <v>101.1241496</v>
      </c>
      <c r="W15" s="15">
        <v>103.5972787</v>
      </c>
    </row>
    <row r="16" spans="1:23" x14ac:dyDescent="0.35">
      <c r="A16">
        <v>24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113.489795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102.45269</v>
      </c>
      <c r="U16" s="15">
        <v>106.74489749999999</v>
      </c>
      <c r="V16" s="15">
        <v>103.3724488</v>
      </c>
      <c r="W16" s="15">
        <v>106.2952377</v>
      </c>
    </row>
    <row r="17" spans="1:23" x14ac:dyDescent="0.35">
      <c r="A17">
        <v>25</v>
      </c>
      <c r="B17" t="s">
        <v>979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113.489795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102.45269</v>
      </c>
      <c r="U17" s="15">
        <v>106.74489749999999</v>
      </c>
      <c r="V17" s="15">
        <v>105.6207479</v>
      </c>
      <c r="W17" s="15">
        <v>105.39591799999999</v>
      </c>
    </row>
    <row r="18" spans="1:23" x14ac:dyDescent="0.35">
      <c r="A18">
        <v>26</v>
      </c>
      <c r="B18" t="s">
        <v>1062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115.1760194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103.679035</v>
      </c>
      <c r="U18" s="15">
        <v>110.11734629999999</v>
      </c>
      <c r="V18" s="15">
        <v>105.6207479</v>
      </c>
      <c r="W18" s="15">
        <v>108.09387700000001</v>
      </c>
    </row>
    <row r="19" spans="1:23" x14ac:dyDescent="0.35">
      <c r="A19">
        <v>27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103.06586249999999</v>
      </c>
      <c r="U19" s="15">
        <v>116.8622438</v>
      </c>
      <c r="V19" s="15">
        <v>105.6207479</v>
      </c>
      <c r="W19" s="15">
        <v>94.604082000000005</v>
      </c>
    </row>
    <row r="20" spans="1:23" x14ac:dyDescent="0.35">
      <c r="A20">
        <v>28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105.05867309999999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106.74489749999999</v>
      </c>
      <c r="U20" s="15">
        <v>120.23469249999999</v>
      </c>
      <c r="V20" s="15">
        <v>107.8690471</v>
      </c>
      <c r="W20" s="15">
        <v>96.402721330000006</v>
      </c>
    </row>
    <row r="21" spans="1:23" x14ac:dyDescent="0.35">
      <c r="A21">
        <v>29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108.43112189999999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109.1975875</v>
      </c>
      <c r="U21" s="15">
        <v>110.11734629999999</v>
      </c>
      <c r="V21" s="15">
        <v>111.2414958</v>
      </c>
      <c r="W21" s="15">
        <v>95.503401670000002</v>
      </c>
    </row>
    <row r="22" spans="1:23" x14ac:dyDescent="0.35">
      <c r="A22">
        <v>30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108.43112189999999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109.81076</v>
      </c>
      <c r="U22" s="15">
        <v>120.23469249999999</v>
      </c>
      <c r="V22" s="15">
        <v>111.2414958</v>
      </c>
      <c r="W22" s="15">
        <v>96.852381170000001</v>
      </c>
    </row>
    <row r="23" spans="1:23" x14ac:dyDescent="0.35">
      <c r="A23">
        <v>31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105.05867309999999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106.74489749999999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35">
      <c r="A24">
        <v>32</v>
      </c>
      <c r="B24" t="s">
        <v>1062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111.8035706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112.26345000000001</v>
      </c>
      <c r="U24" s="15">
        <v>123.60714129999999</v>
      </c>
      <c r="V24" s="15">
        <v>113.489795</v>
      </c>
      <c r="W24" s="15">
        <v>97.751700830000004</v>
      </c>
    </row>
    <row r="25" spans="1:23" x14ac:dyDescent="0.35">
      <c r="A25">
        <v>67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105.05867309999999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103.06586249999999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35">
      <c r="A26">
        <v>76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98.313775629999995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104.90537999999999</v>
      </c>
      <c r="U27" s="15">
        <v>106.74489749999999</v>
      </c>
      <c r="V27" s="15">
        <v>102.24829920000001</v>
      </c>
      <c r="W27" s="15">
        <v>103.1476188</v>
      </c>
    </row>
    <row r="28" spans="1:23" x14ac:dyDescent="0.35">
      <c r="A28">
        <v>78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105.05867309999999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103.06586249999999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35">
      <c r="A30">
        <v>80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104.90537999999999</v>
      </c>
      <c r="U30" s="15">
        <v>110.11734629999999</v>
      </c>
      <c r="V30" s="15">
        <v>104.4965983</v>
      </c>
      <c r="W30" s="15">
        <v>105.39591799999999</v>
      </c>
    </row>
    <row r="31" spans="1:23" x14ac:dyDescent="0.35">
      <c r="A31">
        <v>81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104.90537999999999</v>
      </c>
      <c r="U31" s="15">
        <v>110.11734629999999</v>
      </c>
      <c r="V31" s="15">
        <v>106.74489749999999</v>
      </c>
      <c r="W31" s="15">
        <v>104.4965983</v>
      </c>
    </row>
    <row r="32" spans="1:23" x14ac:dyDescent="0.35">
      <c r="A32">
        <v>82</v>
      </c>
      <c r="B32" t="s">
        <v>941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101.6862244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106.131725</v>
      </c>
      <c r="U32" s="15">
        <v>113.489795</v>
      </c>
      <c r="V32" s="15">
        <v>106.74489749999999</v>
      </c>
      <c r="W32" s="15">
        <v>106.2952377</v>
      </c>
    </row>
    <row r="33" spans="1:23" x14ac:dyDescent="0.35">
      <c r="A33">
        <v>83</v>
      </c>
      <c r="B33" t="s">
        <v>1078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101.6862244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106.131725</v>
      </c>
      <c r="U33" s="15">
        <v>113.489795</v>
      </c>
      <c r="V33" s="15">
        <v>108.9931967</v>
      </c>
      <c r="W33" s="15">
        <v>105.8455778</v>
      </c>
    </row>
    <row r="34" spans="1:23" x14ac:dyDescent="0.35">
      <c r="A34">
        <v>84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96.627551249999996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96.320965000000001</v>
      </c>
      <c r="U34" s="15">
        <v>100</v>
      </c>
      <c r="V34" s="15">
        <v>97.751700830000004</v>
      </c>
      <c r="W34" s="15">
        <v>97.302041000000003</v>
      </c>
    </row>
    <row r="35" spans="1:23" x14ac:dyDescent="0.35">
      <c r="A35">
        <v>85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98.313775629999995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94.941326880000005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95.094620000000006</v>
      </c>
      <c r="U36" s="15">
        <v>103.3724488</v>
      </c>
      <c r="V36" s="15">
        <v>97.751700830000004</v>
      </c>
      <c r="W36" s="15">
        <v>101.7986393</v>
      </c>
    </row>
    <row r="37" spans="1:23" x14ac:dyDescent="0.35">
      <c r="A37">
        <v>87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94.941326880000005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94.481447500000002</v>
      </c>
      <c r="U37" s="15">
        <v>96.627551249999996</v>
      </c>
      <c r="V37" s="15">
        <v>103.3724488</v>
      </c>
      <c r="W37" s="15">
        <v>102.697959</v>
      </c>
    </row>
    <row r="38" spans="1:23" x14ac:dyDescent="0.35">
      <c r="A38">
        <v>88</v>
      </c>
      <c r="B38" t="s">
        <v>988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98.313775629999995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97.547309999999996</v>
      </c>
      <c r="U38" s="15">
        <v>106.74489749999999</v>
      </c>
      <c r="V38" s="15">
        <v>103.3724488</v>
      </c>
      <c r="W38" s="15">
        <v>101.7986393</v>
      </c>
    </row>
    <row r="39" spans="1:23" x14ac:dyDescent="0.35">
      <c r="A39">
        <v>97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96.627551249999996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96.320965000000001</v>
      </c>
      <c r="U39" s="15">
        <v>100</v>
      </c>
      <c r="V39" s="15">
        <v>97.751700830000004</v>
      </c>
      <c r="W39" s="15">
        <v>96.852381170000001</v>
      </c>
    </row>
    <row r="40" spans="1:23" x14ac:dyDescent="0.35">
      <c r="A40">
        <v>98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98.313775629999995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103.3724488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98.160482500000001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35">
      <c r="A42">
        <v>108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105.05867309999999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105.05867309999999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105.05867309999999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99.386827499999995</v>
      </c>
      <c r="U44" s="15">
        <v>103.3724488</v>
      </c>
      <c r="V44" s="15">
        <v>102.24829920000001</v>
      </c>
      <c r="W44" s="15">
        <v>105.8455778</v>
      </c>
    </row>
    <row r="45" spans="1:23" x14ac:dyDescent="0.35">
      <c r="A45">
        <v>111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105.05867309999999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99.386827499999995</v>
      </c>
      <c r="U45" s="15">
        <v>103.3724488</v>
      </c>
      <c r="V45" s="15">
        <v>105.6207479</v>
      </c>
      <c r="W45" s="15">
        <v>104.4965983</v>
      </c>
    </row>
    <row r="46" spans="1:23" x14ac:dyDescent="0.35">
      <c r="A46">
        <v>129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103.3724488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97.302041000000003</v>
      </c>
      <c r="S46" s="15">
        <v>102.45269</v>
      </c>
      <c r="T46" s="15">
        <v>98.160482500000001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35">
      <c r="A47">
        <v>131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101.6862244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96.852381170000001</v>
      </c>
      <c r="S47" s="15">
        <v>100</v>
      </c>
      <c r="T47" s="15">
        <v>101.22634499999999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35">
      <c r="A48">
        <v>132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102.24829920000001</v>
      </c>
      <c r="I48" s="15">
        <v>105.6207479</v>
      </c>
      <c r="J48" s="15">
        <v>100</v>
      </c>
      <c r="K48" s="15">
        <v>103.3724488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93.255102500000007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93.030272580000002</v>
      </c>
      <c r="S49" s="15">
        <v>98.160482500000001</v>
      </c>
      <c r="T49" s="15">
        <v>94.481447500000002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35">
      <c r="A50">
        <v>150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94.941326880000005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96.177891419999995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98.313775629999995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96.627551249999996</v>
      </c>
      <c r="S51" s="15">
        <v>99.386827499999995</v>
      </c>
      <c r="T51" s="15">
        <v>98.773655000000005</v>
      </c>
      <c r="U51" s="15">
        <v>96.627551249999996</v>
      </c>
      <c r="V51" s="15">
        <v>103.3724488</v>
      </c>
      <c r="W51" s="15">
        <v>96.852381170000001</v>
      </c>
    </row>
    <row r="52" spans="1:23" x14ac:dyDescent="0.35">
      <c r="A52">
        <v>152</v>
      </c>
      <c r="B52" t="s">
        <v>941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91.568878130000002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96.852381170000001</v>
      </c>
      <c r="S52" s="15">
        <v>101.22634499999999</v>
      </c>
      <c r="T52" s="15">
        <v>93.255102500000007</v>
      </c>
      <c r="U52" s="15">
        <v>100</v>
      </c>
      <c r="V52" s="15">
        <v>98.875850420000006</v>
      </c>
      <c r="W52" s="15">
        <v>101.3489795</v>
      </c>
    </row>
    <row r="53" spans="1:23" x14ac:dyDescent="0.35">
      <c r="A53">
        <v>162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94.941326880000005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92.805442670000005</v>
      </c>
      <c r="S53" s="15">
        <v>96.934137500000006</v>
      </c>
      <c r="T53" s="15">
        <v>95.094620000000006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35">
      <c r="A54">
        <v>163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96.627551249999996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95.953061500000004</v>
      </c>
      <c r="S54" s="15">
        <v>98.773655000000005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98.313775629999995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96.402721330000006</v>
      </c>
      <c r="S55" s="15">
        <v>98.160482500000001</v>
      </c>
      <c r="T55" s="15">
        <v>98.773655000000005</v>
      </c>
      <c r="U55" s="15">
        <v>93.255102500000007</v>
      </c>
      <c r="V55" s="15">
        <v>97.751700830000004</v>
      </c>
      <c r="W55" s="15">
        <v>100</v>
      </c>
    </row>
    <row r="56" spans="1:23" x14ac:dyDescent="0.35">
      <c r="A56">
        <v>165</v>
      </c>
      <c r="B56" t="s">
        <v>1062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96.627551249999996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98.20136067</v>
      </c>
      <c r="S56" s="15">
        <v>100</v>
      </c>
      <c r="T56" s="15">
        <v>96.320965000000001</v>
      </c>
      <c r="U56" s="15">
        <v>106.74489749999999</v>
      </c>
      <c r="V56" s="15">
        <v>101.1241496</v>
      </c>
      <c r="W56" s="15">
        <v>100.89931970000001</v>
      </c>
    </row>
    <row r="57" spans="1:23" x14ac:dyDescent="0.35">
      <c r="A57">
        <v>174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96.627551249999996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93.929592249999999</v>
      </c>
      <c r="S57" s="15">
        <v>96.934137500000006</v>
      </c>
      <c r="T57" s="15">
        <v>96.934137500000006</v>
      </c>
      <c r="U57" s="15">
        <v>100</v>
      </c>
      <c r="V57" s="15">
        <v>98.875850420000006</v>
      </c>
      <c r="W57" s="15">
        <v>95.953061500000004</v>
      </c>
    </row>
    <row r="58" spans="1:23" x14ac:dyDescent="0.35">
      <c r="A58">
        <v>178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98.313775629999995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93.255102500000007</v>
      </c>
      <c r="S58" s="15">
        <v>96.320965000000001</v>
      </c>
      <c r="T58" s="15">
        <v>96.934137500000006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35">
      <c r="A59">
        <v>183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96.627551249999996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96.934137500000006</v>
      </c>
      <c r="T59" s="15">
        <v>96.320965000000001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35">
      <c r="A60">
        <v>186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95.053741830000007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35">
      <c r="A61">
        <v>187</v>
      </c>
      <c r="B61" t="s">
        <v>988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101.6862244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98.20136067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94.604082000000005</v>
      </c>
      <c r="S62" s="15">
        <v>96.934137500000006</v>
      </c>
      <c r="T62" s="15">
        <v>98.773655000000005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35">
      <c r="A63">
        <v>197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94.379252080000001</v>
      </c>
      <c r="S63" s="15">
        <v>96.320965000000001</v>
      </c>
      <c r="T63" s="15">
        <v>98.160482500000001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35">
      <c r="A64">
        <v>205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97.526870919999993</v>
      </c>
      <c r="S64" s="15">
        <v>97.547309999999996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t="s">
        <v>979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101.6862244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100.6744898</v>
      </c>
      <c r="S65" s="15">
        <v>99.386827499999995</v>
      </c>
      <c r="T65" s="15">
        <v>99.386827499999995</v>
      </c>
      <c r="U65" s="15">
        <v>100</v>
      </c>
      <c r="V65" s="15">
        <v>102.24829920000001</v>
      </c>
      <c r="W65" s="15">
        <v>100</v>
      </c>
    </row>
    <row r="66" spans="1:23" x14ac:dyDescent="0.35">
      <c r="A66">
        <v>210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94.941326880000005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96.627551249999996</v>
      </c>
      <c r="S66" s="15">
        <v>96.934137500000006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94.941326880000005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93.704762329999994</v>
      </c>
      <c r="S67" s="15">
        <v>95.707792499999996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96.627551249999996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94.604082000000005</v>
      </c>
      <c r="S68" s="15">
        <v>95.707792499999996</v>
      </c>
      <c r="T68" s="15">
        <v>96.934137500000006</v>
      </c>
      <c r="U68" s="15">
        <v>100</v>
      </c>
      <c r="V68" s="15">
        <v>102.24829920000001</v>
      </c>
      <c r="W68" s="15">
        <v>96.852381170000001</v>
      </c>
    </row>
    <row r="69" spans="1:23" x14ac:dyDescent="0.35">
      <c r="A69">
        <v>220</v>
      </c>
      <c r="B69" t="s">
        <v>928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98.313775629999995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97.751700830000004</v>
      </c>
      <c r="S69" s="15">
        <v>97.547309999999996</v>
      </c>
      <c r="T69" s="15">
        <v>98.160482500000001</v>
      </c>
      <c r="U69" s="15">
        <v>103.3724488</v>
      </c>
      <c r="V69" s="15">
        <v>104.4965983</v>
      </c>
      <c r="W69" s="15">
        <v>99.550340199999994</v>
      </c>
    </row>
    <row r="70" spans="1:23" x14ac:dyDescent="0.35">
      <c r="A70">
        <v>229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101.6862244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98.426190579999997</v>
      </c>
      <c r="S70" s="15">
        <v>101.22634499999999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230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103.3724488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101.5738094</v>
      </c>
      <c r="S71" s="15">
        <v>103.06586249999999</v>
      </c>
      <c r="T71" s="15">
        <v>103.06586249999999</v>
      </c>
      <c r="U71" s="15">
        <v>103.3724488</v>
      </c>
      <c r="V71" s="15">
        <v>102.24829920000001</v>
      </c>
      <c r="W71" s="15">
        <v>101.7986393</v>
      </c>
    </row>
    <row r="72" spans="1:23" x14ac:dyDescent="0.35">
      <c r="A72">
        <v>231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101.5738094</v>
      </c>
      <c r="S72" s="15">
        <v>103.679035</v>
      </c>
      <c r="T72" s="15">
        <v>100.6131725</v>
      </c>
      <c r="U72" s="15">
        <v>103.3724488</v>
      </c>
      <c r="V72" s="15">
        <v>101.1241496</v>
      </c>
      <c r="W72" s="15">
        <v>103.5972787</v>
      </c>
    </row>
    <row r="73" spans="1:23" x14ac:dyDescent="0.35">
      <c r="A73">
        <v>232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103.3724488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101.7986393</v>
      </c>
      <c r="S73" s="15">
        <v>104.90537999999999</v>
      </c>
      <c r="T73" s="15">
        <v>101.8395175</v>
      </c>
      <c r="U73" s="15">
        <v>110.11734629999999</v>
      </c>
      <c r="V73" s="15">
        <v>97.751700830000004</v>
      </c>
      <c r="W73" s="15">
        <v>102.697959</v>
      </c>
    </row>
    <row r="74" spans="1:23" x14ac:dyDescent="0.35">
      <c r="A74">
        <v>233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103.3724488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103.82210860000001</v>
      </c>
      <c r="S74" s="15">
        <v>104.2922075</v>
      </c>
      <c r="T74" s="15">
        <v>103.06586249999999</v>
      </c>
      <c r="U74" s="15">
        <v>106.74489749999999</v>
      </c>
      <c r="V74" s="15">
        <v>104.4965983</v>
      </c>
      <c r="W74" s="15">
        <v>104.0469385</v>
      </c>
    </row>
    <row r="75" spans="1:23" x14ac:dyDescent="0.35">
      <c r="A75">
        <v>234</v>
      </c>
      <c r="B75" t="s">
        <v>917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105.05867309999999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104.0469385</v>
      </c>
      <c r="S75" s="15">
        <v>104.2922075</v>
      </c>
      <c r="T75" s="15">
        <v>103.679035</v>
      </c>
      <c r="U75" s="15">
        <v>103.3724488</v>
      </c>
      <c r="V75" s="15">
        <v>104.4965983</v>
      </c>
      <c r="W75" s="15">
        <v>104.4965983</v>
      </c>
    </row>
    <row r="76" spans="1:23" x14ac:dyDescent="0.35">
      <c r="A76">
        <v>247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101.6862244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99.100680330000003</v>
      </c>
      <c r="S76" s="15">
        <v>103.679035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248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103.3724488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102.24829920000001</v>
      </c>
      <c r="S77" s="15">
        <v>105.5185525</v>
      </c>
      <c r="T77" s="15">
        <v>105.5185525</v>
      </c>
      <c r="U77" s="15">
        <v>103.3724488</v>
      </c>
      <c r="V77" s="15">
        <v>102.24829920000001</v>
      </c>
      <c r="W77" s="15">
        <v>100</v>
      </c>
    </row>
    <row r="78" spans="1:23" x14ac:dyDescent="0.35">
      <c r="A78">
        <v>256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95.053741830000007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35">
      <c r="A79">
        <v>259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97.002267779999997</v>
      </c>
      <c r="I79" s="15">
        <v>98.875850420000006</v>
      </c>
      <c r="J79" s="15">
        <v>96.627551249999996</v>
      </c>
      <c r="K79" s="15">
        <v>94.941326880000005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93.255102500000007</v>
      </c>
      <c r="S79" s="15">
        <v>97.547309999999996</v>
      </c>
      <c r="T79" s="15">
        <v>95.707792499999996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35">
      <c r="A80">
        <v>261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103.1476188</v>
      </c>
      <c r="S80" s="15">
        <v>104.90537999999999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267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95.503401670000002</v>
      </c>
      <c r="I81" s="15">
        <v>98.875850420000006</v>
      </c>
      <c r="J81" s="15">
        <v>100</v>
      </c>
      <c r="K81" s="15">
        <v>94.941326880000005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92.355782829999995</v>
      </c>
      <c r="S81" s="15">
        <v>96.320965000000001</v>
      </c>
      <c r="T81" s="15">
        <v>95.707792499999996</v>
      </c>
      <c r="U81" s="15">
        <v>100</v>
      </c>
      <c r="V81" s="15">
        <v>96.627551249999996</v>
      </c>
      <c r="W81" s="15">
        <v>95.053741830000007</v>
      </c>
    </row>
    <row r="82" spans="1:23" x14ac:dyDescent="0.35">
      <c r="A82">
        <v>279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101.6862244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101.5738094</v>
      </c>
      <c r="S82" s="15">
        <v>105.5185525</v>
      </c>
      <c r="T82" s="15">
        <v>103.06586249999999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35">
      <c r="A83">
        <v>280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103.3724488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104.7214283</v>
      </c>
      <c r="S83" s="15">
        <v>107.35807</v>
      </c>
      <c r="T83" s="15">
        <v>104.2922075</v>
      </c>
      <c r="U83" s="15">
        <v>100</v>
      </c>
      <c r="V83" s="15">
        <v>101.1241496</v>
      </c>
      <c r="W83" s="15">
        <v>103.1476188</v>
      </c>
    </row>
    <row r="84" spans="1:23" x14ac:dyDescent="0.35">
      <c r="A84">
        <v>281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104.9462582</v>
      </c>
      <c r="S84" s="15">
        <v>108.58441500000001</v>
      </c>
      <c r="T84" s="15">
        <v>101.8395175</v>
      </c>
      <c r="U84" s="15">
        <v>93.255102500000007</v>
      </c>
      <c r="V84" s="15">
        <v>101.1241496</v>
      </c>
      <c r="W84" s="15">
        <v>105.39591799999999</v>
      </c>
    </row>
    <row r="85" spans="1:23" x14ac:dyDescent="0.35">
      <c r="A85">
        <v>282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106.74489749999999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105.17108810000001</v>
      </c>
      <c r="S85" s="15">
        <v>109.1975875</v>
      </c>
      <c r="T85" s="15">
        <v>107.35807</v>
      </c>
      <c r="U85" s="15">
        <v>100</v>
      </c>
      <c r="V85" s="15">
        <v>96.627551249999996</v>
      </c>
      <c r="W85" s="15">
        <v>102.24829920000001</v>
      </c>
    </row>
    <row r="86" spans="1:23" x14ac:dyDescent="0.35">
      <c r="A86">
        <v>283</v>
      </c>
      <c r="B86" t="s">
        <v>991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103.3724488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106.9697274</v>
      </c>
      <c r="S86" s="15">
        <v>108.58441500000001</v>
      </c>
      <c r="T86" s="15">
        <v>104.2922075</v>
      </c>
      <c r="U86" s="15">
        <v>103.3724488</v>
      </c>
      <c r="V86" s="15">
        <v>103.3724488</v>
      </c>
      <c r="W86" s="15">
        <v>105.39591799999999</v>
      </c>
    </row>
    <row r="87" spans="1:23" x14ac:dyDescent="0.35">
      <c r="A87">
        <v>294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97.751700830000004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97.077211079999998</v>
      </c>
      <c r="S87" s="15">
        <v>98.160482500000001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314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97.002267779999997</v>
      </c>
      <c r="I88" s="15">
        <v>102.24829920000001</v>
      </c>
      <c r="J88" s="15">
        <v>96.627551249999996</v>
      </c>
      <c r="K88" s="15">
        <v>93.255102500000007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94.379252080000001</v>
      </c>
      <c r="S88" s="15">
        <v>97.547309999999996</v>
      </c>
      <c r="T88" s="15">
        <v>96.934137500000006</v>
      </c>
      <c r="U88" s="15">
        <v>96.627551249999996</v>
      </c>
      <c r="V88" s="15">
        <v>95.503401670000002</v>
      </c>
      <c r="W88" s="15">
        <v>95.953061500000004</v>
      </c>
    </row>
    <row r="89" spans="1:23" x14ac:dyDescent="0.35">
      <c r="A89">
        <v>315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103.3724488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99.325510249999994</v>
      </c>
      <c r="S89" s="15">
        <v>100</v>
      </c>
      <c r="T89" s="15">
        <v>103.06586249999999</v>
      </c>
      <c r="U89" s="15">
        <v>96.627551249999996</v>
      </c>
      <c r="V89" s="15">
        <v>97.751700830000004</v>
      </c>
      <c r="W89" s="15">
        <v>98.651020500000001</v>
      </c>
    </row>
    <row r="90" spans="1:23" x14ac:dyDescent="0.35">
      <c r="A90">
        <v>325</v>
      </c>
      <c r="B90" t="s">
        <v>205</v>
      </c>
      <c r="C90" t="s">
        <v>651</v>
      </c>
      <c r="D90" t="s">
        <v>24</v>
      </c>
      <c r="E90" t="s">
        <v>26</v>
      </c>
      <c r="F90" t="s">
        <v>636</v>
      </c>
      <c r="G90" t="s">
        <v>653</v>
      </c>
      <c r="H90" s="15">
        <v>94.753968610000001</v>
      </c>
      <c r="I90" s="15">
        <v>97.751700830000004</v>
      </c>
      <c r="J90" s="15">
        <v>96.627551249999996</v>
      </c>
      <c r="K90" s="15">
        <v>96.627551249999996</v>
      </c>
      <c r="L90" s="15">
        <v>100</v>
      </c>
      <c r="M90" s="15">
        <v>97.751700830000004</v>
      </c>
      <c r="N90" s="15">
        <v>89.882653750000003</v>
      </c>
      <c r="O90" s="15">
        <v>97.302041000000003</v>
      </c>
      <c r="P90" s="15">
        <v>100</v>
      </c>
      <c r="Q90" s="15">
        <v>100</v>
      </c>
      <c r="R90" s="15">
        <v>93.479932419999997</v>
      </c>
      <c r="S90" s="15">
        <v>95.707792499999996</v>
      </c>
      <c r="T90" s="15">
        <v>95.707792499999996</v>
      </c>
      <c r="U90" s="15">
        <v>96.627551249999996</v>
      </c>
      <c r="V90" s="15">
        <v>97.751700830000004</v>
      </c>
      <c r="W90" s="15">
        <v>97.751700830000004</v>
      </c>
    </row>
    <row r="91" spans="1:23" x14ac:dyDescent="0.35">
      <c r="A91">
        <v>336</v>
      </c>
      <c r="B91" t="s">
        <v>205</v>
      </c>
      <c r="C91" t="s">
        <v>519</v>
      </c>
      <c r="D91" t="s">
        <v>28</v>
      </c>
      <c r="E91" t="s">
        <v>26</v>
      </c>
      <c r="F91" t="s">
        <v>155</v>
      </c>
      <c r="G91" t="s">
        <v>520</v>
      </c>
      <c r="H91" s="15">
        <v>102.9977322</v>
      </c>
      <c r="I91" s="15">
        <v>107.8690471</v>
      </c>
      <c r="J91" s="15">
        <v>96.627551249999996</v>
      </c>
      <c r="K91" s="15">
        <v>101.6862244</v>
      </c>
      <c r="L91" s="15">
        <v>120</v>
      </c>
      <c r="M91" s="15">
        <v>103.74716530000001</v>
      </c>
      <c r="N91" s="15">
        <v>96.627551249999996</v>
      </c>
      <c r="O91" s="15">
        <v>95.953061500000004</v>
      </c>
      <c r="P91" s="15">
        <v>100</v>
      </c>
      <c r="Q91" s="15">
        <v>113.489795</v>
      </c>
      <c r="R91" s="15">
        <v>103.82210860000001</v>
      </c>
      <c r="S91" s="15">
        <v>104.90537999999999</v>
      </c>
      <c r="T91" s="15">
        <v>105.5185525</v>
      </c>
      <c r="U91" s="15">
        <v>96.627551249999996</v>
      </c>
      <c r="V91" s="15">
        <v>100</v>
      </c>
      <c r="W91" s="15">
        <v>100.89931970000001</v>
      </c>
    </row>
    <row r="92" spans="1:23" x14ac:dyDescent="0.35">
      <c r="A92">
        <v>337</v>
      </c>
      <c r="B92" t="s">
        <v>586</v>
      </c>
      <c r="C92" t="s">
        <v>519</v>
      </c>
      <c r="D92" t="s">
        <v>23</v>
      </c>
      <c r="E92" t="s">
        <v>26</v>
      </c>
      <c r="F92" t="s">
        <v>155</v>
      </c>
      <c r="G92" t="s">
        <v>520</v>
      </c>
      <c r="H92" s="15">
        <v>105.24603140000001</v>
      </c>
      <c r="I92" s="15">
        <v>108.9931967</v>
      </c>
      <c r="J92" s="15">
        <v>100</v>
      </c>
      <c r="K92" s="15">
        <v>103.3724488</v>
      </c>
      <c r="L92" s="15">
        <v>120</v>
      </c>
      <c r="M92" s="15">
        <v>105.9954644</v>
      </c>
      <c r="N92" s="15">
        <v>100</v>
      </c>
      <c r="O92" s="15">
        <v>100</v>
      </c>
      <c r="P92" s="15">
        <v>102.24829920000001</v>
      </c>
      <c r="Q92" s="15">
        <v>113.489795</v>
      </c>
      <c r="R92" s="15">
        <v>106.9697274</v>
      </c>
      <c r="S92" s="15">
        <v>106.74489749999999</v>
      </c>
      <c r="T92" s="15">
        <v>106.74489749999999</v>
      </c>
      <c r="U92" s="15">
        <v>100</v>
      </c>
      <c r="V92" s="15">
        <v>102.24829920000001</v>
      </c>
      <c r="W92" s="15">
        <v>103.5972787</v>
      </c>
    </row>
    <row r="93" spans="1:23" x14ac:dyDescent="0.35">
      <c r="A93">
        <v>338</v>
      </c>
      <c r="B93" t="s">
        <v>962</v>
      </c>
      <c r="C93" t="s">
        <v>519</v>
      </c>
      <c r="D93" t="s">
        <v>24</v>
      </c>
      <c r="E93" t="s">
        <v>26</v>
      </c>
      <c r="F93" t="s">
        <v>155</v>
      </c>
      <c r="G93" t="s">
        <v>520</v>
      </c>
      <c r="H93" s="15">
        <v>105.9954644</v>
      </c>
      <c r="I93" s="15">
        <v>106.74489749999999</v>
      </c>
      <c r="J93" s="15">
        <v>100</v>
      </c>
      <c r="K93" s="15">
        <v>100</v>
      </c>
      <c r="L93" s="15">
        <v>120</v>
      </c>
      <c r="M93" s="15">
        <v>108.24376359999999</v>
      </c>
      <c r="N93" s="15">
        <v>96.627551249999996</v>
      </c>
      <c r="O93" s="15">
        <v>104.0469385</v>
      </c>
      <c r="P93" s="15">
        <v>102.24829920000001</v>
      </c>
      <c r="Q93" s="15">
        <v>113.489795</v>
      </c>
      <c r="R93" s="15">
        <v>107.4193873</v>
      </c>
      <c r="S93" s="15">
        <v>107.35807</v>
      </c>
      <c r="T93" s="15">
        <v>104.2922075</v>
      </c>
      <c r="U93" s="15">
        <v>100</v>
      </c>
      <c r="V93" s="15">
        <v>101.1241496</v>
      </c>
      <c r="W93" s="15">
        <v>106.2952377</v>
      </c>
    </row>
    <row r="94" spans="1:23" x14ac:dyDescent="0.35">
      <c r="A94">
        <v>352</v>
      </c>
      <c r="B94" t="s">
        <v>205</v>
      </c>
      <c r="C94" t="s">
        <v>560</v>
      </c>
      <c r="D94" t="s">
        <v>24</v>
      </c>
      <c r="E94" t="s">
        <v>26</v>
      </c>
      <c r="F94" t="s">
        <v>542</v>
      </c>
      <c r="G94" t="s">
        <v>572</v>
      </c>
      <c r="H94" s="15">
        <v>96.252834719999996</v>
      </c>
      <c r="I94" s="15">
        <v>96.627551249999996</v>
      </c>
      <c r="J94" s="15">
        <v>96.627551249999996</v>
      </c>
      <c r="K94" s="15">
        <v>110.11734629999999</v>
      </c>
      <c r="L94" s="15">
        <v>100</v>
      </c>
      <c r="M94" s="15">
        <v>96.252834719999996</v>
      </c>
      <c r="N94" s="15">
        <v>96.627551249999996</v>
      </c>
      <c r="O94" s="15">
        <v>97.302041000000003</v>
      </c>
      <c r="P94" s="15">
        <v>97.751700830000004</v>
      </c>
      <c r="Q94" s="15">
        <v>100</v>
      </c>
      <c r="R94" s="15">
        <v>95.278571749999998</v>
      </c>
      <c r="S94" s="15">
        <v>96.934137500000006</v>
      </c>
      <c r="T94" s="15">
        <v>100</v>
      </c>
      <c r="U94" s="15">
        <v>96.627551249999996</v>
      </c>
      <c r="V94" s="15">
        <v>98.875850420000006</v>
      </c>
      <c r="W94" s="15">
        <v>96.852381170000001</v>
      </c>
    </row>
    <row r="95" spans="1:23" x14ac:dyDescent="0.35">
      <c r="A95">
        <v>353</v>
      </c>
      <c r="B95" t="s">
        <v>739</v>
      </c>
      <c r="C95" t="s">
        <v>560</v>
      </c>
      <c r="D95" t="s">
        <v>28</v>
      </c>
      <c r="E95" t="s">
        <v>26</v>
      </c>
      <c r="F95" t="s">
        <v>542</v>
      </c>
      <c r="G95" t="s">
        <v>572</v>
      </c>
      <c r="H95" s="15">
        <v>98.501133890000006</v>
      </c>
      <c r="I95" s="15">
        <v>97.751700830000004</v>
      </c>
      <c r="J95" s="15">
        <v>100</v>
      </c>
      <c r="K95" s="15">
        <v>111.8035706</v>
      </c>
      <c r="L95" s="15">
        <v>100</v>
      </c>
      <c r="M95" s="15">
        <v>98.501133890000006</v>
      </c>
      <c r="N95" s="15">
        <v>100</v>
      </c>
      <c r="O95" s="15">
        <v>101.3489795</v>
      </c>
      <c r="P95" s="15">
        <v>100</v>
      </c>
      <c r="Q95" s="15">
        <v>100</v>
      </c>
      <c r="R95" s="15">
        <v>98.426190579999997</v>
      </c>
      <c r="S95" s="15">
        <v>98.773655000000005</v>
      </c>
      <c r="T95" s="15">
        <v>101.22634499999999</v>
      </c>
      <c r="U95" s="15">
        <v>100</v>
      </c>
      <c r="V95" s="15">
        <v>101.1241496</v>
      </c>
      <c r="W95" s="15">
        <v>99.550340199999994</v>
      </c>
    </row>
    <row r="96" spans="1:23" x14ac:dyDescent="0.35">
      <c r="A96">
        <v>355</v>
      </c>
      <c r="B96" t="s">
        <v>205</v>
      </c>
      <c r="C96" t="s">
        <v>564</v>
      </c>
      <c r="D96" t="s">
        <v>24</v>
      </c>
      <c r="E96" t="s">
        <v>26</v>
      </c>
      <c r="F96" t="s">
        <v>542</v>
      </c>
      <c r="G96" t="s">
        <v>576</v>
      </c>
      <c r="H96" s="15">
        <v>97.002267779999997</v>
      </c>
      <c r="I96" s="15">
        <v>97.751700830000004</v>
      </c>
      <c r="J96" s="15">
        <v>96.627551249999996</v>
      </c>
      <c r="K96" s="15">
        <v>93.255102500000007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95.503401670000002</v>
      </c>
      <c r="Q96" s="15">
        <v>100</v>
      </c>
      <c r="R96" s="15">
        <v>93.255102500000007</v>
      </c>
      <c r="S96" s="15">
        <v>97.547309999999996</v>
      </c>
      <c r="T96" s="15">
        <v>94.481447500000002</v>
      </c>
      <c r="U96" s="15">
        <v>96.627551249999996</v>
      </c>
      <c r="V96" s="15">
        <v>97.751700830000004</v>
      </c>
      <c r="W96" s="15">
        <v>96.852381170000001</v>
      </c>
    </row>
    <row r="97" spans="1:23" x14ac:dyDescent="0.35">
      <c r="A97">
        <v>358</v>
      </c>
      <c r="B97" t="s">
        <v>205</v>
      </c>
      <c r="C97" t="s">
        <v>1092</v>
      </c>
      <c r="D97" t="s">
        <v>28</v>
      </c>
      <c r="E97" t="s">
        <v>26</v>
      </c>
      <c r="F97" t="s">
        <v>1087</v>
      </c>
      <c r="G97" t="s">
        <v>1093</v>
      </c>
      <c r="H97" s="15">
        <v>95.503401670000002</v>
      </c>
      <c r="I97" s="15">
        <v>101.1241496</v>
      </c>
      <c r="J97" s="15">
        <v>96.627551249999996</v>
      </c>
      <c r="K97" s="15">
        <v>103.3724488</v>
      </c>
      <c r="L97" s="15">
        <v>100</v>
      </c>
      <c r="M97" s="15">
        <v>96.252834719999996</v>
      </c>
      <c r="N97" s="15">
        <v>100</v>
      </c>
      <c r="O97" s="15">
        <v>97.302041000000003</v>
      </c>
      <c r="P97" s="15">
        <v>97.751700830000004</v>
      </c>
      <c r="Q97" s="15">
        <v>106.74489749999999</v>
      </c>
      <c r="R97" s="15">
        <v>96.402721330000006</v>
      </c>
      <c r="S97" s="15">
        <v>96.320965000000001</v>
      </c>
      <c r="T97" s="15">
        <v>100</v>
      </c>
      <c r="U97" s="15">
        <v>96.627551249999996</v>
      </c>
      <c r="V97" s="15">
        <v>100</v>
      </c>
      <c r="W97" s="15">
        <v>96.852381170000001</v>
      </c>
    </row>
    <row r="98" spans="1:23" x14ac:dyDescent="0.35">
      <c r="A98">
        <v>360</v>
      </c>
      <c r="B98" t="s">
        <v>205</v>
      </c>
      <c r="C98" t="s">
        <v>1109</v>
      </c>
      <c r="D98" t="s">
        <v>28</v>
      </c>
      <c r="E98" t="s">
        <v>26</v>
      </c>
      <c r="F98" t="s">
        <v>1087</v>
      </c>
      <c r="G98" t="s">
        <v>1110</v>
      </c>
      <c r="H98" s="15">
        <v>97.751700830000004</v>
      </c>
      <c r="I98" s="15">
        <v>100</v>
      </c>
      <c r="J98" s="15">
        <v>96.627551249999996</v>
      </c>
      <c r="K98" s="15">
        <v>94.941326880000005</v>
      </c>
      <c r="L98" s="15">
        <v>100</v>
      </c>
      <c r="M98" s="15">
        <v>94.753968610000001</v>
      </c>
      <c r="N98" s="15">
        <v>93.255102500000007</v>
      </c>
      <c r="O98" s="15">
        <v>95.953061500000004</v>
      </c>
      <c r="P98" s="15">
        <v>93.255102500000007</v>
      </c>
      <c r="Q98" s="15">
        <v>106.74489749999999</v>
      </c>
      <c r="R98" s="15">
        <v>94.154422170000004</v>
      </c>
      <c r="S98" s="15">
        <v>98.160482500000001</v>
      </c>
      <c r="T98" s="15">
        <v>96.320965000000001</v>
      </c>
      <c r="U98" s="15">
        <v>96.627551249999996</v>
      </c>
      <c r="V98" s="15">
        <v>95.503401670000002</v>
      </c>
      <c r="W98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6"/>
  <sheetViews>
    <sheetView zoomScaleNormal="100" workbookViewId="0">
      <selection activeCell="A76" sqref="A76:XFD7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100.96355680000001</v>
      </c>
      <c r="J2" s="15">
        <v>99.206482649999998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91.906122999999994</v>
      </c>
      <c r="Q2" s="15">
        <v>93.255102500000007</v>
      </c>
      <c r="R2" s="15">
        <v>96.346513849999994</v>
      </c>
      <c r="S2" s="15">
        <v>105.18838270000001</v>
      </c>
      <c r="T2" s="15">
        <v>98.00151185</v>
      </c>
      <c r="U2" s="15">
        <v>99.206482649999998</v>
      </c>
      <c r="V2" s="15">
        <v>97.302041000000003</v>
      </c>
      <c r="W2" s="15">
        <v>95.953061500000004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103.8542271</v>
      </c>
      <c r="J3" s="15">
        <v>101.5870347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94.604082000000005</v>
      </c>
      <c r="Q3" s="15">
        <v>93.255102500000007</v>
      </c>
      <c r="R3" s="15">
        <v>100.2810374</v>
      </c>
      <c r="S3" s="15">
        <v>106.22605919999999</v>
      </c>
      <c r="T3" s="15">
        <v>100.9992441</v>
      </c>
      <c r="U3" s="15">
        <v>101.5870347</v>
      </c>
      <c r="V3" s="15">
        <v>100</v>
      </c>
      <c r="W3" s="15">
        <v>98.651020500000001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105.7813407</v>
      </c>
      <c r="J4" s="15">
        <v>101.5870347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94.604082000000005</v>
      </c>
      <c r="Q4" s="15">
        <v>93.255102500000007</v>
      </c>
      <c r="R4" s="15">
        <v>100.2810374</v>
      </c>
      <c r="S4" s="15">
        <v>104.1507062</v>
      </c>
      <c r="T4" s="15">
        <v>102.9977322</v>
      </c>
      <c r="U4" s="15">
        <v>101.5870347</v>
      </c>
      <c r="V4" s="15">
        <v>102.697959</v>
      </c>
      <c r="W4" s="15">
        <v>93.255102500000007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105.7813407</v>
      </c>
      <c r="J5" s="15">
        <v>103.96758680000001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94.604082000000005</v>
      </c>
      <c r="Q5" s="15">
        <v>93.255102500000007</v>
      </c>
      <c r="R5" s="15">
        <v>103.0914114</v>
      </c>
      <c r="S5" s="15">
        <v>107.26373580000001</v>
      </c>
      <c r="T5" s="15">
        <v>102.9977322</v>
      </c>
      <c r="U5" s="15">
        <v>103.96758680000001</v>
      </c>
      <c r="V5" s="15">
        <v>100</v>
      </c>
      <c r="W5" s="15">
        <v>101.3489795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104.81778389999999</v>
      </c>
      <c r="J6" s="15">
        <v>103.17406939999999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94.604082000000005</v>
      </c>
      <c r="Q6" s="15">
        <v>93.255102500000007</v>
      </c>
      <c r="R6" s="15">
        <v>103.0914114</v>
      </c>
      <c r="S6" s="15">
        <v>109.3390888</v>
      </c>
      <c r="T6" s="15">
        <v>101.9984881</v>
      </c>
      <c r="U6" s="15">
        <v>103.17406939999999</v>
      </c>
      <c r="V6" s="15">
        <v>100</v>
      </c>
      <c r="W6" s="15">
        <v>102.697959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106.74489749999999</v>
      </c>
      <c r="J7" s="15">
        <v>102.3805521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107.26373580000001</v>
      </c>
      <c r="T7" s="15">
        <v>102.4981102</v>
      </c>
      <c r="U7" s="15">
        <v>102.3805521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107.7084543</v>
      </c>
      <c r="J8" s="15">
        <v>105.5546215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97.302041000000003</v>
      </c>
      <c r="Q8" s="15">
        <v>93.255102500000007</v>
      </c>
      <c r="R8" s="15">
        <v>105.9017853</v>
      </c>
      <c r="S8" s="15">
        <v>108.3014123</v>
      </c>
      <c r="T8" s="15">
        <v>104.4965983</v>
      </c>
      <c r="U8" s="15">
        <v>105.5546215</v>
      </c>
      <c r="V8" s="15">
        <v>102.697959</v>
      </c>
      <c r="W8" s="15">
        <v>104.0469385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107.7084543</v>
      </c>
      <c r="J9" s="15">
        <v>104.7611041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108.3014123</v>
      </c>
      <c r="T9" s="15">
        <v>104.9962204</v>
      </c>
      <c r="U9" s="15">
        <v>104.7611041</v>
      </c>
      <c r="V9" s="15">
        <v>105.39591799999999</v>
      </c>
      <c r="W9" s="15">
        <v>104.0469385</v>
      </c>
    </row>
    <row r="10" spans="1:23" x14ac:dyDescent="0.35">
      <c r="A10">
        <v>17</v>
      </c>
      <c r="B10" t="s">
        <v>941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106.74489749999999</v>
      </c>
      <c r="J10" s="15">
        <v>104.7611041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97.302041000000003</v>
      </c>
      <c r="Q10" s="15">
        <v>93.255102500000007</v>
      </c>
      <c r="R10" s="15">
        <v>106.46386010000001</v>
      </c>
      <c r="S10" s="15">
        <v>110.3767654</v>
      </c>
      <c r="T10" s="15">
        <v>103.9969763</v>
      </c>
      <c r="U10" s="15">
        <v>104.7611041</v>
      </c>
      <c r="V10" s="15">
        <v>102.697959</v>
      </c>
      <c r="W10" s="15">
        <v>106.74489749999999</v>
      </c>
    </row>
    <row r="11" spans="1:23" x14ac:dyDescent="0.35">
      <c r="A11">
        <v>50</v>
      </c>
      <c r="B11" t="s">
        <v>205</v>
      </c>
      <c r="C11" t="s">
        <v>216</v>
      </c>
      <c r="D11" t="s">
        <v>24</v>
      </c>
      <c r="E11" t="s">
        <v>31</v>
      </c>
      <c r="F11" t="s">
        <v>153</v>
      </c>
      <c r="G11" t="s">
        <v>392</v>
      </c>
      <c r="H11" s="15">
        <v>95.503401670000002</v>
      </c>
      <c r="I11" s="15">
        <v>93.255102500000007</v>
      </c>
      <c r="J11" s="15">
        <v>95.238895880000001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91.906122999999994</v>
      </c>
      <c r="Q11" s="15">
        <v>113.489795</v>
      </c>
      <c r="R11" s="15">
        <v>93.817177290000004</v>
      </c>
      <c r="S11" s="15">
        <v>96.886970379999994</v>
      </c>
      <c r="T11" s="15">
        <v>94.004535559999994</v>
      </c>
      <c r="U11" s="15">
        <v>95.238895880000001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t="s">
        <v>215</v>
      </c>
      <c r="C12" s="1" t="s">
        <v>216</v>
      </c>
      <c r="D12" t="s">
        <v>28</v>
      </c>
      <c r="E12" t="s">
        <v>31</v>
      </c>
      <c r="F12" t="s">
        <v>153</v>
      </c>
      <c r="G12" t="s">
        <v>392</v>
      </c>
      <c r="H12" s="15">
        <v>96.627551249999996</v>
      </c>
      <c r="I12" s="15">
        <v>96.145772859999994</v>
      </c>
      <c r="J12" s="15">
        <v>97.619447940000001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94.604082000000005</v>
      </c>
      <c r="Q12" s="15">
        <v>113.489795</v>
      </c>
      <c r="R12" s="15">
        <v>97.751700830000004</v>
      </c>
      <c r="S12" s="15">
        <v>97.924646920000001</v>
      </c>
      <c r="T12" s="15">
        <v>97.002267779999997</v>
      </c>
      <c r="U12" s="15">
        <v>97.619447940000001</v>
      </c>
      <c r="V12" s="15">
        <v>94.604082000000005</v>
      </c>
      <c r="W12" s="15">
        <v>100</v>
      </c>
    </row>
    <row r="13" spans="1:23" x14ac:dyDescent="0.35">
      <c r="A13">
        <v>52</v>
      </c>
      <c r="B13" t="s">
        <v>580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95.503401670000002</v>
      </c>
      <c r="I13" s="15">
        <v>98.072886429999997</v>
      </c>
      <c r="J13" s="15">
        <v>96.825930589999999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97.302041000000003</v>
      </c>
      <c r="Q13" s="15">
        <v>113.489795</v>
      </c>
      <c r="R13" s="15">
        <v>97.751700830000004</v>
      </c>
      <c r="S13" s="15">
        <v>96.886970379999994</v>
      </c>
      <c r="T13" s="15">
        <v>99.000755929999997</v>
      </c>
      <c r="U13" s="15">
        <v>96.825930589999999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t="s">
        <v>678</v>
      </c>
      <c r="C14" t="s">
        <v>216</v>
      </c>
      <c r="D14" t="s">
        <v>24</v>
      </c>
      <c r="E14" t="s">
        <v>31</v>
      </c>
      <c r="F14" t="s">
        <v>153</v>
      </c>
      <c r="G14" t="s">
        <v>392</v>
      </c>
      <c r="H14" s="15">
        <v>96.627551249999996</v>
      </c>
      <c r="I14" s="15">
        <v>100</v>
      </c>
      <c r="J14" s="15">
        <v>99.206482649999998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97.924646920000001</v>
      </c>
      <c r="T14" s="15">
        <v>100.499622</v>
      </c>
      <c r="U14" s="15">
        <v>99.206482649999998</v>
      </c>
      <c r="V14" s="15">
        <v>101.3489795</v>
      </c>
      <c r="W14" s="15">
        <v>94.604082000000005</v>
      </c>
    </row>
    <row r="15" spans="1:23" x14ac:dyDescent="0.35">
      <c r="A15">
        <v>54</v>
      </c>
      <c r="B15" t="s">
        <v>800</v>
      </c>
      <c r="C15" t="s">
        <v>216</v>
      </c>
      <c r="D15" t="s">
        <v>28</v>
      </c>
      <c r="E15" t="s">
        <v>31</v>
      </c>
      <c r="F15" t="s">
        <v>153</v>
      </c>
      <c r="G15" t="s">
        <v>392</v>
      </c>
      <c r="H15" s="15">
        <v>98.875850420000006</v>
      </c>
      <c r="I15" s="15">
        <v>98.072886429999997</v>
      </c>
      <c r="J15" s="15">
        <v>97.619447940000001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99.000755929999997</v>
      </c>
      <c r="U15" s="15">
        <v>97.619447940000001</v>
      </c>
      <c r="V15" s="15">
        <v>100</v>
      </c>
      <c r="W15" s="15">
        <v>100</v>
      </c>
    </row>
    <row r="16" spans="1:23" x14ac:dyDescent="0.35">
      <c r="A16">
        <v>55</v>
      </c>
      <c r="B16" t="s">
        <v>1000</v>
      </c>
      <c r="C16" t="s">
        <v>216</v>
      </c>
      <c r="D16" t="s">
        <v>23</v>
      </c>
      <c r="E16" t="s">
        <v>31</v>
      </c>
      <c r="F16" t="s">
        <v>153</v>
      </c>
      <c r="G16" t="s">
        <v>392</v>
      </c>
      <c r="H16" s="15">
        <v>94.379252080000001</v>
      </c>
      <c r="I16" s="15">
        <v>96.145772859999994</v>
      </c>
      <c r="J16" s="15">
        <v>100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95.849293849999995</v>
      </c>
      <c r="T16" s="15">
        <v>97.501889809999994</v>
      </c>
      <c r="U16" s="15">
        <v>100</v>
      </c>
      <c r="V16" s="15">
        <v>100</v>
      </c>
      <c r="W16" s="15">
        <v>94.604082000000005</v>
      </c>
    </row>
    <row r="17" spans="1:23" x14ac:dyDescent="0.35">
      <c r="A17">
        <v>68</v>
      </c>
      <c r="B17" t="s">
        <v>205</v>
      </c>
      <c r="C17" t="s">
        <v>39</v>
      </c>
      <c r="D17" t="s">
        <v>24</v>
      </c>
      <c r="E17" t="s">
        <v>31</v>
      </c>
      <c r="F17" t="s">
        <v>27</v>
      </c>
      <c r="G17" t="s">
        <v>397</v>
      </c>
      <c r="H17" s="15">
        <v>93.255102500000007</v>
      </c>
      <c r="I17" s="15">
        <v>93.255102500000007</v>
      </c>
      <c r="J17" s="15">
        <v>97.619447940000001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91.906122999999994</v>
      </c>
      <c r="Q17" s="15">
        <v>106.74489749999999</v>
      </c>
      <c r="R17" s="15">
        <v>93.255102500000007</v>
      </c>
      <c r="S17" s="15">
        <v>94.811617310000003</v>
      </c>
      <c r="T17" s="15">
        <v>97.002267779999997</v>
      </c>
      <c r="U17" s="15">
        <v>97.619447940000001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t="s">
        <v>207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94.379252080000001</v>
      </c>
      <c r="I18" s="15">
        <v>96.145772859999994</v>
      </c>
      <c r="J18" s="15">
        <v>100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94.604082000000005</v>
      </c>
      <c r="Q18" s="15">
        <v>106.74489749999999</v>
      </c>
      <c r="R18" s="15">
        <v>97.189626039999993</v>
      </c>
      <c r="S18" s="15">
        <v>95.849293849999995</v>
      </c>
      <c r="T18" s="15">
        <v>100</v>
      </c>
      <c r="U18" s="15">
        <v>100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t="s">
        <v>208</v>
      </c>
      <c r="C19" t="s">
        <v>39</v>
      </c>
      <c r="D19" t="s">
        <v>28</v>
      </c>
      <c r="E19" t="s">
        <v>31</v>
      </c>
      <c r="F19" t="s">
        <v>27</v>
      </c>
      <c r="G19" t="s">
        <v>397</v>
      </c>
      <c r="H19" s="15">
        <v>92.130952919999999</v>
      </c>
      <c r="I19" s="15">
        <v>96.145772859999994</v>
      </c>
      <c r="J19" s="15">
        <v>101.5870347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93.773940769999996</v>
      </c>
      <c r="T19" s="15">
        <v>100</v>
      </c>
      <c r="U19" s="15">
        <v>101.5870347</v>
      </c>
      <c r="V19" s="15">
        <v>101.3489795</v>
      </c>
      <c r="W19" s="15">
        <v>87.859184499999998</v>
      </c>
    </row>
    <row r="20" spans="1:23" x14ac:dyDescent="0.35">
      <c r="A20">
        <v>71</v>
      </c>
      <c r="B20" t="s">
        <v>607</v>
      </c>
      <c r="C20" t="s">
        <v>39</v>
      </c>
      <c r="D20" t="s">
        <v>23</v>
      </c>
      <c r="E20" t="s">
        <v>31</v>
      </c>
      <c r="F20" t="s">
        <v>27</v>
      </c>
      <c r="G20" t="s">
        <v>397</v>
      </c>
      <c r="H20" s="15">
        <v>95.503401670000002</v>
      </c>
      <c r="I20" s="15">
        <v>98.072886429999997</v>
      </c>
      <c r="J20" s="15">
        <v>102.3805521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94.604082000000005</v>
      </c>
      <c r="Q20" s="15">
        <v>106.74489749999999</v>
      </c>
      <c r="R20" s="15">
        <v>100</v>
      </c>
      <c r="S20" s="15">
        <v>96.886970379999994</v>
      </c>
      <c r="T20" s="15">
        <v>101.9984881</v>
      </c>
      <c r="U20" s="15">
        <v>102.3805521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t="s">
        <v>734</v>
      </c>
      <c r="C21" t="s">
        <v>39</v>
      </c>
      <c r="D21" t="s">
        <v>24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99.036443210000002</v>
      </c>
      <c r="J21" s="15">
        <v>100.7935174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96.886970379999994</v>
      </c>
      <c r="T21" s="15">
        <v>102.4981102</v>
      </c>
      <c r="U21" s="15">
        <v>100.7935174</v>
      </c>
      <c r="V21" s="15">
        <v>101.3489795</v>
      </c>
      <c r="W21" s="15">
        <v>93.255102500000007</v>
      </c>
    </row>
    <row r="22" spans="1:23" x14ac:dyDescent="0.35">
      <c r="A22">
        <v>73</v>
      </c>
      <c r="B22" t="s">
        <v>800</v>
      </c>
      <c r="C22" t="s">
        <v>39</v>
      </c>
      <c r="D22" t="s">
        <v>28</v>
      </c>
      <c r="E22" t="s">
        <v>31</v>
      </c>
      <c r="F22" t="s">
        <v>27</v>
      </c>
      <c r="G22" t="s">
        <v>397</v>
      </c>
      <c r="H22" s="15">
        <v>96.627551249999996</v>
      </c>
      <c r="I22" s="15">
        <v>100</v>
      </c>
      <c r="J22" s="15">
        <v>103.96758680000001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97.302041000000003</v>
      </c>
      <c r="Q22" s="15">
        <v>106.74489749999999</v>
      </c>
      <c r="R22" s="15">
        <v>102.810374</v>
      </c>
      <c r="S22" s="15">
        <v>97.924646920000001</v>
      </c>
      <c r="T22" s="15">
        <v>103.4973543</v>
      </c>
      <c r="U22" s="15">
        <v>103.96758680000001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t="s">
        <v>941</v>
      </c>
      <c r="C23" t="s">
        <v>39</v>
      </c>
      <c r="D23" t="s">
        <v>23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103.17406939999999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97.302041000000003</v>
      </c>
      <c r="Q23" s="15">
        <v>106.74489749999999</v>
      </c>
      <c r="R23" s="15">
        <v>103.0914114</v>
      </c>
      <c r="S23" s="15">
        <v>97.924646920000001</v>
      </c>
      <c r="T23" s="15">
        <v>102.9977322</v>
      </c>
      <c r="U23" s="15">
        <v>103.17406939999999</v>
      </c>
      <c r="V23" s="15">
        <v>100</v>
      </c>
      <c r="W23" s="15">
        <v>101.3489795</v>
      </c>
    </row>
    <row r="24" spans="1:23" x14ac:dyDescent="0.35">
      <c r="A24">
        <v>75</v>
      </c>
      <c r="B24" t="s">
        <v>1078</v>
      </c>
      <c r="C24" t="s">
        <v>39</v>
      </c>
      <c r="D24" t="s">
        <v>24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100.96355680000001</v>
      </c>
      <c r="J24" s="15">
        <v>101.5870347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102.697959</v>
      </c>
      <c r="Q24" s="15">
        <v>106.74489749999999</v>
      </c>
      <c r="R24" s="15">
        <v>103.3724488</v>
      </c>
      <c r="S24" s="15">
        <v>97.924646920000001</v>
      </c>
      <c r="T24" s="15">
        <v>104.4965983</v>
      </c>
      <c r="U24" s="15">
        <v>101.5870347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t="s">
        <v>205</v>
      </c>
      <c r="C25" t="s">
        <v>687</v>
      </c>
      <c r="D25" t="s">
        <v>24</v>
      </c>
      <c r="E25" t="s">
        <v>31</v>
      </c>
      <c r="F25" t="s">
        <v>27</v>
      </c>
      <c r="G25" t="s">
        <v>689</v>
      </c>
      <c r="H25" s="15">
        <v>93.255102500000007</v>
      </c>
      <c r="I25" s="15">
        <v>98.072886429999997</v>
      </c>
      <c r="J25" s="15">
        <v>92.06482647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97.302041000000003</v>
      </c>
      <c r="Q25" s="15">
        <v>93.255102500000007</v>
      </c>
      <c r="R25" s="15">
        <v>87.072279789999996</v>
      </c>
      <c r="S25" s="15">
        <v>90.660911150000004</v>
      </c>
      <c r="T25" s="15">
        <v>93.504913520000002</v>
      </c>
      <c r="U25" s="15">
        <v>92.06482647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t="s">
        <v>205</v>
      </c>
      <c r="C26" t="s">
        <v>362</v>
      </c>
      <c r="D26" t="s">
        <v>23</v>
      </c>
      <c r="E26" t="s">
        <v>31</v>
      </c>
      <c r="F26" t="s">
        <v>49</v>
      </c>
      <c r="G26" t="s">
        <v>408</v>
      </c>
      <c r="H26" s="15">
        <v>100</v>
      </c>
      <c r="I26" s="15">
        <v>96.145772859999994</v>
      </c>
      <c r="J26" s="15">
        <v>94.445378529999999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94.604082000000005</v>
      </c>
      <c r="Q26" s="15">
        <v>90.557143499999995</v>
      </c>
      <c r="R26" s="15">
        <v>92.693027709999996</v>
      </c>
      <c r="S26" s="15">
        <v>96.886970379999994</v>
      </c>
      <c r="T26" s="15">
        <v>92.505669440000005</v>
      </c>
      <c r="U26" s="15">
        <v>94.445378529999999</v>
      </c>
      <c r="V26" s="15">
        <v>93.255102500000007</v>
      </c>
      <c r="W26" s="15">
        <v>113.489795</v>
      </c>
    </row>
    <row r="27" spans="1:23" x14ac:dyDescent="0.35">
      <c r="A27">
        <v>120</v>
      </c>
      <c r="B27" t="s">
        <v>207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101.1241496</v>
      </c>
      <c r="I27" s="15">
        <v>99.036443210000002</v>
      </c>
      <c r="J27" s="15">
        <v>96.825930589999999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97.302041000000003</v>
      </c>
      <c r="Q27" s="15">
        <v>90.557143499999995</v>
      </c>
      <c r="R27" s="15">
        <v>96.627551249999996</v>
      </c>
      <c r="S27" s="15">
        <v>97.924646920000001</v>
      </c>
      <c r="T27" s="15">
        <v>95.503401670000002</v>
      </c>
      <c r="U27" s="15">
        <v>96.825930589999999</v>
      </c>
      <c r="V27" s="15">
        <v>95.953061500000004</v>
      </c>
      <c r="W27" s="15">
        <v>116.187754</v>
      </c>
    </row>
    <row r="28" spans="1:23" x14ac:dyDescent="0.35">
      <c r="A28">
        <v>121</v>
      </c>
      <c r="B28" t="s">
        <v>552</v>
      </c>
      <c r="C28" t="s">
        <v>362</v>
      </c>
      <c r="D28" t="s">
        <v>24</v>
      </c>
      <c r="E28" t="s">
        <v>31</v>
      </c>
      <c r="F28" t="s">
        <v>49</v>
      </c>
      <c r="G28" t="s">
        <v>408</v>
      </c>
      <c r="H28" s="15">
        <v>103.3724488</v>
      </c>
      <c r="I28" s="15">
        <v>100.96355680000001</v>
      </c>
      <c r="J28" s="15">
        <v>96.825930589999999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94.604082000000005</v>
      </c>
      <c r="Q28" s="15">
        <v>90.557143499999995</v>
      </c>
      <c r="R28" s="15">
        <v>96.627551249999996</v>
      </c>
      <c r="S28" s="15">
        <v>100</v>
      </c>
      <c r="T28" s="15">
        <v>97.501889809999994</v>
      </c>
      <c r="U28" s="15">
        <v>96.825930589999999</v>
      </c>
      <c r="V28" s="15">
        <v>91.906122999999994</v>
      </c>
      <c r="W28" s="15">
        <v>112.1408155</v>
      </c>
    </row>
    <row r="29" spans="1:23" x14ac:dyDescent="0.35">
      <c r="A29">
        <v>122</v>
      </c>
      <c r="B29" t="s">
        <v>734</v>
      </c>
      <c r="C29" t="s">
        <v>362</v>
      </c>
      <c r="D29" t="s">
        <v>28</v>
      </c>
      <c r="E29" t="s">
        <v>31</v>
      </c>
      <c r="F29" t="s">
        <v>49</v>
      </c>
      <c r="G29" t="s">
        <v>408</v>
      </c>
      <c r="H29" s="15">
        <v>102.24829920000001</v>
      </c>
      <c r="I29" s="15">
        <v>99.036443210000002</v>
      </c>
      <c r="J29" s="15">
        <v>98.412965290000002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97.302041000000003</v>
      </c>
      <c r="Q29" s="15">
        <v>90.557143499999995</v>
      </c>
      <c r="R29" s="15">
        <v>99.156887810000001</v>
      </c>
      <c r="S29" s="15">
        <v>98.962323459999993</v>
      </c>
      <c r="T29" s="15">
        <v>95.503401670000002</v>
      </c>
      <c r="U29" s="15">
        <v>98.412965290000002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t="s">
        <v>1062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100.96355680000001</v>
      </c>
      <c r="J30" s="15">
        <v>100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98.962323459999993</v>
      </c>
      <c r="T30" s="15">
        <v>97.002267779999997</v>
      </c>
      <c r="U30" s="15">
        <v>100</v>
      </c>
      <c r="V30" s="15">
        <v>100</v>
      </c>
      <c r="W30" s="15">
        <v>116.187754</v>
      </c>
    </row>
    <row r="31" spans="1:23" x14ac:dyDescent="0.35">
      <c r="A31">
        <v>130</v>
      </c>
      <c r="B31" t="s">
        <v>205</v>
      </c>
      <c r="C31" t="s">
        <v>613</v>
      </c>
      <c r="D31" t="s">
        <v>23</v>
      </c>
      <c r="E31" t="s">
        <v>31</v>
      </c>
      <c r="F31" t="s">
        <v>49</v>
      </c>
      <c r="G31" t="s">
        <v>619</v>
      </c>
      <c r="H31" s="15">
        <v>95.503401670000002</v>
      </c>
      <c r="I31" s="15">
        <v>94.218659290000005</v>
      </c>
      <c r="J31" s="15">
        <v>92.858343820000002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92.736264230000003</v>
      </c>
      <c r="T31" s="15">
        <v>91.006803329999997</v>
      </c>
      <c r="U31" s="15">
        <v>92.858343820000002</v>
      </c>
      <c r="V31" s="15">
        <v>97.302041000000003</v>
      </c>
      <c r="W31" s="15">
        <v>101.3489795</v>
      </c>
    </row>
    <row r="32" spans="1:23" x14ac:dyDescent="0.35">
      <c r="A32">
        <v>134</v>
      </c>
      <c r="B32" t="s">
        <v>205</v>
      </c>
      <c r="C32" t="s">
        <v>30</v>
      </c>
      <c r="D32" t="s">
        <v>23</v>
      </c>
      <c r="E32" t="s">
        <v>31</v>
      </c>
      <c r="F32" t="s">
        <v>20</v>
      </c>
      <c r="G32" t="s">
        <v>413</v>
      </c>
      <c r="H32" s="15">
        <v>108.9931967</v>
      </c>
      <c r="I32" s="15">
        <v>104.81778389999999</v>
      </c>
      <c r="J32" s="15">
        <v>99.206482649999998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91.906122999999994</v>
      </c>
      <c r="Q32" s="15">
        <v>100</v>
      </c>
      <c r="R32" s="15">
        <v>99.437925210000003</v>
      </c>
      <c r="S32" s="15">
        <v>109.3390888</v>
      </c>
      <c r="T32" s="15">
        <v>101.9984881</v>
      </c>
      <c r="U32" s="15">
        <v>99.206482649999998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t="s">
        <v>215</v>
      </c>
      <c r="C33" t="s">
        <v>30</v>
      </c>
      <c r="D33" t="s">
        <v>24</v>
      </c>
      <c r="E33" t="s">
        <v>31</v>
      </c>
      <c r="F33" t="s">
        <v>20</v>
      </c>
      <c r="G33" t="s">
        <v>413</v>
      </c>
      <c r="H33" s="15">
        <v>110.11734629999999</v>
      </c>
      <c r="I33" s="15">
        <v>107.7084543</v>
      </c>
      <c r="J33" s="15">
        <v>101.5870347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94.604082000000005</v>
      </c>
      <c r="Q33" s="15">
        <v>100</v>
      </c>
      <c r="R33" s="15">
        <v>103.3724488</v>
      </c>
      <c r="S33" s="15">
        <v>110.3767654</v>
      </c>
      <c r="T33" s="15">
        <v>104.9962204</v>
      </c>
      <c r="U33" s="15">
        <v>101.5870347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t="s">
        <v>586</v>
      </c>
      <c r="C34" t="s">
        <v>30</v>
      </c>
      <c r="D34" t="s">
        <v>28</v>
      </c>
      <c r="E34" t="s">
        <v>31</v>
      </c>
      <c r="F34" t="s">
        <v>20</v>
      </c>
      <c r="G34" t="s">
        <v>413</v>
      </c>
      <c r="H34" s="15">
        <v>112.36564540000001</v>
      </c>
      <c r="I34" s="15">
        <v>104.81778389999999</v>
      </c>
      <c r="J34" s="15">
        <v>103.96758680000001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89.208163999999996</v>
      </c>
      <c r="Q34" s="15">
        <v>100</v>
      </c>
      <c r="R34" s="15">
        <v>103.65348609999999</v>
      </c>
      <c r="S34" s="15">
        <v>112.4521185</v>
      </c>
      <c r="T34" s="15">
        <v>101.9984881</v>
      </c>
      <c r="U34" s="15">
        <v>103.96758680000001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t="s">
        <v>207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113.489795</v>
      </c>
      <c r="I35" s="15">
        <v>104.81778389999999</v>
      </c>
      <c r="J35" s="15">
        <v>100.7935174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94.604082000000005</v>
      </c>
      <c r="Q35" s="15">
        <v>100</v>
      </c>
      <c r="R35" s="15">
        <v>103.3724488</v>
      </c>
      <c r="S35" s="15">
        <v>113.489795</v>
      </c>
      <c r="T35" s="15">
        <v>101.9984881</v>
      </c>
      <c r="U35" s="15">
        <v>100.7935174</v>
      </c>
      <c r="V35" s="15">
        <v>93.255102500000007</v>
      </c>
      <c r="W35" s="15">
        <v>102.697959</v>
      </c>
    </row>
    <row r="36" spans="1:23" x14ac:dyDescent="0.35">
      <c r="A36">
        <v>138</v>
      </c>
      <c r="B36" t="s">
        <v>649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111.2414958</v>
      </c>
      <c r="I36" s="15">
        <v>110.5991246</v>
      </c>
      <c r="J36" s="15">
        <v>103.17406939999999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97.302041000000003</v>
      </c>
      <c r="Q36" s="15">
        <v>100</v>
      </c>
      <c r="R36" s="15">
        <v>106.1828227</v>
      </c>
      <c r="S36" s="15">
        <v>111.4144419</v>
      </c>
      <c r="T36" s="15">
        <v>107.4943306</v>
      </c>
      <c r="U36" s="15">
        <v>103.17406939999999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t="s">
        <v>712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111.2414958</v>
      </c>
      <c r="I37" s="15">
        <v>107.7084543</v>
      </c>
      <c r="J37" s="15">
        <v>103.96758680000001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97.302041000000003</v>
      </c>
      <c r="Q37" s="15">
        <v>100</v>
      </c>
      <c r="R37" s="15">
        <v>106.46386010000001</v>
      </c>
      <c r="S37" s="15">
        <v>111.4144419</v>
      </c>
      <c r="T37" s="15">
        <v>104.9962204</v>
      </c>
      <c r="U37" s="15">
        <v>103.96758680000001</v>
      </c>
      <c r="V37" s="15">
        <v>97.302041000000003</v>
      </c>
      <c r="W37" s="15">
        <v>102.697959</v>
      </c>
    </row>
    <row r="38" spans="1:23" x14ac:dyDescent="0.35">
      <c r="A38">
        <v>140</v>
      </c>
      <c r="B38" t="s">
        <v>888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107.7084543</v>
      </c>
      <c r="J38" s="15">
        <v>102.3805521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113.489795</v>
      </c>
      <c r="T38" s="15">
        <v>105.4958424</v>
      </c>
      <c r="U38" s="15">
        <v>102.3805521</v>
      </c>
      <c r="V38" s="15">
        <v>100</v>
      </c>
      <c r="W38" s="15">
        <v>100</v>
      </c>
    </row>
    <row r="39" spans="1:23" x14ac:dyDescent="0.35">
      <c r="A39">
        <v>141</v>
      </c>
      <c r="B39" t="s">
        <v>1000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112.36564540000001</v>
      </c>
      <c r="I39" s="15">
        <v>112.52623819999999</v>
      </c>
      <c r="J39" s="15">
        <v>104.7611041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112.4521185</v>
      </c>
      <c r="T39" s="15">
        <v>108.9931967</v>
      </c>
      <c r="U39" s="15">
        <v>104.7611041</v>
      </c>
      <c r="V39" s="15">
        <v>98.651020500000001</v>
      </c>
      <c r="W39" s="15">
        <v>100</v>
      </c>
    </row>
    <row r="40" spans="1:23" x14ac:dyDescent="0.35">
      <c r="A40">
        <v>171</v>
      </c>
      <c r="B40" t="s">
        <v>205</v>
      </c>
      <c r="C40" t="s">
        <v>626</v>
      </c>
      <c r="D40" t="s">
        <v>23</v>
      </c>
      <c r="E40" t="s">
        <v>31</v>
      </c>
      <c r="F40" t="s">
        <v>20</v>
      </c>
      <c r="G40" t="s">
        <v>628</v>
      </c>
      <c r="H40" s="15">
        <v>98.875850420000006</v>
      </c>
      <c r="I40" s="15">
        <v>98.072886429999997</v>
      </c>
      <c r="J40" s="15">
        <v>94.445378529999999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97.302041000000003</v>
      </c>
      <c r="Q40" s="15">
        <v>100</v>
      </c>
      <c r="R40" s="15">
        <v>93.536139899999995</v>
      </c>
      <c r="S40" s="15">
        <v>100</v>
      </c>
      <c r="T40" s="15">
        <v>96.502645740000006</v>
      </c>
      <c r="U40" s="15">
        <v>94.445378529999999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t="s">
        <v>683</v>
      </c>
      <c r="C41" t="s">
        <v>626</v>
      </c>
      <c r="D41" t="s">
        <v>24</v>
      </c>
      <c r="E41" t="s">
        <v>31</v>
      </c>
      <c r="F41" t="s">
        <v>20</v>
      </c>
      <c r="G41" t="s">
        <v>628</v>
      </c>
      <c r="H41" s="15">
        <v>100</v>
      </c>
      <c r="I41" s="15">
        <v>100.96355680000001</v>
      </c>
      <c r="J41" s="15">
        <v>96.825930589999999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101.0376765</v>
      </c>
      <c r="T41" s="15">
        <v>99.500377999999998</v>
      </c>
      <c r="U41" s="15">
        <v>96.825930589999999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t="s">
        <v>205</v>
      </c>
      <c r="C42" t="s">
        <v>60</v>
      </c>
      <c r="D42" t="s">
        <v>24</v>
      </c>
      <c r="E42" t="s">
        <v>31</v>
      </c>
      <c r="F42" t="s">
        <v>56</v>
      </c>
      <c r="G42" t="s">
        <v>425</v>
      </c>
      <c r="H42" s="15">
        <v>101.1241496</v>
      </c>
      <c r="I42" s="15">
        <v>94.218659290000005</v>
      </c>
      <c r="J42" s="15">
        <v>92.858343820000002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91.906122999999994</v>
      </c>
      <c r="Q42" s="15">
        <v>93.255102500000007</v>
      </c>
      <c r="R42" s="15">
        <v>87.353317189999999</v>
      </c>
      <c r="S42" s="15">
        <v>97.924646920000001</v>
      </c>
      <c r="T42" s="15">
        <v>91.006803329999997</v>
      </c>
      <c r="U42" s="15">
        <v>92.858343820000002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t="s">
        <v>205</v>
      </c>
      <c r="C43" t="s">
        <v>70</v>
      </c>
      <c r="D43" t="s">
        <v>28</v>
      </c>
      <c r="E43" t="s">
        <v>31</v>
      </c>
      <c r="F43" t="s">
        <v>64</v>
      </c>
      <c r="G43" t="s">
        <v>434</v>
      </c>
      <c r="H43" s="15">
        <v>97.751700830000004</v>
      </c>
      <c r="I43" s="15">
        <v>93.255102500000007</v>
      </c>
      <c r="J43" s="15">
        <v>92.06482647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94.604082000000005</v>
      </c>
      <c r="Q43" s="15">
        <v>93.255102500000007</v>
      </c>
      <c r="R43" s="15">
        <v>87.353317189999999</v>
      </c>
      <c r="S43" s="15">
        <v>94.811617310000003</v>
      </c>
      <c r="T43" s="15">
        <v>90.507181299999999</v>
      </c>
      <c r="U43" s="15">
        <v>92.06482647</v>
      </c>
      <c r="V43" s="15">
        <v>90.557143499999995</v>
      </c>
      <c r="W43" s="15">
        <v>100</v>
      </c>
    </row>
    <row r="44" spans="1:23" x14ac:dyDescent="0.35">
      <c r="A44">
        <v>190</v>
      </c>
      <c r="B44" t="s">
        <v>205</v>
      </c>
      <c r="C44" t="s">
        <v>668</v>
      </c>
      <c r="D44" t="s">
        <v>28</v>
      </c>
      <c r="E44" t="s">
        <v>31</v>
      </c>
      <c r="F44" t="s">
        <v>64</v>
      </c>
      <c r="G44" t="s">
        <v>670</v>
      </c>
      <c r="H44" s="15">
        <v>97.751700830000004</v>
      </c>
      <c r="I44" s="15">
        <v>98.072886429999997</v>
      </c>
      <c r="J44" s="15">
        <v>95.238895880000001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102.697959</v>
      </c>
      <c r="Q44" s="15">
        <v>100</v>
      </c>
      <c r="R44" s="15">
        <v>94.660289480000003</v>
      </c>
      <c r="S44" s="15">
        <v>94.811617310000003</v>
      </c>
      <c r="T44" s="15">
        <v>94.504157590000005</v>
      </c>
      <c r="U44" s="15">
        <v>95.238895880000001</v>
      </c>
      <c r="V44" s="15">
        <v>100</v>
      </c>
      <c r="W44" s="15">
        <v>102.697959</v>
      </c>
    </row>
    <row r="45" spans="1:23" x14ac:dyDescent="0.35">
      <c r="A45">
        <v>191</v>
      </c>
      <c r="B45" t="s">
        <v>205</v>
      </c>
      <c r="C45" t="s">
        <v>435</v>
      </c>
      <c r="D45" t="s">
        <v>23</v>
      </c>
      <c r="E45" t="s">
        <v>31</v>
      </c>
      <c r="F45" t="s">
        <v>152</v>
      </c>
      <c r="G45" t="s">
        <v>436</v>
      </c>
      <c r="H45" s="15">
        <v>102.24829920000001</v>
      </c>
      <c r="I45" s="15">
        <v>97.109329639999999</v>
      </c>
      <c r="J45" s="15">
        <v>93.651861179999997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105.39591799999999</v>
      </c>
      <c r="Q45" s="15">
        <v>106.74489749999999</v>
      </c>
      <c r="R45" s="15">
        <v>97.189626039999993</v>
      </c>
      <c r="S45" s="15">
        <v>103.1130296</v>
      </c>
      <c r="T45" s="15">
        <v>95.503401670000002</v>
      </c>
      <c r="U45" s="15">
        <v>93.651861179999997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t="s">
        <v>596</v>
      </c>
      <c r="C46" t="s">
        <v>435</v>
      </c>
      <c r="D46" t="s">
        <v>24</v>
      </c>
      <c r="E46" t="s">
        <v>31</v>
      </c>
      <c r="F46" t="s">
        <v>152</v>
      </c>
      <c r="G46" t="s">
        <v>436</v>
      </c>
      <c r="H46" s="15">
        <v>103.3724488</v>
      </c>
      <c r="I46" s="15">
        <v>100</v>
      </c>
      <c r="J46" s="15">
        <v>96.032413239999997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108.09387700000001</v>
      </c>
      <c r="Q46" s="15">
        <v>106.74489749999999</v>
      </c>
      <c r="R46" s="15">
        <v>101.1241496</v>
      </c>
      <c r="S46" s="15">
        <v>104.1507062</v>
      </c>
      <c r="T46" s="15">
        <v>98.501133890000006</v>
      </c>
      <c r="U46" s="15">
        <v>96.032413239999997</v>
      </c>
      <c r="V46" s="15">
        <v>101.3489795</v>
      </c>
      <c r="W46" s="15">
        <v>106.74489749999999</v>
      </c>
    </row>
    <row r="47" spans="1:23" x14ac:dyDescent="0.35">
      <c r="A47">
        <v>207</v>
      </c>
      <c r="B47" t="s">
        <v>205</v>
      </c>
      <c r="C47" t="s">
        <v>453</v>
      </c>
      <c r="D47" t="s">
        <v>23</v>
      </c>
      <c r="E47" t="s">
        <v>31</v>
      </c>
      <c r="F47" t="s">
        <v>159</v>
      </c>
      <c r="G47" t="s">
        <v>454</v>
      </c>
      <c r="H47" s="15">
        <v>95.503401670000002</v>
      </c>
      <c r="I47" s="15">
        <v>92.291545709999994</v>
      </c>
      <c r="J47" s="15">
        <v>92.06482647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97.302041000000003</v>
      </c>
      <c r="Q47" s="15">
        <v>106.74489749999999</v>
      </c>
      <c r="R47" s="15">
        <v>89.60161635</v>
      </c>
      <c r="S47" s="15">
        <v>92.736264230000003</v>
      </c>
      <c r="T47" s="15">
        <v>90.007559259999994</v>
      </c>
      <c r="U47" s="15">
        <v>92.06482647</v>
      </c>
      <c r="V47" s="15">
        <v>91.906122999999994</v>
      </c>
      <c r="W47" s="15">
        <v>100</v>
      </c>
    </row>
    <row r="48" spans="1:23" x14ac:dyDescent="0.35">
      <c r="A48">
        <v>208</v>
      </c>
      <c r="B48" t="s">
        <v>207</v>
      </c>
      <c r="C48" t="s">
        <v>453</v>
      </c>
      <c r="D48" t="s">
        <v>24</v>
      </c>
      <c r="E48" t="s">
        <v>31</v>
      </c>
      <c r="F48" t="s">
        <v>159</v>
      </c>
      <c r="G48" t="s">
        <v>454</v>
      </c>
      <c r="H48" s="15">
        <v>96.627551249999996</v>
      </c>
      <c r="I48" s="15">
        <v>95.182216069999996</v>
      </c>
      <c r="J48" s="15">
        <v>94.445378529999999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93.773940769999996</v>
      </c>
      <c r="T48" s="15">
        <v>93.005291479999997</v>
      </c>
      <c r="U48" s="15">
        <v>94.445378529999999</v>
      </c>
      <c r="V48" s="15">
        <v>94.604082000000005</v>
      </c>
      <c r="W48" s="15">
        <v>102.697959</v>
      </c>
    </row>
    <row r="49" spans="1:23" x14ac:dyDescent="0.35">
      <c r="A49">
        <v>216</v>
      </c>
      <c r="B49" t="s">
        <v>205</v>
      </c>
      <c r="C49" t="s">
        <v>467</v>
      </c>
      <c r="D49" t="s">
        <v>28</v>
      </c>
      <c r="E49" t="s">
        <v>31</v>
      </c>
      <c r="F49" t="s">
        <v>156</v>
      </c>
      <c r="G49" t="s">
        <v>468</v>
      </c>
      <c r="H49" s="15">
        <v>100</v>
      </c>
      <c r="I49" s="15">
        <v>99.036443210000002</v>
      </c>
      <c r="J49" s="15">
        <v>93.651861179999997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96.886970379999994</v>
      </c>
      <c r="T49" s="15">
        <v>94.004535559999994</v>
      </c>
      <c r="U49" s="15">
        <v>93.651861179999997</v>
      </c>
      <c r="V49" s="15">
        <v>100</v>
      </c>
      <c r="W49" s="15">
        <v>105.39591799999999</v>
      </c>
    </row>
    <row r="50" spans="1:23" x14ac:dyDescent="0.35">
      <c r="A50">
        <v>241</v>
      </c>
      <c r="B50" t="s">
        <v>205</v>
      </c>
      <c r="C50" t="s">
        <v>367</v>
      </c>
      <c r="D50" t="s">
        <v>23</v>
      </c>
      <c r="E50" t="s">
        <v>31</v>
      </c>
      <c r="F50" t="s">
        <v>157</v>
      </c>
      <c r="G50" t="s">
        <v>483</v>
      </c>
      <c r="H50" s="15">
        <v>100</v>
      </c>
      <c r="I50" s="15">
        <v>98.072886429999997</v>
      </c>
      <c r="J50" s="15">
        <v>97.619447940000001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101.0376765</v>
      </c>
      <c r="T50" s="15">
        <v>96.502645740000006</v>
      </c>
      <c r="U50" s="15">
        <v>97.619447940000001</v>
      </c>
      <c r="V50" s="15">
        <v>97.302041000000003</v>
      </c>
      <c r="W50" s="15">
        <v>100</v>
      </c>
    </row>
    <row r="51" spans="1:23" x14ac:dyDescent="0.35">
      <c r="A51">
        <v>242</v>
      </c>
      <c r="B51" t="s">
        <v>366</v>
      </c>
      <c r="C51" t="s">
        <v>367</v>
      </c>
      <c r="D51" t="s">
        <v>24</v>
      </c>
      <c r="E51" t="s">
        <v>31</v>
      </c>
      <c r="F51" t="s">
        <v>157</v>
      </c>
      <c r="G51" t="s">
        <v>483</v>
      </c>
      <c r="H51" s="15">
        <v>101.1241496</v>
      </c>
      <c r="I51" s="15">
        <v>100.96355680000001</v>
      </c>
      <c r="J51" s="15">
        <v>100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102.697959</v>
      </c>
      <c r="Q51" s="15">
        <v>100</v>
      </c>
      <c r="R51" s="15">
        <v>100</v>
      </c>
      <c r="S51" s="15">
        <v>102.0753531</v>
      </c>
      <c r="T51" s="15">
        <v>99.500377999999998</v>
      </c>
      <c r="U51" s="15">
        <v>100</v>
      </c>
      <c r="V51" s="15">
        <v>100</v>
      </c>
      <c r="W51" s="15">
        <v>102.697959</v>
      </c>
    </row>
    <row r="52" spans="1:23" x14ac:dyDescent="0.35">
      <c r="A52">
        <v>243</v>
      </c>
      <c r="B52" t="s">
        <v>207</v>
      </c>
      <c r="C52" t="s">
        <v>367</v>
      </c>
      <c r="D52" t="s">
        <v>28</v>
      </c>
      <c r="E52" t="s">
        <v>31</v>
      </c>
      <c r="F52" t="s">
        <v>157</v>
      </c>
      <c r="G52" t="s">
        <v>483</v>
      </c>
      <c r="H52" s="15">
        <v>98.875850420000006</v>
      </c>
      <c r="I52" s="15">
        <v>103.8542271</v>
      </c>
      <c r="J52" s="15">
        <v>101.5870347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102.697959</v>
      </c>
      <c r="Q52" s="15">
        <v>100</v>
      </c>
      <c r="R52" s="15">
        <v>100.2810374</v>
      </c>
      <c r="S52" s="15">
        <v>100</v>
      </c>
      <c r="T52" s="15">
        <v>101.9984881</v>
      </c>
      <c r="U52" s="15">
        <v>101.5870347</v>
      </c>
      <c r="V52" s="15">
        <v>100</v>
      </c>
      <c r="W52" s="15">
        <v>97.302041000000003</v>
      </c>
    </row>
    <row r="53" spans="1:23" x14ac:dyDescent="0.35">
      <c r="A53">
        <v>244</v>
      </c>
      <c r="B53" t="s">
        <v>712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96.627551249999996</v>
      </c>
      <c r="I53" s="15">
        <v>99.036443210000002</v>
      </c>
      <c r="J53" s="15">
        <v>102.3805521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105.39591799999999</v>
      </c>
      <c r="Q53" s="15">
        <v>100</v>
      </c>
      <c r="R53" s="15">
        <v>100</v>
      </c>
      <c r="S53" s="15">
        <v>97.924646920000001</v>
      </c>
      <c r="T53" s="15">
        <v>97.501889809999994</v>
      </c>
      <c r="U53" s="15">
        <v>102.3805521</v>
      </c>
      <c r="V53" s="15">
        <v>104.0469385</v>
      </c>
      <c r="W53" s="15">
        <v>105.39591799999999</v>
      </c>
    </row>
    <row r="54" spans="1:23" x14ac:dyDescent="0.35">
      <c r="A54">
        <v>245</v>
      </c>
      <c r="B54" t="s">
        <v>834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102.24829920000001</v>
      </c>
      <c r="I54" s="15">
        <v>102.8906704</v>
      </c>
      <c r="J54" s="15">
        <v>102.3805521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105.39591799999999</v>
      </c>
      <c r="Q54" s="15">
        <v>100</v>
      </c>
      <c r="R54" s="15">
        <v>102.810374</v>
      </c>
      <c r="S54" s="15">
        <v>103.1130296</v>
      </c>
      <c r="T54" s="15">
        <v>101.4988661</v>
      </c>
      <c r="U54" s="15">
        <v>102.3805521</v>
      </c>
      <c r="V54" s="15">
        <v>102.697959</v>
      </c>
      <c r="W54" s="15">
        <v>102.697959</v>
      </c>
    </row>
    <row r="55" spans="1:23" x14ac:dyDescent="0.35">
      <c r="A55">
        <v>249</v>
      </c>
      <c r="B55" t="s">
        <v>205</v>
      </c>
      <c r="C55" t="s">
        <v>521</v>
      </c>
      <c r="D55" t="s">
        <v>23</v>
      </c>
      <c r="E55" t="s">
        <v>31</v>
      </c>
      <c r="F55" t="s">
        <v>157</v>
      </c>
      <c r="G55" t="s">
        <v>488</v>
      </c>
      <c r="H55" s="15">
        <v>97.751700830000004</v>
      </c>
      <c r="I55" s="15">
        <v>98.072886429999997</v>
      </c>
      <c r="J55" s="15">
        <v>92.858343820000002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98.962323459999993</v>
      </c>
      <c r="T55" s="15">
        <v>95.503401670000002</v>
      </c>
      <c r="U55" s="15">
        <v>92.858343820000002</v>
      </c>
      <c r="V55" s="15">
        <v>97.302041000000003</v>
      </c>
      <c r="W55" s="15">
        <v>101.3489795</v>
      </c>
    </row>
    <row r="56" spans="1:23" x14ac:dyDescent="0.35">
      <c r="A56">
        <v>250</v>
      </c>
      <c r="B56" t="s">
        <v>596</v>
      </c>
      <c r="C56" t="s">
        <v>521</v>
      </c>
      <c r="D56" t="s">
        <v>24</v>
      </c>
      <c r="E56" t="s">
        <v>31</v>
      </c>
      <c r="F56" t="s">
        <v>157</v>
      </c>
      <c r="G56" t="s">
        <v>488</v>
      </c>
      <c r="H56" s="15">
        <v>98.875850420000006</v>
      </c>
      <c r="I56" s="15">
        <v>100.96355680000001</v>
      </c>
      <c r="J56" s="15">
        <v>95.238895880000001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102.697959</v>
      </c>
      <c r="Q56" s="15">
        <v>100</v>
      </c>
      <c r="R56" s="15">
        <v>97.470663439999996</v>
      </c>
      <c r="S56" s="15">
        <v>100</v>
      </c>
      <c r="T56" s="15">
        <v>98.501133890000006</v>
      </c>
      <c r="U56" s="15">
        <v>95.238895880000001</v>
      </c>
      <c r="V56" s="15">
        <v>100</v>
      </c>
      <c r="W56" s="15">
        <v>104.0469385</v>
      </c>
    </row>
    <row r="57" spans="1:23" x14ac:dyDescent="0.35">
      <c r="A57">
        <v>251</v>
      </c>
      <c r="B57" t="s">
        <v>712</v>
      </c>
      <c r="C57" t="s">
        <v>521</v>
      </c>
      <c r="D57" t="s">
        <v>28</v>
      </c>
      <c r="E57" t="s">
        <v>31</v>
      </c>
      <c r="F57" t="s">
        <v>157</v>
      </c>
      <c r="G57" t="s">
        <v>488</v>
      </c>
      <c r="H57" s="15">
        <v>96.627551249999996</v>
      </c>
      <c r="I57" s="15">
        <v>103.8542271</v>
      </c>
      <c r="J57" s="15">
        <v>95.238895880000001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102.697959</v>
      </c>
      <c r="Q57" s="15">
        <v>100</v>
      </c>
      <c r="R57" s="15">
        <v>97.751700830000004</v>
      </c>
      <c r="S57" s="15">
        <v>97.924646920000001</v>
      </c>
      <c r="T57" s="15">
        <v>100.9992441</v>
      </c>
      <c r="U57" s="15">
        <v>95.238895880000001</v>
      </c>
      <c r="V57" s="15">
        <v>102.697959</v>
      </c>
      <c r="W57" s="15">
        <v>98.651020500000001</v>
      </c>
    </row>
    <row r="58" spans="1:23" x14ac:dyDescent="0.35">
      <c r="A58">
        <v>252</v>
      </c>
      <c r="B58" t="s">
        <v>979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100</v>
      </c>
      <c r="I58" s="15">
        <v>99.036443210000002</v>
      </c>
      <c r="J58" s="15">
        <v>97.619447940000001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108.09387700000001</v>
      </c>
      <c r="Q58" s="15">
        <v>100</v>
      </c>
      <c r="R58" s="15">
        <v>98.032738230000007</v>
      </c>
      <c r="S58" s="15">
        <v>101.0376765</v>
      </c>
      <c r="T58" s="15">
        <v>96.502645740000006</v>
      </c>
      <c r="U58" s="15">
        <v>97.619447940000001</v>
      </c>
      <c r="V58" s="15">
        <v>105.39591799999999</v>
      </c>
      <c r="W58" s="15">
        <v>101.3489795</v>
      </c>
    </row>
    <row r="59" spans="1:23" x14ac:dyDescent="0.35">
      <c r="A59">
        <v>258</v>
      </c>
      <c r="B59" t="s">
        <v>205</v>
      </c>
      <c r="C59" t="s">
        <v>748</v>
      </c>
      <c r="D59" t="s">
        <v>23</v>
      </c>
      <c r="E59" t="s">
        <v>31</v>
      </c>
      <c r="F59" t="s">
        <v>724</v>
      </c>
      <c r="G59" t="s">
        <v>750</v>
      </c>
      <c r="H59" s="15">
        <v>92.130952919999999</v>
      </c>
      <c r="I59" s="15">
        <v>95.182216069999996</v>
      </c>
      <c r="J59" s="15">
        <v>91.271309119999998</v>
      </c>
      <c r="K59" s="15">
        <v>92.291545709999994</v>
      </c>
      <c r="L59" s="15">
        <v>80</v>
      </c>
      <c r="M59" s="15">
        <v>95.503401670000002</v>
      </c>
      <c r="N59" s="15">
        <v>89.882653750000003</v>
      </c>
      <c r="O59" s="15">
        <v>97.751700830000004</v>
      </c>
      <c r="P59" s="15">
        <v>94.604082000000005</v>
      </c>
      <c r="Q59" s="15">
        <v>106.74489749999999</v>
      </c>
      <c r="R59" s="15">
        <v>87.353317189999999</v>
      </c>
      <c r="S59" s="15">
        <v>89.623234620000005</v>
      </c>
      <c r="T59" s="15">
        <v>91.006803329999997</v>
      </c>
      <c r="U59" s="15">
        <v>91.271309119999998</v>
      </c>
      <c r="V59" s="15">
        <v>89.208163999999996</v>
      </c>
      <c r="W59" s="15">
        <v>94.604082000000005</v>
      </c>
    </row>
    <row r="60" spans="1:23" x14ac:dyDescent="0.35">
      <c r="A60">
        <v>265</v>
      </c>
      <c r="B60" t="s">
        <v>205</v>
      </c>
      <c r="C60" t="s">
        <v>813</v>
      </c>
      <c r="D60" t="s">
        <v>28</v>
      </c>
      <c r="E60" t="s">
        <v>31</v>
      </c>
      <c r="F60" t="s">
        <v>786</v>
      </c>
      <c r="G60" t="s">
        <v>815</v>
      </c>
      <c r="H60" s="15">
        <v>95.503401670000002</v>
      </c>
      <c r="I60" s="15">
        <v>96.145772859999994</v>
      </c>
      <c r="J60" s="15">
        <v>92.06482647</v>
      </c>
      <c r="K60" s="15">
        <v>91.327988930000004</v>
      </c>
      <c r="L60" s="15">
        <v>80</v>
      </c>
      <c r="M60" s="15">
        <v>97.751700830000004</v>
      </c>
      <c r="N60" s="15">
        <v>96.627551249999996</v>
      </c>
      <c r="O60" s="15">
        <v>97.751700830000004</v>
      </c>
      <c r="P60" s="15">
        <v>97.302041000000003</v>
      </c>
      <c r="Q60" s="15">
        <v>106.74489749999999</v>
      </c>
      <c r="R60" s="15">
        <v>90.163691150000005</v>
      </c>
      <c r="S60" s="15">
        <v>92.736264230000003</v>
      </c>
      <c r="T60" s="15">
        <v>91.006803329999997</v>
      </c>
      <c r="U60" s="15">
        <v>92.06482647</v>
      </c>
      <c r="V60" s="15">
        <v>95.953061500000004</v>
      </c>
      <c r="W60" s="15">
        <v>95.953061500000004</v>
      </c>
    </row>
    <row r="61" spans="1:23" x14ac:dyDescent="0.35">
      <c r="A61">
        <v>268</v>
      </c>
      <c r="B61" t="s">
        <v>205</v>
      </c>
      <c r="C61" t="s">
        <v>491</v>
      </c>
      <c r="D61" t="s">
        <v>28</v>
      </c>
      <c r="E61" t="s">
        <v>31</v>
      </c>
      <c r="F61" t="s">
        <v>190</v>
      </c>
      <c r="G61" t="s">
        <v>492</v>
      </c>
      <c r="H61" s="15">
        <v>101.1241496</v>
      </c>
      <c r="I61" s="15">
        <v>106.74489749999999</v>
      </c>
      <c r="J61" s="15">
        <v>100</v>
      </c>
      <c r="K61" s="15">
        <v>100</v>
      </c>
      <c r="L61" s="15">
        <v>100</v>
      </c>
      <c r="M61" s="15">
        <v>95.503401670000002</v>
      </c>
      <c r="N61" s="15">
        <v>100</v>
      </c>
      <c r="O61" s="15">
        <v>95.503401670000002</v>
      </c>
      <c r="P61" s="15">
        <v>100</v>
      </c>
      <c r="Q61" s="15">
        <v>100</v>
      </c>
      <c r="R61" s="15">
        <v>100</v>
      </c>
      <c r="S61" s="15">
        <v>102.0753531</v>
      </c>
      <c r="T61" s="15">
        <v>102.9977322</v>
      </c>
      <c r="U61" s="15">
        <v>100</v>
      </c>
      <c r="V61" s="15">
        <v>100</v>
      </c>
      <c r="W61" s="15">
        <v>93.255102500000007</v>
      </c>
    </row>
    <row r="62" spans="1:23" x14ac:dyDescent="0.35">
      <c r="A62">
        <v>269</v>
      </c>
      <c r="B62" t="s">
        <v>580</v>
      </c>
      <c r="C62" t="s">
        <v>491</v>
      </c>
      <c r="D62" t="s">
        <v>23</v>
      </c>
      <c r="E62" t="s">
        <v>31</v>
      </c>
      <c r="F62" t="s">
        <v>190</v>
      </c>
      <c r="G62" t="s">
        <v>492</v>
      </c>
      <c r="H62" s="15">
        <v>102.24829920000001</v>
      </c>
      <c r="I62" s="15">
        <v>109.6355679</v>
      </c>
      <c r="J62" s="15">
        <v>102.3805521</v>
      </c>
      <c r="K62" s="15">
        <v>102.8906704</v>
      </c>
      <c r="L62" s="15">
        <v>100</v>
      </c>
      <c r="M62" s="15">
        <v>97.751700830000004</v>
      </c>
      <c r="N62" s="15">
        <v>101.6862244</v>
      </c>
      <c r="O62" s="15">
        <v>97.751700830000004</v>
      </c>
      <c r="P62" s="15">
        <v>102.697959</v>
      </c>
      <c r="Q62" s="15">
        <v>100</v>
      </c>
      <c r="R62" s="15">
        <v>103.9345235</v>
      </c>
      <c r="S62" s="15">
        <v>103.1130296</v>
      </c>
      <c r="T62" s="15">
        <v>105.9954644</v>
      </c>
      <c r="U62" s="15">
        <v>102.3805521</v>
      </c>
      <c r="V62" s="15">
        <v>102.697959</v>
      </c>
      <c r="W62" s="15">
        <v>95.953061500000004</v>
      </c>
    </row>
    <row r="63" spans="1:23" x14ac:dyDescent="0.35">
      <c r="A63">
        <v>270</v>
      </c>
      <c r="B63" t="s">
        <v>633</v>
      </c>
      <c r="C63" t="s">
        <v>491</v>
      </c>
      <c r="D63" t="s">
        <v>24</v>
      </c>
      <c r="E63" t="s">
        <v>31</v>
      </c>
      <c r="F63" t="s">
        <v>190</v>
      </c>
      <c r="G63" t="s">
        <v>492</v>
      </c>
      <c r="H63" s="15">
        <v>100</v>
      </c>
      <c r="I63" s="15">
        <v>111.5626814</v>
      </c>
      <c r="J63" s="15">
        <v>101.5870347</v>
      </c>
      <c r="K63" s="15">
        <v>103.8542271</v>
      </c>
      <c r="L63" s="15">
        <v>100</v>
      </c>
      <c r="M63" s="15">
        <v>93.255102500000007</v>
      </c>
      <c r="N63" s="15">
        <v>105.05867309999999</v>
      </c>
      <c r="O63" s="15">
        <v>95.503401670000002</v>
      </c>
      <c r="P63" s="15">
        <v>105.39591799999999</v>
      </c>
      <c r="Q63" s="15">
        <v>100</v>
      </c>
      <c r="R63" s="15">
        <v>103.9345235</v>
      </c>
      <c r="S63" s="15">
        <v>101.0376765</v>
      </c>
      <c r="T63" s="15">
        <v>107.4943306</v>
      </c>
      <c r="U63" s="15">
        <v>101.5870347</v>
      </c>
      <c r="V63" s="15">
        <v>106.74489749999999</v>
      </c>
      <c r="W63" s="15">
        <v>91.906122999999994</v>
      </c>
    </row>
    <row r="64" spans="1:23" x14ac:dyDescent="0.35">
      <c r="A64">
        <v>271</v>
      </c>
      <c r="B64" t="s">
        <v>739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104.4965983</v>
      </c>
      <c r="I64" s="15">
        <v>107.7084543</v>
      </c>
      <c r="J64" s="15">
        <v>100.7935174</v>
      </c>
      <c r="K64" s="15">
        <v>100.96355680000001</v>
      </c>
      <c r="L64" s="15">
        <v>100</v>
      </c>
      <c r="M64" s="15">
        <v>104.4965983</v>
      </c>
      <c r="N64" s="15">
        <v>103.3724488</v>
      </c>
      <c r="O64" s="15">
        <v>102.24829920000001</v>
      </c>
      <c r="P64" s="15">
        <v>102.697959</v>
      </c>
      <c r="Q64" s="15">
        <v>100</v>
      </c>
      <c r="R64" s="15">
        <v>104.4965983</v>
      </c>
      <c r="S64" s="15">
        <v>105.18838270000001</v>
      </c>
      <c r="T64" s="15">
        <v>103.9969763</v>
      </c>
      <c r="U64" s="15">
        <v>100.7935174</v>
      </c>
      <c r="V64" s="15">
        <v>104.0469385</v>
      </c>
      <c r="W64" s="15">
        <v>102.697959</v>
      </c>
    </row>
    <row r="65" spans="1:23" x14ac:dyDescent="0.35">
      <c r="A65">
        <v>272</v>
      </c>
      <c r="B65" t="s">
        <v>825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103.3724488</v>
      </c>
      <c r="I65" s="15">
        <v>111.5626814</v>
      </c>
      <c r="J65" s="15">
        <v>104.7611041</v>
      </c>
      <c r="K65" s="15">
        <v>104.81778389999999</v>
      </c>
      <c r="L65" s="15">
        <v>100</v>
      </c>
      <c r="M65" s="15">
        <v>97.751700830000004</v>
      </c>
      <c r="N65" s="15">
        <v>103.3724488</v>
      </c>
      <c r="O65" s="15">
        <v>97.751700830000004</v>
      </c>
      <c r="P65" s="15">
        <v>105.39591799999999</v>
      </c>
      <c r="Q65" s="15">
        <v>100</v>
      </c>
      <c r="R65" s="15">
        <v>106.74489749999999</v>
      </c>
      <c r="S65" s="15">
        <v>104.1507062</v>
      </c>
      <c r="T65" s="15">
        <v>107.9939526</v>
      </c>
      <c r="U65" s="15">
        <v>104.7611041</v>
      </c>
      <c r="V65" s="15">
        <v>105.39591799999999</v>
      </c>
      <c r="W65" s="15">
        <v>95.953061500000004</v>
      </c>
    </row>
    <row r="66" spans="1:23" x14ac:dyDescent="0.35">
      <c r="A66">
        <v>273</v>
      </c>
      <c r="B66" t="s">
        <v>988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103.3724488</v>
      </c>
      <c r="I66" s="15">
        <v>112.52623819999999</v>
      </c>
      <c r="J66" s="15">
        <v>102.3805521</v>
      </c>
      <c r="K66" s="15">
        <v>105.7813407</v>
      </c>
      <c r="L66" s="15">
        <v>100</v>
      </c>
      <c r="M66" s="15">
        <v>97.751700830000004</v>
      </c>
      <c r="N66" s="15">
        <v>105.05867309999999</v>
      </c>
      <c r="O66" s="15">
        <v>100</v>
      </c>
      <c r="P66" s="15">
        <v>105.39591799999999</v>
      </c>
      <c r="Q66" s="15">
        <v>100</v>
      </c>
      <c r="R66" s="15">
        <v>107.0259349</v>
      </c>
      <c r="S66" s="15">
        <v>104.1507062</v>
      </c>
      <c r="T66" s="15">
        <v>108.9931967</v>
      </c>
      <c r="U66" s="15">
        <v>102.3805521</v>
      </c>
      <c r="V66" s="15">
        <v>106.74489749999999</v>
      </c>
      <c r="W66" s="15">
        <v>97.302041000000003</v>
      </c>
    </row>
    <row r="67" spans="1:23" x14ac:dyDescent="0.35">
      <c r="A67">
        <v>316</v>
      </c>
      <c r="B67" t="s">
        <v>205</v>
      </c>
      <c r="C67" t="s">
        <v>511</v>
      </c>
      <c r="D67" t="s">
        <v>23</v>
      </c>
      <c r="E67" t="s">
        <v>31</v>
      </c>
      <c r="F67" t="s">
        <v>154</v>
      </c>
      <c r="G67" t="s">
        <v>512</v>
      </c>
      <c r="H67" s="15">
        <v>100</v>
      </c>
      <c r="I67" s="15">
        <v>99.036443210000002</v>
      </c>
      <c r="J67" s="15">
        <v>96.825930589999999</v>
      </c>
      <c r="K67" s="15">
        <v>99.036443210000002</v>
      </c>
      <c r="L67" s="15">
        <v>100</v>
      </c>
      <c r="M67" s="15">
        <v>95.503401670000002</v>
      </c>
      <c r="N67" s="15">
        <v>103.3724488</v>
      </c>
      <c r="O67" s="15">
        <v>104.4965983</v>
      </c>
      <c r="P67" s="15">
        <v>102.697959</v>
      </c>
      <c r="Q67" s="15">
        <v>106.74489749999999</v>
      </c>
      <c r="R67" s="15">
        <v>99.437925210000003</v>
      </c>
      <c r="S67" s="15">
        <v>101.0376765</v>
      </c>
      <c r="T67" s="15">
        <v>98.501133890000006</v>
      </c>
      <c r="U67" s="15">
        <v>96.825930589999999</v>
      </c>
      <c r="V67" s="15">
        <v>104.0469385</v>
      </c>
      <c r="W67" s="15">
        <v>98.651020500000001</v>
      </c>
    </row>
    <row r="68" spans="1:23" x14ac:dyDescent="0.35">
      <c r="A68">
        <v>317</v>
      </c>
      <c r="B68" t="s">
        <v>208</v>
      </c>
      <c r="C68" t="s">
        <v>511</v>
      </c>
      <c r="D68" t="s">
        <v>24</v>
      </c>
      <c r="E68" t="s">
        <v>31</v>
      </c>
      <c r="F68" t="s">
        <v>154</v>
      </c>
      <c r="G68" t="s">
        <v>512</v>
      </c>
      <c r="H68" s="15">
        <v>101.1241496</v>
      </c>
      <c r="I68" s="15">
        <v>101.9271136</v>
      </c>
      <c r="J68" s="15">
        <v>99.206482649999998</v>
      </c>
      <c r="K68" s="15">
        <v>101.9271136</v>
      </c>
      <c r="L68" s="15">
        <v>100</v>
      </c>
      <c r="M68" s="15">
        <v>97.751700830000004</v>
      </c>
      <c r="N68" s="15">
        <v>105.05867309999999</v>
      </c>
      <c r="O68" s="15">
        <v>106.74489749999999</v>
      </c>
      <c r="P68" s="15">
        <v>105.39591799999999</v>
      </c>
      <c r="Q68" s="15">
        <v>106.74489749999999</v>
      </c>
      <c r="R68" s="15">
        <v>103.3724488</v>
      </c>
      <c r="S68" s="15">
        <v>102.0753531</v>
      </c>
      <c r="T68" s="15">
        <v>101.4988661</v>
      </c>
      <c r="U68" s="15">
        <v>99.206482649999998</v>
      </c>
      <c r="V68" s="15">
        <v>106.74489749999999</v>
      </c>
      <c r="W68" s="15">
        <v>101.3489795</v>
      </c>
    </row>
    <row r="69" spans="1:23" x14ac:dyDescent="0.35">
      <c r="A69">
        <v>318</v>
      </c>
      <c r="B69" t="s">
        <v>207</v>
      </c>
      <c r="C69" t="s">
        <v>511</v>
      </c>
      <c r="D69" t="s">
        <v>28</v>
      </c>
      <c r="E69" t="s">
        <v>31</v>
      </c>
      <c r="F69" t="s">
        <v>154</v>
      </c>
      <c r="G69" t="s">
        <v>512</v>
      </c>
      <c r="H69" s="15">
        <v>98.875850420000006</v>
      </c>
      <c r="I69" s="15">
        <v>103.8542271</v>
      </c>
      <c r="J69" s="15">
        <v>101.5870347</v>
      </c>
      <c r="K69" s="15">
        <v>103.8542271</v>
      </c>
      <c r="L69" s="15">
        <v>100</v>
      </c>
      <c r="M69" s="15">
        <v>91.006803329999997</v>
      </c>
      <c r="N69" s="15">
        <v>105.05867309999999</v>
      </c>
      <c r="O69" s="15">
        <v>102.24829920000001</v>
      </c>
      <c r="P69" s="15">
        <v>105.39591799999999</v>
      </c>
      <c r="Q69" s="15">
        <v>106.74489749999999</v>
      </c>
      <c r="R69" s="15">
        <v>103.3724488</v>
      </c>
      <c r="S69" s="15">
        <v>100</v>
      </c>
      <c r="T69" s="15">
        <v>103.4973543</v>
      </c>
      <c r="U69" s="15">
        <v>101.5870347</v>
      </c>
      <c r="V69" s="15">
        <v>106.74489749999999</v>
      </c>
      <c r="W69" s="15">
        <v>94.604082000000005</v>
      </c>
    </row>
    <row r="70" spans="1:23" x14ac:dyDescent="0.35">
      <c r="A70">
        <v>319</v>
      </c>
      <c r="B70" t="s">
        <v>672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98.875850420000006</v>
      </c>
      <c r="I70" s="15">
        <v>99.036443210000002</v>
      </c>
      <c r="J70" s="15">
        <v>100.7935174</v>
      </c>
      <c r="K70" s="15">
        <v>100.96355680000001</v>
      </c>
      <c r="L70" s="15">
        <v>100</v>
      </c>
      <c r="M70" s="15">
        <v>104.4965983</v>
      </c>
      <c r="N70" s="15">
        <v>105.05867309999999</v>
      </c>
      <c r="O70" s="15">
        <v>111.2414958</v>
      </c>
      <c r="P70" s="15">
        <v>105.39591799999999</v>
      </c>
      <c r="Q70" s="15">
        <v>106.74489749999999</v>
      </c>
      <c r="R70" s="15">
        <v>103.65348609999999</v>
      </c>
      <c r="S70" s="15">
        <v>100</v>
      </c>
      <c r="T70" s="15">
        <v>99.500377999999998</v>
      </c>
      <c r="U70" s="15">
        <v>100.7935174</v>
      </c>
      <c r="V70" s="15">
        <v>106.74489749999999</v>
      </c>
      <c r="W70" s="15">
        <v>108.09387700000001</v>
      </c>
    </row>
    <row r="71" spans="1:23" x14ac:dyDescent="0.35">
      <c r="A71">
        <v>320</v>
      </c>
      <c r="B71" t="s">
        <v>742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102.24829920000001</v>
      </c>
      <c r="I71" s="15">
        <v>103.8542271</v>
      </c>
      <c r="J71" s="15">
        <v>101.5870347</v>
      </c>
      <c r="K71" s="15">
        <v>103.8542271</v>
      </c>
      <c r="L71" s="15">
        <v>100</v>
      </c>
      <c r="M71" s="15">
        <v>97.751700830000004</v>
      </c>
      <c r="N71" s="15">
        <v>106.74489749999999</v>
      </c>
      <c r="O71" s="15">
        <v>106.74489749999999</v>
      </c>
      <c r="P71" s="15">
        <v>108.09387700000001</v>
      </c>
      <c r="Q71" s="15">
        <v>106.74489749999999</v>
      </c>
      <c r="R71" s="15">
        <v>106.1828227</v>
      </c>
      <c r="S71" s="15">
        <v>103.1130296</v>
      </c>
      <c r="T71" s="15">
        <v>103.4973543</v>
      </c>
      <c r="U71" s="15">
        <v>101.5870347</v>
      </c>
      <c r="V71" s="15">
        <v>109.4428565</v>
      </c>
      <c r="W71" s="15">
        <v>101.3489795</v>
      </c>
    </row>
    <row r="72" spans="1:23" x14ac:dyDescent="0.35">
      <c r="A72">
        <v>321</v>
      </c>
      <c r="B72" t="s">
        <v>928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102.24829920000001</v>
      </c>
      <c r="I72" s="15">
        <v>104.81778389999999</v>
      </c>
      <c r="J72" s="15">
        <v>99.206482649999998</v>
      </c>
      <c r="K72" s="15">
        <v>104.81778389999999</v>
      </c>
      <c r="L72" s="15">
        <v>100</v>
      </c>
      <c r="M72" s="15">
        <v>97.751700830000004</v>
      </c>
      <c r="N72" s="15">
        <v>108.43112189999999</v>
      </c>
      <c r="O72" s="15">
        <v>108.9931967</v>
      </c>
      <c r="P72" s="15">
        <v>108.09387700000001</v>
      </c>
      <c r="Q72" s="15">
        <v>106.74489749999999</v>
      </c>
      <c r="R72" s="15">
        <v>106.46386010000001</v>
      </c>
      <c r="S72" s="15">
        <v>103.1130296</v>
      </c>
      <c r="T72" s="15">
        <v>104.4965983</v>
      </c>
      <c r="U72" s="15">
        <v>99.206482649999998</v>
      </c>
      <c r="V72" s="15">
        <v>110.791836</v>
      </c>
      <c r="W72" s="15">
        <v>102.697959</v>
      </c>
    </row>
    <row r="73" spans="1:23" x14ac:dyDescent="0.35">
      <c r="A73">
        <v>322</v>
      </c>
      <c r="B73" t="s">
        <v>1062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103.3724488</v>
      </c>
      <c r="I73" s="15">
        <v>105.7813407</v>
      </c>
      <c r="J73" s="15">
        <v>103.17406939999999</v>
      </c>
      <c r="K73" s="15">
        <v>104.81778389999999</v>
      </c>
      <c r="L73" s="15">
        <v>100</v>
      </c>
      <c r="M73" s="15">
        <v>100</v>
      </c>
      <c r="N73" s="15">
        <v>108.43112189999999</v>
      </c>
      <c r="O73" s="15">
        <v>108.9931967</v>
      </c>
      <c r="P73" s="15">
        <v>110.791836</v>
      </c>
      <c r="Q73" s="15">
        <v>106.74489749999999</v>
      </c>
      <c r="R73" s="15">
        <v>108.9931967</v>
      </c>
      <c r="S73" s="15">
        <v>104.1507062</v>
      </c>
      <c r="T73" s="15">
        <v>104.9962204</v>
      </c>
      <c r="U73" s="15">
        <v>103.17406939999999</v>
      </c>
      <c r="V73" s="15">
        <v>112.1408155</v>
      </c>
      <c r="W73" s="15">
        <v>104.0469385</v>
      </c>
    </row>
    <row r="74" spans="1:23" x14ac:dyDescent="0.35">
      <c r="A74">
        <v>326</v>
      </c>
      <c r="B74" t="s">
        <v>205</v>
      </c>
      <c r="C74" t="s">
        <v>634</v>
      </c>
      <c r="D74" t="s">
        <v>24</v>
      </c>
      <c r="E74" t="s">
        <v>31</v>
      </c>
      <c r="F74" t="s">
        <v>636</v>
      </c>
      <c r="G74" t="s">
        <v>638</v>
      </c>
      <c r="H74" s="15">
        <v>98.875850420000006</v>
      </c>
      <c r="I74" s="15">
        <v>98.072886429999997</v>
      </c>
      <c r="J74" s="15">
        <v>96.032413239999997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104.4965983</v>
      </c>
      <c r="P74" s="15">
        <v>97.302041000000003</v>
      </c>
      <c r="Q74" s="15">
        <v>106.74489749999999</v>
      </c>
      <c r="R74" s="15">
        <v>97.470663439999996</v>
      </c>
      <c r="S74" s="15">
        <v>100</v>
      </c>
      <c r="T74" s="15">
        <v>98.00151185</v>
      </c>
      <c r="U74" s="15">
        <v>96.032413239999997</v>
      </c>
      <c r="V74" s="15">
        <v>98.651020500000001</v>
      </c>
      <c r="W74" s="15">
        <v>98.651020500000001</v>
      </c>
    </row>
    <row r="75" spans="1:23" x14ac:dyDescent="0.35">
      <c r="A75">
        <v>354</v>
      </c>
      <c r="B75" t="s">
        <v>205</v>
      </c>
      <c r="C75" t="s">
        <v>562</v>
      </c>
      <c r="D75" t="s">
        <v>24</v>
      </c>
      <c r="E75" t="s">
        <v>31</v>
      </c>
      <c r="F75" t="s">
        <v>542</v>
      </c>
      <c r="G75" t="s">
        <v>574</v>
      </c>
      <c r="H75" s="15">
        <v>95.503401670000002</v>
      </c>
      <c r="I75" s="15">
        <v>94.218659290000005</v>
      </c>
      <c r="J75" s="15">
        <v>92.06482647</v>
      </c>
      <c r="K75" s="15">
        <v>93.255102500000007</v>
      </c>
      <c r="L75" s="15">
        <v>80</v>
      </c>
      <c r="M75" s="15">
        <v>97.751700830000004</v>
      </c>
      <c r="N75" s="15">
        <v>91.568878130000002</v>
      </c>
      <c r="O75" s="15">
        <v>100</v>
      </c>
      <c r="P75" s="15">
        <v>97.302041000000003</v>
      </c>
      <c r="Q75" s="15">
        <v>106.74489749999999</v>
      </c>
      <c r="R75" s="15">
        <v>89.60161635</v>
      </c>
      <c r="S75" s="15">
        <v>92.736264230000003</v>
      </c>
      <c r="T75" s="15">
        <v>91.006803329999997</v>
      </c>
      <c r="U75" s="15">
        <v>92.06482647</v>
      </c>
      <c r="V75" s="15">
        <v>91.906122999999994</v>
      </c>
      <c r="W75" s="15">
        <v>97.302041000000003</v>
      </c>
    </row>
    <row r="76" spans="1:23" x14ac:dyDescent="0.35">
      <c r="A76">
        <v>357</v>
      </c>
      <c r="B76" t="s">
        <v>205</v>
      </c>
      <c r="C76" t="s">
        <v>1086</v>
      </c>
      <c r="D76" t="s">
        <v>28</v>
      </c>
      <c r="E76" t="s">
        <v>31</v>
      </c>
      <c r="F76" t="s">
        <v>1087</v>
      </c>
      <c r="G76" t="s">
        <v>1088</v>
      </c>
      <c r="H76" s="15">
        <v>97.751700830000004</v>
      </c>
      <c r="I76" s="15">
        <v>99.036443210000002</v>
      </c>
      <c r="J76" s="15">
        <v>94.445378529999999</v>
      </c>
      <c r="K76" s="15">
        <v>94.218659290000005</v>
      </c>
      <c r="L76" s="15">
        <v>100</v>
      </c>
      <c r="M76" s="15">
        <v>106.74489749999999</v>
      </c>
      <c r="N76" s="15">
        <v>100</v>
      </c>
      <c r="O76" s="15">
        <v>104.4965983</v>
      </c>
      <c r="P76" s="15">
        <v>97.302041000000003</v>
      </c>
      <c r="Q76" s="15">
        <v>106.74489749999999</v>
      </c>
      <c r="R76" s="15">
        <v>96.908588649999999</v>
      </c>
      <c r="S76" s="15">
        <v>98.962323459999993</v>
      </c>
      <c r="T76" s="15">
        <v>96.0030237</v>
      </c>
      <c r="U76" s="15">
        <v>94.445378529999999</v>
      </c>
      <c r="V76" s="15">
        <v>98.651020500000001</v>
      </c>
      <c r="W76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5"/>
  <sheetViews>
    <sheetView workbookViewId="0">
      <selection activeCell="A35" sqref="A35:XFD3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102.8399568</v>
      </c>
      <c r="I2" s="15">
        <v>96.627551249999996</v>
      </c>
      <c r="J2" s="15">
        <v>103.9345235</v>
      </c>
      <c r="K2" s="15">
        <v>102.24829920000001</v>
      </c>
      <c r="L2" s="15">
        <v>100</v>
      </c>
      <c r="M2" s="15">
        <v>100</v>
      </c>
      <c r="N2" s="15">
        <v>102.5097293</v>
      </c>
      <c r="O2" s="15">
        <v>83.137756249999995</v>
      </c>
      <c r="P2" s="15">
        <v>101.22634499999999</v>
      </c>
      <c r="Q2" s="15">
        <v>93.487685170000006</v>
      </c>
      <c r="R2" s="15">
        <v>99.765394900000004</v>
      </c>
      <c r="S2" s="15">
        <v>103.679035</v>
      </c>
      <c r="T2" s="15">
        <v>101.6862244</v>
      </c>
      <c r="U2" s="15">
        <v>103.9345235</v>
      </c>
      <c r="V2" s="15">
        <v>101.5230414</v>
      </c>
      <c r="W2" s="15">
        <v>88.437318570000002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104.2599353</v>
      </c>
      <c r="I3" s="15">
        <v>103.3724488</v>
      </c>
      <c r="J3" s="15">
        <v>107.3069723</v>
      </c>
      <c r="K3" s="15">
        <v>104.4965983</v>
      </c>
      <c r="L3" s="15">
        <v>100</v>
      </c>
      <c r="M3" s="15">
        <v>106.74489749999999</v>
      </c>
      <c r="N3" s="15">
        <v>104.3920263</v>
      </c>
      <c r="O3" s="15">
        <v>89.882653750000003</v>
      </c>
      <c r="P3" s="15">
        <v>104.90537999999999</v>
      </c>
      <c r="Q3" s="15">
        <v>93.487685170000006</v>
      </c>
      <c r="R3" s="15">
        <v>103.0498667</v>
      </c>
      <c r="S3" s="15">
        <v>104.90537999999999</v>
      </c>
      <c r="T3" s="15">
        <v>105.05867309999999</v>
      </c>
      <c r="U3" s="15">
        <v>107.3069723</v>
      </c>
      <c r="V3" s="15">
        <v>104.1339694</v>
      </c>
      <c r="W3" s="15">
        <v>96.145772859999994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105.6799137</v>
      </c>
      <c r="I4" s="15">
        <v>103.3724488</v>
      </c>
      <c r="J4" s="15">
        <v>109.5552715</v>
      </c>
      <c r="K4" s="15">
        <v>106.74489749999999</v>
      </c>
      <c r="L4" s="15">
        <v>100</v>
      </c>
      <c r="M4" s="15">
        <v>106.74489749999999</v>
      </c>
      <c r="N4" s="15">
        <v>106.27432330000001</v>
      </c>
      <c r="O4" s="15">
        <v>96.627551249999996</v>
      </c>
      <c r="P4" s="15">
        <v>107.35807</v>
      </c>
      <c r="Q4" s="15">
        <v>93.487685170000006</v>
      </c>
      <c r="R4" s="15">
        <v>105.39591799999999</v>
      </c>
      <c r="S4" s="15">
        <v>106.131725</v>
      </c>
      <c r="T4" s="15">
        <v>106.74489749999999</v>
      </c>
      <c r="U4" s="15">
        <v>109.5552715</v>
      </c>
      <c r="V4" s="15">
        <v>106.3097428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102.8399568</v>
      </c>
      <c r="I5" s="15">
        <v>103.3724488</v>
      </c>
      <c r="J5" s="15">
        <v>111.8035706</v>
      </c>
      <c r="K5" s="15">
        <v>102.24829920000001</v>
      </c>
      <c r="L5" s="15">
        <v>100</v>
      </c>
      <c r="M5" s="15">
        <v>106.74489749999999</v>
      </c>
      <c r="N5" s="15">
        <v>106.9017556</v>
      </c>
      <c r="O5" s="15">
        <v>83.137756249999995</v>
      </c>
      <c r="P5" s="15">
        <v>109.81076</v>
      </c>
      <c r="Q5" s="15">
        <v>93.487685170000006</v>
      </c>
      <c r="R5" s="15">
        <v>105.1613129</v>
      </c>
      <c r="S5" s="15">
        <v>103.679035</v>
      </c>
      <c r="T5" s="15">
        <v>103.3724488</v>
      </c>
      <c r="U5" s="15">
        <v>111.8035706</v>
      </c>
      <c r="V5" s="15">
        <v>107.6152069</v>
      </c>
      <c r="W5" s="15">
        <v>92.291545709999994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107.09989210000001</v>
      </c>
      <c r="I6" s="15">
        <v>110.11734629999999</v>
      </c>
      <c r="J6" s="15">
        <v>110.679421</v>
      </c>
      <c r="K6" s="15">
        <v>108.9931967</v>
      </c>
      <c r="L6" s="15">
        <v>100</v>
      </c>
      <c r="M6" s="15">
        <v>113.489795</v>
      </c>
      <c r="N6" s="15">
        <v>107.5291879</v>
      </c>
      <c r="O6" s="15">
        <v>103.3724488</v>
      </c>
      <c r="P6" s="15">
        <v>109.81076</v>
      </c>
      <c r="Q6" s="15">
        <v>93.487685170000006</v>
      </c>
      <c r="R6" s="15">
        <v>107.74196929999999</v>
      </c>
      <c r="S6" s="15">
        <v>107.35807</v>
      </c>
      <c r="T6" s="15">
        <v>110.11734629999999</v>
      </c>
      <c r="U6" s="15">
        <v>110.679421</v>
      </c>
      <c r="V6" s="15">
        <v>108.05036149999999</v>
      </c>
      <c r="W6" s="15">
        <v>107.7084543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105.6799137</v>
      </c>
      <c r="I7" s="15">
        <v>110.11734629999999</v>
      </c>
      <c r="J7" s="15">
        <v>111.8035706</v>
      </c>
      <c r="K7" s="15">
        <v>108.9931967</v>
      </c>
      <c r="L7" s="15">
        <v>100</v>
      </c>
      <c r="M7" s="15">
        <v>113.489795</v>
      </c>
      <c r="N7" s="15">
        <v>108.15662020000001</v>
      </c>
      <c r="O7" s="15">
        <v>103.3724488</v>
      </c>
      <c r="P7" s="15">
        <v>109.81076</v>
      </c>
      <c r="Q7" s="15">
        <v>93.487685170000006</v>
      </c>
      <c r="R7" s="15">
        <v>107.9765744</v>
      </c>
      <c r="S7" s="15">
        <v>106.131725</v>
      </c>
      <c r="T7" s="15">
        <v>110.11734629999999</v>
      </c>
      <c r="U7" s="15">
        <v>111.8035706</v>
      </c>
      <c r="V7" s="15">
        <v>108.48551620000001</v>
      </c>
      <c r="W7" s="15">
        <v>107.7084543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108.5198705</v>
      </c>
      <c r="I8" s="15">
        <v>116.8622438</v>
      </c>
      <c r="J8" s="15">
        <v>111.8035706</v>
      </c>
      <c r="K8" s="15">
        <v>111.2414958</v>
      </c>
      <c r="L8" s="15">
        <v>100</v>
      </c>
      <c r="M8" s="15">
        <v>120.23469249999999</v>
      </c>
      <c r="N8" s="15">
        <v>108.7840526</v>
      </c>
      <c r="O8" s="15">
        <v>110.11734629999999</v>
      </c>
      <c r="P8" s="15">
        <v>112.26345000000001</v>
      </c>
      <c r="Q8" s="15">
        <v>93.487685170000006</v>
      </c>
      <c r="R8" s="15">
        <v>110.08802059999999</v>
      </c>
      <c r="S8" s="15">
        <v>108.58441500000001</v>
      </c>
      <c r="T8" s="15">
        <v>113.489795</v>
      </c>
      <c r="U8" s="15">
        <v>111.8035706</v>
      </c>
      <c r="V8" s="15">
        <v>109.79098020000001</v>
      </c>
      <c r="W8" s="15">
        <v>115.4169086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104.2599353</v>
      </c>
      <c r="I9" s="15">
        <v>103.3724488</v>
      </c>
      <c r="J9" s="15">
        <v>99.437925210000003</v>
      </c>
      <c r="K9" s="15">
        <v>104.4965983</v>
      </c>
      <c r="L9" s="15">
        <v>100</v>
      </c>
      <c r="M9" s="15">
        <v>100</v>
      </c>
      <c r="N9" s="15">
        <v>102.5097293</v>
      </c>
      <c r="O9" s="15">
        <v>83.137756249999995</v>
      </c>
      <c r="P9" s="15">
        <v>100</v>
      </c>
      <c r="Q9" s="15">
        <v>100</v>
      </c>
      <c r="R9" s="15">
        <v>100.93842050000001</v>
      </c>
      <c r="S9" s="15">
        <v>104.90537999999999</v>
      </c>
      <c r="T9" s="15">
        <v>105.05867309999999</v>
      </c>
      <c r="U9" s="15">
        <v>99.437925210000003</v>
      </c>
      <c r="V9" s="15">
        <v>101.0878867</v>
      </c>
      <c r="W9" s="15">
        <v>88.437318570000002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105.6799137</v>
      </c>
      <c r="I10" s="15">
        <v>110.11734629999999</v>
      </c>
      <c r="J10" s="15">
        <v>102.810374</v>
      </c>
      <c r="K10" s="15">
        <v>106.74489749999999</v>
      </c>
      <c r="L10" s="15">
        <v>100</v>
      </c>
      <c r="M10" s="15">
        <v>106.74489749999999</v>
      </c>
      <c r="N10" s="15">
        <v>104.3920263</v>
      </c>
      <c r="O10" s="15">
        <v>89.882653750000003</v>
      </c>
      <c r="P10" s="15">
        <v>103.679035</v>
      </c>
      <c r="Q10" s="15">
        <v>100</v>
      </c>
      <c r="R10" s="15">
        <v>104.2228923</v>
      </c>
      <c r="S10" s="15">
        <v>106.131725</v>
      </c>
      <c r="T10" s="15">
        <v>108.43112189999999</v>
      </c>
      <c r="U10" s="15">
        <v>102.810374</v>
      </c>
      <c r="V10" s="15">
        <v>103.69881479999999</v>
      </c>
      <c r="W10" s="15">
        <v>96.145772859999994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102.8399568</v>
      </c>
      <c r="I11" s="15">
        <v>96.627551249999996</v>
      </c>
      <c r="J11" s="15">
        <v>103.9345235</v>
      </c>
      <c r="K11" s="15">
        <v>104.4965983</v>
      </c>
      <c r="L11" s="15">
        <v>100</v>
      </c>
      <c r="M11" s="15">
        <v>106.74489749999999</v>
      </c>
      <c r="N11" s="15">
        <v>106.27432330000001</v>
      </c>
      <c r="O11" s="15">
        <v>89.882653750000003</v>
      </c>
      <c r="P11" s="15">
        <v>106.131725</v>
      </c>
      <c r="Q11" s="15">
        <v>100</v>
      </c>
      <c r="R11" s="15">
        <v>104.4574975</v>
      </c>
      <c r="S11" s="15">
        <v>103.679035</v>
      </c>
      <c r="T11" s="15">
        <v>103.3724488</v>
      </c>
      <c r="U11" s="15">
        <v>103.9345235</v>
      </c>
      <c r="V11" s="15">
        <v>105.8745881</v>
      </c>
      <c r="W11" s="15">
        <v>96.145772859999994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107.09989210000001</v>
      </c>
      <c r="I12" s="15">
        <v>116.8622438</v>
      </c>
      <c r="J12" s="15">
        <v>103.9345235</v>
      </c>
      <c r="K12" s="15">
        <v>108.9931967</v>
      </c>
      <c r="L12" s="15">
        <v>100</v>
      </c>
      <c r="M12" s="15">
        <v>113.489795</v>
      </c>
      <c r="N12" s="15">
        <v>105.6468909</v>
      </c>
      <c r="O12" s="15">
        <v>96.627551249999996</v>
      </c>
      <c r="P12" s="15">
        <v>106.131725</v>
      </c>
      <c r="Q12" s="15">
        <v>100</v>
      </c>
      <c r="R12" s="15">
        <v>106.56894370000001</v>
      </c>
      <c r="S12" s="15">
        <v>107.35807</v>
      </c>
      <c r="T12" s="15">
        <v>111.8035706</v>
      </c>
      <c r="U12" s="15">
        <v>103.9345235</v>
      </c>
      <c r="V12" s="15">
        <v>105.43943350000001</v>
      </c>
      <c r="W12" s="15">
        <v>103.8542271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105.6799137</v>
      </c>
      <c r="I13" s="15">
        <v>116.8622438</v>
      </c>
      <c r="J13" s="15">
        <v>105.05867309999999</v>
      </c>
      <c r="K13" s="15">
        <v>108.9931967</v>
      </c>
      <c r="L13" s="15">
        <v>100</v>
      </c>
      <c r="M13" s="15">
        <v>113.489795</v>
      </c>
      <c r="N13" s="15">
        <v>106.27432330000001</v>
      </c>
      <c r="O13" s="15">
        <v>96.627551249999996</v>
      </c>
      <c r="P13" s="15">
        <v>106.131725</v>
      </c>
      <c r="Q13" s="15">
        <v>100</v>
      </c>
      <c r="R13" s="15">
        <v>106.8035488</v>
      </c>
      <c r="S13" s="15">
        <v>106.131725</v>
      </c>
      <c r="T13" s="15">
        <v>111.8035706</v>
      </c>
      <c r="U13" s="15">
        <v>105.05867309999999</v>
      </c>
      <c r="V13" s="15">
        <v>105.8745881</v>
      </c>
      <c r="W13" s="15">
        <v>103.8542271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96.627551249999996</v>
      </c>
      <c r="J14" s="15">
        <v>96.065476459999999</v>
      </c>
      <c r="K14" s="15">
        <v>95.503401670000002</v>
      </c>
      <c r="L14" s="15">
        <v>80</v>
      </c>
      <c r="M14" s="15">
        <v>100</v>
      </c>
      <c r="N14" s="15">
        <v>98.117703019999993</v>
      </c>
      <c r="O14" s="15">
        <v>103.3724488</v>
      </c>
      <c r="P14" s="15">
        <v>97.547309999999996</v>
      </c>
      <c r="Q14" s="15">
        <v>97.209007929999999</v>
      </c>
      <c r="R14" s="15">
        <v>95.307897389999994</v>
      </c>
      <c r="S14" s="15">
        <v>96.320965000000001</v>
      </c>
      <c r="T14" s="15">
        <v>89.882653750000003</v>
      </c>
      <c r="U14" s="15">
        <v>96.065476459999999</v>
      </c>
      <c r="V14" s="15">
        <v>97.171494600000003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101.41997840000001</v>
      </c>
      <c r="I15" s="15">
        <v>103.3724488</v>
      </c>
      <c r="J15" s="15">
        <v>99.437925210000003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110.11734629999999</v>
      </c>
      <c r="P15" s="15">
        <v>101.22634499999999</v>
      </c>
      <c r="Q15" s="15">
        <v>97.209007929999999</v>
      </c>
      <c r="R15" s="15">
        <v>98.592369219999995</v>
      </c>
      <c r="S15" s="15">
        <v>97.547309999999996</v>
      </c>
      <c r="T15" s="15">
        <v>93.255102500000007</v>
      </c>
      <c r="U15" s="15">
        <v>99.437925210000003</v>
      </c>
      <c r="V15" s="15">
        <v>99.782422699999998</v>
      </c>
      <c r="W15" s="15">
        <v>107.7084543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97.160043160000001</v>
      </c>
      <c r="I16" s="15">
        <v>96.627551249999996</v>
      </c>
      <c r="J16" s="15">
        <v>94.941326880000005</v>
      </c>
      <c r="K16" s="15">
        <v>97.751700830000004</v>
      </c>
      <c r="L16" s="15">
        <v>100</v>
      </c>
      <c r="M16" s="15">
        <v>100</v>
      </c>
      <c r="N16" s="15">
        <v>98.745135349999998</v>
      </c>
      <c r="O16" s="15">
        <v>103.3724488</v>
      </c>
      <c r="P16" s="15">
        <v>97.547309999999996</v>
      </c>
      <c r="Q16" s="15">
        <v>100</v>
      </c>
      <c r="R16" s="15">
        <v>96.715528169999999</v>
      </c>
      <c r="S16" s="15">
        <v>98.773655000000005</v>
      </c>
      <c r="T16" s="15">
        <v>98.313775629999995</v>
      </c>
      <c r="U16" s="15">
        <v>94.941326880000005</v>
      </c>
      <c r="V16" s="15">
        <v>97.606649270000005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98.580021579999993</v>
      </c>
      <c r="I17" s="15">
        <v>103.3724488</v>
      </c>
      <c r="J17" s="15">
        <v>98.313775629999995</v>
      </c>
      <c r="K17" s="15">
        <v>100</v>
      </c>
      <c r="L17" s="15">
        <v>100</v>
      </c>
      <c r="M17" s="15">
        <v>106.74489749999999</v>
      </c>
      <c r="N17" s="15">
        <v>100.6274323</v>
      </c>
      <c r="O17" s="15">
        <v>110.11734629999999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98.313775629999995</v>
      </c>
      <c r="V17" s="15">
        <v>100.2175773</v>
      </c>
      <c r="W17" s="15">
        <v>107.7084543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97.160043160000001</v>
      </c>
      <c r="I18" s="15">
        <v>96.627551249999996</v>
      </c>
      <c r="J18" s="15">
        <v>102.810374</v>
      </c>
      <c r="K18" s="15">
        <v>97.751700830000004</v>
      </c>
      <c r="L18" s="15">
        <v>100</v>
      </c>
      <c r="M18" s="15">
        <v>100</v>
      </c>
      <c r="N18" s="15">
        <v>98.745135349999998</v>
      </c>
      <c r="O18" s="15">
        <v>103.3724488</v>
      </c>
      <c r="P18" s="15">
        <v>100</v>
      </c>
      <c r="Q18" s="15">
        <v>104.6516534</v>
      </c>
      <c r="R18" s="15">
        <v>100</v>
      </c>
      <c r="S18" s="15">
        <v>98.773655000000005</v>
      </c>
      <c r="T18" s="15">
        <v>98.313775629999995</v>
      </c>
      <c r="U18" s="15">
        <v>102.810374</v>
      </c>
      <c r="V18" s="15">
        <v>98.476958629999999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97.160043160000001</v>
      </c>
      <c r="I19" s="15">
        <v>96.627551249999996</v>
      </c>
      <c r="J19" s="15">
        <v>96.065476459999999</v>
      </c>
      <c r="K19" s="15">
        <v>100</v>
      </c>
      <c r="L19" s="15">
        <v>100</v>
      </c>
      <c r="M19" s="15">
        <v>100</v>
      </c>
      <c r="N19" s="15">
        <v>98.745135349999998</v>
      </c>
      <c r="O19" s="15">
        <v>96.627551249999996</v>
      </c>
      <c r="P19" s="15">
        <v>98.773655000000005</v>
      </c>
      <c r="Q19" s="15">
        <v>104.6516534</v>
      </c>
      <c r="R19" s="15">
        <v>98.357764090000003</v>
      </c>
      <c r="S19" s="15">
        <v>98.773655000000005</v>
      </c>
      <c r="T19" s="15">
        <v>100</v>
      </c>
      <c r="U19" s="15">
        <v>96.065476459999999</v>
      </c>
      <c r="V19" s="15">
        <v>98.041803950000002</v>
      </c>
      <c r="W19" s="15">
        <v>96.145772859999994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97.160043160000001</v>
      </c>
      <c r="I20" s="15">
        <v>96.627551249999996</v>
      </c>
      <c r="J20" s="15">
        <v>96.065476459999999</v>
      </c>
      <c r="K20" s="15">
        <v>100</v>
      </c>
      <c r="L20" s="15">
        <v>100</v>
      </c>
      <c r="M20" s="15">
        <v>100</v>
      </c>
      <c r="N20" s="15">
        <v>97.490270699999996</v>
      </c>
      <c r="O20" s="15">
        <v>96.627551249999996</v>
      </c>
      <c r="P20" s="15">
        <v>97.547309999999996</v>
      </c>
      <c r="Q20" s="15">
        <v>104.6516534</v>
      </c>
      <c r="R20" s="15">
        <v>97.653948700000001</v>
      </c>
      <c r="S20" s="15">
        <v>98.773655000000005</v>
      </c>
      <c r="T20" s="15">
        <v>100</v>
      </c>
      <c r="U20" s="15">
        <v>96.065476459999999</v>
      </c>
      <c r="V20" s="15">
        <v>96.736339920000006</v>
      </c>
      <c r="W20" s="15">
        <v>96.145772859999994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95.740064739999994</v>
      </c>
      <c r="I21" s="15">
        <v>96.627551249999996</v>
      </c>
      <c r="J21" s="15">
        <v>97.189626039999993</v>
      </c>
      <c r="K21" s="15">
        <v>97.751700830000004</v>
      </c>
      <c r="L21" s="15">
        <v>100</v>
      </c>
      <c r="M21" s="15">
        <v>100</v>
      </c>
      <c r="N21" s="15">
        <v>97.490270699999996</v>
      </c>
      <c r="O21" s="15">
        <v>96.627551249999996</v>
      </c>
      <c r="P21" s="15">
        <v>97.547309999999996</v>
      </c>
      <c r="Q21" s="15">
        <v>104.6516534</v>
      </c>
      <c r="R21" s="15">
        <v>97.419343569999995</v>
      </c>
      <c r="S21" s="15">
        <v>97.547309999999996</v>
      </c>
      <c r="T21" s="15">
        <v>98.313775629999995</v>
      </c>
      <c r="U21" s="15">
        <v>97.189626039999993</v>
      </c>
      <c r="V21" s="15">
        <v>96.736339920000006</v>
      </c>
      <c r="W21" s="15">
        <v>96.145772859999994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95.740064739999994</v>
      </c>
      <c r="I22" s="15">
        <v>96.627551249999996</v>
      </c>
      <c r="J22" s="15">
        <v>97.189626039999993</v>
      </c>
      <c r="K22" s="15">
        <v>95.503401670000002</v>
      </c>
      <c r="L22" s="15">
        <v>100</v>
      </c>
      <c r="M22" s="15">
        <v>100</v>
      </c>
      <c r="N22" s="15">
        <v>96.235406049999995</v>
      </c>
      <c r="O22" s="15">
        <v>103.3724488</v>
      </c>
      <c r="P22" s="15">
        <v>97.547309999999996</v>
      </c>
      <c r="Q22" s="15">
        <v>104.6516534</v>
      </c>
      <c r="R22" s="15">
        <v>96.950133300000005</v>
      </c>
      <c r="S22" s="15">
        <v>97.547309999999996</v>
      </c>
      <c r="T22" s="15">
        <v>96.627551249999996</v>
      </c>
      <c r="U22" s="15">
        <v>97.189626039999993</v>
      </c>
      <c r="V22" s="15">
        <v>95.866030559999999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95.740064739999994</v>
      </c>
      <c r="I23" s="15">
        <v>96.627551249999996</v>
      </c>
      <c r="J23" s="15">
        <v>97.189626039999993</v>
      </c>
      <c r="K23" s="15">
        <v>95.503401670000002</v>
      </c>
      <c r="L23" s="15">
        <v>100</v>
      </c>
      <c r="M23" s="15">
        <v>100</v>
      </c>
      <c r="N23" s="15">
        <v>96.862838370000006</v>
      </c>
      <c r="O23" s="15">
        <v>103.3724488</v>
      </c>
      <c r="P23" s="15">
        <v>97.547309999999996</v>
      </c>
      <c r="Q23" s="15">
        <v>104.6516534</v>
      </c>
      <c r="R23" s="15">
        <v>97.184738429999996</v>
      </c>
      <c r="S23" s="15">
        <v>97.547309999999996</v>
      </c>
      <c r="T23" s="15">
        <v>96.627551249999996</v>
      </c>
      <c r="U23" s="15">
        <v>97.189626039999993</v>
      </c>
      <c r="V23" s="15">
        <v>96.301185239999995</v>
      </c>
      <c r="W23" s="15">
        <v>100</v>
      </c>
      <c r="X23"/>
    </row>
    <row r="24" spans="1:24" x14ac:dyDescent="0.35">
      <c r="A24">
        <v>253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95.740064739999994</v>
      </c>
      <c r="I24" s="15">
        <v>96.627551249999996</v>
      </c>
      <c r="J24" s="15">
        <v>97.189626039999993</v>
      </c>
      <c r="K24" s="15">
        <v>95.503401670000002</v>
      </c>
      <c r="L24" s="15">
        <v>100</v>
      </c>
      <c r="M24" s="15">
        <v>100</v>
      </c>
      <c r="N24" s="15">
        <v>96.862838370000006</v>
      </c>
      <c r="O24" s="15">
        <v>103.3724488</v>
      </c>
      <c r="P24" s="15">
        <v>97.547309999999996</v>
      </c>
      <c r="Q24" s="15">
        <v>104.6516534</v>
      </c>
      <c r="R24" s="15">
        <v>97.184738429999996</v>
      </c>
      <c r="S24" s="15">
        <v>97.547309999999996</v>
      </c>
      <c r="T24" s="15">
        <v>96.627551249999996</v>
      </c>
      <c r="U24" s="15">
        <v>97.189626039999993</v>
      </c>
      <c r="V24" s="15">
        <v>96.301185239999995</v>
      </c>
      <c r="W24" s="15">
        <v>100</v>
      </c>
      <c r="X24"/>
    </row>
    <row r="25" spans="1:24" x14ac:dyDescent="0.35">
      <c r="A25">
        <v>257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94.320086320000001</v>
      </c>
      <c r="I25" s="15">
        <v>110.11734629999999</v>
      </c>
      <c r="J25" s="15">
        <v>98.313775629999995</v>
      </c>
      <c r="K25" s="15">
        <v>93.255102500000007</v>
      </c>
      <c r="L25" s="15">
        <v>100</v>
      </c>
      <c r="M25" s="15">
        <v>106.74489749999999</v>
      </c>
      <c r="N25" s="15">
        <v>96.862838370000006</v>
      </c>
      <c r="O25" s="15">
        <v>96.627551249999996</v>
      </c>
      <c r="P25" s="15">
        <v>97.547309999999996</v>
      </c>
      <c r="Q25" s="15">
        <v>104.6516534</v>
      </c>
      <c r="R25" s="15">
        <v>97.419343569999995</v>
      </c>
      <c r="S25" s="15">
        <v>96.320965000000001</v>
      </c>
      <c r="T25" s="15">
        <v>98.313775629999995</v>
      </c>
      <c r="U25" s="15">
        <v>98.313775629999995</v>
      </c>
      <c r="V25" s="15">
        <v>96.301185239999995</v>
      </c>
      <c r="W25" s="15">
        <v>100</v>
      </c>
      <c r="X25"/>
    </row>
    <row r="26" spans="1:24" x14ac:dyDescent="0.35">
      <c r="A26">
        <v>263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94.320086320000001</v>
      </c>
      <c r="I26" s="15">
        <v>96.627551249999996</v>
      </c>
      <c r="J26" s="15">
        <v>100.5620748</v>
      </c>
      <c r="K26" s="15">
        <v>93.255102500000007</v>
      </c>
      <c r="L26" s="15">
        <v>100</v>
      </c>
      <c r="M26" s="15">
        <v>100</v>
      </c>
      <c r="N26" s="15">
        <v>96.862838370000006</v>
      </c>
      <c r="O26" s="15">
        <v>96.627551249999996</v>
      </c>
      <c r="P26" s="15">
        <v>98.773655000000005</v>
      </c>
      <c r="Q26" s="15">
        <v>104.6516534</v>
      </c>
      <c r="R26" s="15">
        <v>97.419343569999995</v>
      </c>
      <c r="S26" s="15">
        <v>96.320965000000001</v>
      </c>
      <c r="T26" s="15">
        <v>94.941326880000005</v>
      </c>
      <c r="U26" s="15">
        <v>100.5620748</v>
      </c>
      <c r="V26" s="15">
        <v>96.736339920000006</v>
      </c>
      <c r="W26" s="15">
        <v>96.145772859999994</v>
      </c>
      <c r="X26"/>
    </row>
    <row r="27" spans="1:24" x14ac:dyDescent="0.35">
      <c r="A27">
        <v>292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101.41997840000001</v>
      </c>
      <c r="I27" s="15">
        <v>96.627551249999996</v>
      </c>
      <c r="J27" s="15">
        <v>99.437925210000003</v>
      </c>
      <c r="K27" s="15">
        <v>100</v>
      </c>
      <c r="L27" s="15">
        <v>100</v>
      </c>
      <c r="M27" s="15">
        <v>100</v>
      </c>
      <c r="N27" s="15">
        <v>98.745135349999998</v>
      </c>
      <c r="O27" s="15">
        <v>96.627551249999996</v>
      </c>
      <c r="P27" s="15">
        <v>100</v>
      </c>
      <c r="Q27" s="15">
        <v>104.6516534</v>
      </c>
      <c r="R27" s="15">
        <v>100</v>
      </c>
      <c r="S27" s="15">
        <v>102.45269</v>
      </c>
      <c r="T27" s="15">
        <v>100</v>
      </c>
      <c r="U27" s="15">
        <v>99.437925210000003</v>
      </c>
      <c r="V27" s="15">
        <v>98.476958629999999</v>
      </c>
      <c r="W27" s="15">
        <v>96.145772859999994</v>
      </c>
      <c r="X27"/>
    </row>
    <row r="28" spans="1:24" x14ac:dyDescent="0.35">
      <c r="A28">
        <v>293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102.8399568</v>
      </c>
      <c r="I28" s="15">
        <v>103.3724488</v>
      </c>
      <c r="J28" s="15">
        <v>102.810374</v>
      </c>
      <c r="K28" s="15">
        <v>102.24829920000001</v>
      </c>
      <c r="L28" s="15">
        <v>100</v>
      </c>
      <c r="M28" s="15">
        <v>106.74489749999999</v>
      </c>
      <c r="N28" s="15">
        <v>100.6274323</v>
      </c>
      <c r="O28" s="15">
        <v>103.3724488</v>
      </c>
      <c r="P28" s="15">
        <v>103.679035</v>
      </c>
      <c r="Q28" s="15">
        <v>104.6516534</v>
      </c>
      <c r="R28" s="15">
        <v>103.28447180000001</v>
      </c>
      <c r="S28" s="15">
        <v>103.679035</v>
      </c>
      <c r="T28" s="15">
        <v>103.3724488</v>
      </c>
      <c r="U28" s="15">
        <v>102.810374</v>
      </c>
      <c r="V28" s="15">
        <v>101.0878867</v>
      </c>
      <c r="W28" s="15">
        <v>103.8542271</v>
      </c>
      <c r="X28"/>
    </row>
    <row r="29" spans="1:24" x14ac:dyDescent="0.35">
      <c r="A29">
        <v>312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97.160043160000001</v>
      </c>
      <c r="I29" s="15">
        <v>96.627551249999996</v>
      </c>
      <c r="J29" s="15">
        <v>96.065476459999999</v>
      </c>
      <c r="K29" s="15">
        <v>95.503401670000002</v>
      </c>
      <c r="L29" s="15">
        <v>100</v>
      </c>
      <c r="M29" s="15">
        <v>100</v>
      </c>
      <c r="N29" s="15">
        <v>98.117703019999993</v>
      </c>
      <c r="O29" s="15">
        <v>103.3724488</v>
      </c>
      <c r="P29" s="15">
        <v>100</v>
      </c>
      <c r="Q29" s="15">
        <v>104.6516534</v>
      </c>
      <c r="R29" s="15">
        <v>98.123158959999998</v>
      </c>
      <c r="S29" s="15">
        <v>98.773655000000005</v>
      </c>
      <c r="T29" s="15">
        <v>96.627551249999996</v>
      </c>
      <c r="U29" s="15">
        <v>96.065476459999999</v>
      </c>
      <c r="V29" s="15">
        <v>98.041803950000002</v>
      </c>
      <c r="W29" s="15">
        <v>100</v>
      </c>
      <c r="X29"/>
    </row>
    <row r="30" spans="1:24" x14ac:dyDescent="0.35">
      <c r="A30">
        <v>313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98.580021579999993</v>
      </c>
      <c r="I30" s="15">
        <v>103.3724488</v>
      </c>
      <c r="J30" s="15">
        <v>99.437925210000003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110.11734629999999</v>
      </c>
      <c r="P30" s="15">
        <v>103.679035</v>
      </c>
      <c r="Q30" s="15">
        <v>104.6516534</v>
      </c>
      <c r="R30" s="15">
        <v>101.40763080000001</v>
      </c>
      <c r="S30" s="15">
        <v>100</v>
      </c>
      <c r="T30" s="15">
        <v>100</v>
      </c>
      <c r="U30" s="15">
        <v>99.437925210000003</v>
      </c>
      <c r="V30" s="15">
        <v>100.652732</v>
      </c>
      <c r="W30" s="15">
        <v>107.7084543</v>
      </c>
      <c r="X30"/>
    </row>
    <row r="31" spans="1:24" x14ac:dyDescent="0.35">
      <c r="A31">
        <v>327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97.160043160000001</v>
      </c>
      <c r="I31" s="15">
        <v>96.627551249999996</v>
      </c>
      <c r="J31" s="15">
        <v>94.941326880000005</v>
      </c>
      <c r="K31" s="15">
        <v>97.751700830000004</v>
      </c>
      <c r="L31" s="15">
        <v>100</v>
      </c>
      <c r="M31" s="15">
        <v>100</v>
      </c>
      <c r="N31" s="15">
        <v>98.117703019999993</v>
      </c>
      <c r="O31" s="15">
        <v>103.3724488</v>
      </c>
      <c r="P31" s="15">
        <v>98.773655000000005</v>
      </c>
      <c r="Q31" s="15">
        <v>104.6516534</v>
      </c>
      <c r="R31" s="15">
        <v>97.888553830000006</v>
      </c>
      <c r="S31" s="15">
        <v>98.773655000000005</v>
      </c>
      <c r="T31" s="15">
        <v>98.313775629999995</v>
      </c>
      <c r="U31" s="15">
        <v>94.941326880000005</v>
      </c>
      <c r="V31" s="15">
        <v>97.606649270000005</v>
      </c>
      <c r="W31" s="15">
        <v>100</v>
      </c>
      <c r="X31"/>
    </row>
    <row r="32" spans="1:24" x14ac:dyDescent="0.35">
      <c r="A32">
        <v>342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103.3724488</v>
      </c>
      <c r="J32" s="15">
        <v>102.810374</v>
      </c>
      <c r="K32" s="15">
        <v>104.4965983</v>
      </c>
      <c r="L32" s="15">
        <v>100</v>
      </c>
      <c r="M32" s="15">
        <v>100</v>
      </c>
      <c r="N32" s="15">
        <v>103.1371616</v>
      </c>
      <c r="O32" s="15">
        <v>83.137756249999995</v>
      </c>
      <c r="P32" s="15">
        <v>98.773655000000005</v>
      </c>
      <c r="Q32" s="15">
        <v>100</v>
      </c>
      <c r="R32" s="15">
        <v>100.93842050000001</v>
      </c>
      <c r="S32" s="15">
        <v>101.22634499999999</v>
      </c>
      <c r="T32" s="15">
        <v>105.05867309999999</v>
      </c>
      <c r="U32" s="15">
        <v>102.810374</v>
      </c>
      <c r="V32" s="15">
        <v>101.0878867</v>
      </c>
      <c r="W32" s="15">
        <v>88.437318570000002</v>
      </c>
    </row>
    <row r="33" spans="1:23" x14ac:dyDescent="0.35">
      <c r="A33">
        <v>343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101.41997840000001</v>
      </c>
      <c r="I33" s="15">
        <v>110.11734629999999</v>
      </c>
      <c r="J33" s="15">
        <v>106.1828227</v>
      </c>
      <c r="K33" s="15">
        <v>106.74489749999999</v>
      </c>
      <c r="L33" s="15">
        <v>100</v>
      </c>
      <c r="M33" s="15">
        <v>106.74489749999999</v>
      </c>
      <c r="N33" s="15">
        <v>105.01945859999999</v>
      </c>
      <c r="O33" s="15">
        <v>89.882653750000003</v>
      </c>
      <c r="P33" s="15">
        <v>102.45269</v>
      </c>
      <c r="Q33" s="15">
        <v>100</v>
      </c>
      <c r="R33" s="15">
        <v>104.2228923</v>
      </c>
      <c r="S33" s="15">
        <v>102.45269</v>
      </c>
      <c r="T33" s="15">
        <v>108.43112189999999</v>
      </c>
      <c r="U33" s="15">
        <v>106.1828227</v>
      </c>
      <c r="V33" s="15">
        <v>103.69881479999999</v>
      </c>
      <c r="W33" s="15">
        <v>96.145772859999994</v>
      </c>
    </row>
    <row r="34" spans="1:23" x14ac:dyDescent="0.35">
      <c r="A34">
        <v>356</v>
      </c>
      <c r="B34" t="s">
        <v>205</v>
      </c>
      <c r="C34" t="s">
        <v>566</v>
      </c>
      <c r="D34" t="s">
        <v>24</v>
      </c>
      <c r="E34" t="s">
        <v>21</v>
      </c>
      <c r="F34" t="s">
        <v>542</v>
      </c>
      <c r="G34" t="s">
        <v>578</v>
      </c>
      <c r="H34" s="15">
        <v>95.740064739999994</v>
      </c>
      <c r="I34" s="15">
        <v>96.627551249999996</v>
      </c>
      <c r="J34" s="15">
        <v>97.189626039999993</v>
      </c>
      <c r="K34" s="15">
        <v>95.503401670000002</v>
      </c>
      <c r="L34" s="15">
        <v>100</v>
      </c>
      <c r="M34" s="15">
        <v>100</v>
      </c>
      <c r="N34" s="15">
        <v>96.862838370000006</v>
      </c>
      <c r="O34" s="15">
        <v>103.3724488</v>
      </c>
      <c r="P34" s="15">
        <v>97.547309999999996</v>
      </c>
      <c r="Q34" s="15">
        <v>104.6516534</v>
      </c>
      <c r="R34" s="15">
        <v>97.184738429999996</v>
      </c>
      <c r="S34" s="15">
        <v>97.547309999999996</v>
      </c>
      <c r="T34" s="15">
        <v>96.627551249999996</v>
      </c>
      <c r="U34" s="15">
        <v>97.189626039999993</v>
      </c>
      <c r="V34" s="15">
        <v>96.301185239999995</v>
      </c>
      <c r="W34" s="15">
        <v>100</v>
      </c>
    </row>
    <row r="35" spans="1:23" x14ac:dyDescent="0.35">
      <c r="A35">
        <v>361</v>
      </c>
      <c r="B35" t="s">
        <v>205</v>
      </c>
      <c r="C35" t="s">
        <v>1115</v>
      </c>
      <c r="D35" t="s">
        <v>28</v>
      </c>
      <c r="E35" t="s">
        <v>21</v>
      </c>
      <c r="F35" t="s">
        <v>1087</v>
      </c>
      <c r="G35" t="s">
        <v>1116</v>
      </c>
      <c r="H35" s="15">
        <v>97.160043160000001</v>
      </c>
      <c r="I35" s="15">
        <v>96.627551249999996</v>
      </c>
      <c r="J35" s="15">
        <v>102.810374</v>
      </c>
      <c r="K35" s="15">
        <v>100</v>
      </c>
      <c r="L35" s="15">
        <v>100</v>
      </c>
      <c r="M35" s="15">
        <v>100</v>
      </c>
      <c r="N35" s="15">
        <v>98.117703019999993</v>
      </c>
      <c r="O35" s="15">
        <v>103.3724488</v>
      </c>
      <c r="P35" s="15">
        <v>100</v>
      </c>
      <c r="Q35" s="15">
        <v>104.6516534</v>
      </c>
      <c r="R35" s="15">
        <v>100</v>
      </c>
      <c r="S35" s="15">
        <v>98.773655000000005</v>
      </c>
      <c r="T35" s="15">
        <v>100</v>
      </c>
      <c r="U35" s="15">
        <v>102.810374</v>
      </c>
      <c r="V35" s="15">
        <v>98.041803950000002</v>
      </c>
      <c r="W35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ユニフォーム天童覚ICONIC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水着天童覚ICONIC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文化祭天童覚ICONIC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制服天童覚ICONIC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仮装天童覚ICONIC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遊園地天童覚ICONIC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ユニフォーム五色工ICONIC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職業体験五色工ICONIC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制服五色工ICONIC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バカンス五色工ICONIC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Xmas2五色工ICONIC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サバゲ2五色工ICONIC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ユニフォーム白布賢二郎ICONIC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探偵白布賢二郎ICONIC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制服白布賢二郎ICONIC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バカンス白布賢二郎ICONIC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路地裏2白布賢二郎ICONIC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ユニフォーム大平獅音ICONIC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ユニフォーム川西太一ICONIC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路地裏川西太一ICONIC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ユニフォーム瀬見英太ICONIC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雪遊び瀬見英太ICONIC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バカンス瀬見英太ICONIC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アート2瀬見英太ICONIC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ユニフォーム山形隼人ICONIC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ユニフォーム強羅昌己ICONIC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ユニフォーム芦谷洋平ICONIC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ユニフォーム仙石伸吾ICONIC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ユニフォーム中川俊美ICONIC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ユニフォーム七沢健吾ICONIC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ユニフォーム伊勢原裕次ICONIC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ユニフォーム湯河浩二ICONIC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ユニフォーム千鹿谷栄吉ICONIC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ユニフォーム小鹿野大樹ICONIC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ユニフォーム赤谷勇ICONIC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ユニフォーム児玉勝ICONIC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ユニフォーム名栗翔太ICONIC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ユニフォーム島府典明ICONIC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ユニフォーム吉川和孝ICONIC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ユニフォーム宮侑ICONIC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文化祭宮侑ICONIC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RPG宮侑ICONIC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カンフー宮侑ICONIC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新年2宮侑ICONIC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サバゲ2宮侑ICONIC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ユニフォーム宮治ICONIC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RPG宮治ICONIC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カンフー宮治ICONIC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遊園地宮治ICONIC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夏祭り2宮治ICONIC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ユニフォーム角名倫太郎ICONIC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サバゲ角名倫太郎ICONIC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花火角名倫太郎ICONIC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路地裏2角名倫太郎ICONIC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水着2角名倫太郎ICONIC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ユニフォーム北信介ICONIC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Xmas北信介ICONIC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スパイ北信介ICONIC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新年2北信介ICONIC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職業体験2北信介ICONIC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ユニフォーム尾白アランICONIC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雪遊び尾白アランICONIC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夏祭り2尾白アランICONIC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ユニフォーム赤木路成ICONIC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Xmas2赤木路成ICONIC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ユニフォーム大耳練ICONIC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ユニフォーム理石平介ICONIC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ユニフォーム銀島結ICONIC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Xmas2銀島結ICONIC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ユニフォーム木兎光太郎ICONIC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夏祭り木兎光太郎ICONIC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Xmas木兎光太郎ICONIC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制服木兎光太郎ICONIC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キャンプ木兎光太郎ICONIC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2周年木兎光太郎ICONIC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焼き芋木兎光太郎ICONIC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ユニフォーム木葉秋紀ICONIC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探偵木葉秋紀ICONIC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梅雨木葉秋紀ICONIC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路地裏2木葉秋紀ICONIC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水着2木葉秋紀ICONIC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ユニフォーム猿杙大和ICONIC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ハロウィン猿杙大和ICONIC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ユニフォーム小見春樹ICONIC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路地裏2小見春樹ICONIC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ユニフォーム尾長渉ICONIC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ユニフォーム鷲尾辰生ICONIC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ユニフォーム赤葦京治ICONIC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夏祭り赤葦京治ICONIC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制服赤葦京治ICONIC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バーガー赤葦京治ICONIC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仮装赤葦京治ICONIC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妖赤葦京治ICONIC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焼き芋赤葦京治ICONIC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ユニフォーム姫川葵ICONIC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花火姫川葵ICONIC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ユニフォーム当間義友ICONIC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ユニフォーム越後栄ICONIC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ユニフォーム貝掛亮文ICONIC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ユニフォーム丸山一喜ICONIC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ユニフォーム舞子侑志ICONIC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ユニフォーム寺泊基希ICONIC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ユニフォーム星海光来ICONIC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文化祭星海光来ICONIC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サバゲ星海光来ICONIC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花火星海光来ICONIC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新年2星海光来ICONIC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ユニフォーム昼神幸郎ICONIC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Xmas昼神幸郎ICONIC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職業体験2昼神幸郎ICONIC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ユニフォーム佐久早聖臣ICONIC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サバゲ佐久早聖臣ICONIC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新年2佐久早聖臣ICONIC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ユニフォーム小森元也ICONIC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キャンプ小森元也ICONIC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ユニフォーム大将優ICONIC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新年大将優ICONIC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カンフー大将優ICONIC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妖大将優ICONIC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ユニフォーム沼井和馬ICONIC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ユニフォーム潜尚保ICONIC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バーガー潜尚保ICONIC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ユニフォーム高千穂恵也ICONIC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ユニフォーム広尾倖児ICONIC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カンフー広尾倖児ICONIC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ユニフォーム先島伊澄ICONIC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ユニフォーム背黒晃彦ICONIC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ユニフォーム赤間颯ICONIC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ユニフォーム白峰周ICONIC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ユニフォーム和倉久彦ICONIC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ユニフォーム金沢伊織ICONIC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ユニフォーム志賀智也ICONIC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ユニフォーム輪島友和ICONIC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ユニフォーム深谷謙朗ICONIC</v>
      </c>
      <c r="C363">
        <f>SetNo[[#This Row],[No.]]</f>
        <v>362</v>
      </c>
    </row>
    <row r="364" spans="1:3" x14ac:dyDescent="0.35">
      <c r="A364" t="str">
        <f>IFERROR(Stat[[#This Row],[No.]],"")</f>
        <v/>
      </c>
      <c r="B364" t="str">
        <f>IFERROR(Stat[[#This Row],[No用]],"")</f>
        <v/>
      </c>
      <c r="C364" t="str">
        <f>SetNo[[#This Row],[No.]]</f>
        <v/>
      </c>
    </row>
    <row r="365" spans="1:3" x14ac:dyDescent="0.35">
      <c r="A365" t="str">
        <f>IFERROR(Stat[[#This Row],[No.]],"")</f>
        <v/>
      </c>
      <c r="B365" t="str">
        <f>IFERROR(Stat[[#This Row],[No用]],"")</f>
        <v/>
      </c>
      <c r="C365" t="str">
        <f>SetNo[[#This Row],[No.]]</f>
        <v/>
      </c>
    </row>
    <row r="366" spans="1:3" x14ac:dyDescent="0.35">
      <c r="A366" t="str">
        <f>IFERROR(Stat[[#This Row],[No.]],"")</f>
        <v/>
      </c>
      <c r="B366" t="str">
        <f>IFERROR(Stat[[#This Row],[No用]],"")</f>
        <v/>
      </c>
      <c r="C366" t="str">
        <f>SetNo[[#This Row],[No.]]</f>
        <v/>
      </c>
    </row>
    <row r="367" spans="1:3" x14ac:dyDescent="0.35">
      <c r="A367" t="str">
        <f>IFERROR(Stat[[#This Row],[No.]],"")</f>
        <v/>
      </c>
      <c r="B367" t="str">
        <f>IFERROR(Stat[[#This Row],[No用]],"")</f>
        <v/>
      </c>
      <c r="C367" t="str">
        <f>SetNo[[#This Row],[No.]]</f>
        <v/>
      </c>
    </row>
    <row r="368" spans="1:3" x14ac:dyDescent="0.35">
      <c r="A368" t="str">
        <f>IFERROR(Stat[[#This Row],[No.]],"")</f>
        <v/>
      </c>
      <c r="B368" t="str">
        <f>IFERROR(Stat[[#This Row],[No用]],"")</f>
        <v/>
      </c>
      <c r="C368" t="str">
        <f>SetNo[[#This Row],[No.]]</f>
        <v/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3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2025-11-07T13:13:05Z</dcterms:modified>
</cp:coreProperties>
</file>