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B53453F-6C6B-43C8-8BF5-8E439B61B73F}" xr6:coauthVersionLast="46" xr6:coauthVersionMax="46" xr10:uidLastSave="{00000000-0000-0000-0000-000000000000}"/>
  <bookViews>
    <workbookView xWindow="28680" yWindow="-120" windowWidth="29040" windowHeight="15840" xr2:uid="{BEB157C1-8120-4C0A-9D11-AA0B8064FCE2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B13" i="2"/>
  <c r="B12" i="2"/>
  <c r="B11" i="2"/>
  <c r="B10" i="2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6" i="1"/>
  <c r="B12" i="1"/>
  <c r="C16" i="1"/>
  <c r="B10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B13" i="1"/>
  <c r="B11" i="1"/>
  <c r="C17" i="2" l="1"/>
  <c r="E16" i="2" s="1"/>
  <c r="E16" i="1"/>
  <c r="D17" i="1" s="1"/>
  <c r="E17" i="1" s="1"/>
  <c r="D18" i="1" s="1"/>
  <c r="E18" i="1" s="1"/>
  <c r="C18" i="2" l="1"/>
  <c r="C19" i="2"/>
  <c r="D17" i="2"/>
  <c r="E17" i="2" s="1"/>
  <c r="F16" i="2"/>
  <c r="D19" i="1"/>
  <c r="F17" i="2" l="1"/>
  <c r="D18" i="2"/>
  <c r="E18" i="2" s="1"/>
  <c r="C20" i="2"/>
  <c r="E19" i="1"/>
  <c r="D20" i="1" s="1"/>
  <c r="C21" i="2" l="1"/>
  <c r="D19" i="2"/>
  <c r="E19" i="2" s="1"/>
  <c r="F18" i="2"/>
  <c r="E20" i="1"/>
  <c r="D21" i="1" s="1"/>
  <c r="F19" i="2" l="1"/>
  <c r="D20" i="2"/>
  <c r="E20" i="2" s="1"/>
  <c r="C22" i="2"/>
  <c r="E21" i="1"/>
  <c r="D22" i="1" s="1"/>
  <c r="D21" i="2" l="1"/>
  <c r="E21" i="2" s="1"/>
  <c r="F20" i="2"/>
  <c r="C23" i="2"/>
  <c r="E22" i="1"/>
  <c r="D23" i="1" s="1"/>
  <c r="C24" i="2" l="1"/>
  <c r="D22" i="2"/>
  <c r="E22" i="2" s="1"/>
  <c r="F21" i="2"/>
  <c r="E23" i="1"/>
  <c r="D24" i="1" s="1"/>
  <c r="D23" i="2" l="1"/>
  <c r="E23" i="2" s="1"/>
  <c r="F22" i="2"/>
  <c r="C25" i="2"/>
  <c r="E24" i="1"/>
  <c r="D25" i="1" s="1"/>
  <c r="C26" i="2" l="1"/>
  <c r="D24" i="2"/>
  <c r="E24" i="2" s="1"/>
  <c r="F23" i="2"/>
  <c r="E25" i="1"/>
  <c r="D26" i="1" s="1"/>
  <c r="D25" i="2" l="1"/>
  <c r="E25" i="2" s="1"/>
  <c r="F24" i="2"/>
  <c r="C27" i="2"/>
  <c r="E26" i="1"/>
  <c r="D27" i="1" s="1"/>
  <c r="C28" i="2" l="1"/>
  <c r="F25" i="2"/>
  <c r="D26" i="2"/>
  <c r="E26" i="2" s="1"/>
  <c r="E27" i="1"/>
  <c r="D28" i="1" s="1"/>
  <c r="D27" i="2" l="1"/>
  <c r="E27" i="2" s="1"/>
  <c r="F26" i="2"/>
  <c r="C29" i="2"/>
  <c r="E28" i="1"/>
  <c r="D29" i="1" s="1"/>
  <c r="D28" i="2" l="1"/>
  <c r="E28" i="2" s="1"/>
  <c r="F27" i="2"/>
  <c r="C30" i="2"/>
  <c r="E29" i="1"/>
  <c r="D30" i="1" s="1"/>
  <c r="C31" i="2" l="1"/>
  <c r="D29" i="2"/>
  <c r="E29" i="2" s="1"/>
  <c r="F28" i="2"/>
  <c r="E30" i="1"/>
  <c r="D31" i="1" s="1"/>
  <c r="F31" i="1" s="1"/>
  <c r="D30" i="2" l="1"/>
  <c r="E30" i="2" s="1"/>
  <c r="F29" i="2"/>
  <c r="D31" i="2" l="1"/>
  <c r="F31" i="2" s="1"/>
  <c r="F30" i="2"/>
</calcChain>
</file>

<file path=xl/sharedStrings.xml><?xml version="1.0" encoding="utf-8"?>
<sst xmlns="http://schemas.openxmlformats.org/spreadsheetml/2006/main" count="62" uniqueCount="32">
  <si>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</si>
  <si>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</si>
  <si>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</si>
  <si>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</si>
  <si>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</si>
  <si>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</si>
  <si>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</si>
  <si>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Frequency mulitplier per band</t>
  </si>
  <si>
    <t>Bin width</t>
  </si>
  <si>
    <t>Band</t>
  </si>
  <si>
    <t>Frequency</t>
  </si>
  <si>
    <t>Low bin</t>
  </si>
  <si>
    <t>High bin</t>
  </si>
  <si>
    <t>Must be power of 2 for MCU FFT libraries, bigger = more bins so more bands, but slower</t>
  </si>
  <si>
    <t>Maximum frequency which can be detected</t>
  </si>
  <si>
    <t>VU Meter FFT calculator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</si>
  <si>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</si>
  <si>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</si>
  <si>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</si>
  <si>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Lowest frequency</t>
  </si>
  <si>
    <t>Highest frequency</t>
  </si>
  <si>
    <t>Very low frequencies do not work well.</t>
  </si>
  <si>
    <t>Set this to at or below the Nyquist frequency</t>
  </si>
  <si>
    <t>We get useable (positive) values only for ((samples/2) -2) bins</t>
  </si>
  <si>
    <t>Divisor</t>
  </si>
  <si>
    <t>The values in this table are used to generate the code</t>
  </si>
  <si>
    <t>at lines 119 - 134 in audio_reactive.h</t>
  </si>
  <si>
    <t>defined as 'SAMPLE_RATE' in audio_reactive.h</t>
  </si>
  <si>
    <t>defined as 'samples' in audio_reactive.h</t>
  </si>
  <si>
    <t>What to multiply each frequency by to get the next one</t>
  </si>
  <si>
    <t>Must be &lt;= the nyquist frequency</t>
  </si>
  <si>
    <t>Complete the numbers in the green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</si>
</sst>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/>
    <xf numFmtId="0" fontId="0" fillId="0" borderId="4" xfId="0" applyFill="1" applyBorder="1"/>
    <xf numFmtId="0" fontId="0" fillId="0" borderId="6" xfId="0" applyFill="1" applyBorder="1"/>
    <xf numFmtId="1" fontId="0" fillId="0" borderId="8" xfId="0" applyNumberFormat="1" applyFill="1" applyBorder="1"/>
    <xf numFmtId="0" fontId="1" fillId="0" borderId="1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0AC6-1150-437D-A302-FF98BEF7C207}">
  <dimension ref="A1:F48"/>
  <sheetViews>
    <sheetView tabSelected="1" workbookViewId="0">
      <selection activeCell="L8" sqref="L8"/>
    </sheetView>
  </sheetViews>
  <sheetFormatPr defaultRowHeight="14.4" x14ac:dyDescent="0.3"/>
  <cols>
    <col min="1" max="1" width="25.44140625" bestFit="1" customWidth="1"/>
    <col min="3" max="3" width="10.77734375" customWidth="1"/>
    <col min="4" max="5" width="12" bestFit="1" customWidth="1"/>
  </cols>
  <sheetData>
    <row r="1" spans="1:6" ht="23.4" x14ac:dyDescent="0.45">
      <c r="A1" s="1" t="s">
        <v>15</v>
      </c>
    </row>
    <row r="2" spans="1:6" ht="15" customHeight="1" x14ac:dyDescent="0.3">
      <c r="A2" t="s">
        <v>31</v>
      </c>
    </row>
    <row r="3" spans="1:6" ht="15" customHeight="1" x14ac:dyDescent="0.3">
      <c r="A3" t="s">
        <v>18</v>
      </c>
    </row>
    <row r="4" spans="1:6" ht="15" thickBot="1" x14ac:dyDescent="0.35"/>
    <row r="5" spans="1:6" x14ac:dyDescent="0.3">
      <c r="A5" t="s">
        <v>0</v>
      </c>
      <c r="B5" s="2">
        <v>20480</v>
      </c>
      <c r="C5" t="s">
        <v>1</v>
      </c>
      <c r="D5" t="s">
        <v>27</v>
      </c>
    </row>
    <row r="6" spans="1:6" x14ac:dyDescent="0.3">
      <c r="A6" t="s">
        <v>19</v>
      </c>
      <c r="B6" s="3">
        <v>60</v>
      </c>
      <c r="C6" t="s">
        <v>1</v>
      </c>
      <c r="D6" t="s">
        <v>21</v>
      </c>
    </row>
    <row r="7" spans="1:6" x14ac:dyDescent="0.3">
      <c r="A7" t="s">
        <v>20</v>
      </c>
      <c r="B7" s="3">
        <v>10240</v>
      </c>
      <c r="C7" t="s">
        <v>1</v>
      </c>
      <c r="D7" t="s">
        <v>30</v>
      </c>
    </row>
    <row r="8" spans="1:6" ht="15" thickBot="1" x14ac:dyDescent="0.35">
      <c r="A8" t="s">
        <v>6</v>
      </c>
      <c r="B8" s="4">
        <v>512</v>
      </c>
      <c r="D8" t="s">
        <v>28</v>
      </c>
    </row>
    <row r="10" spans="1:6" x14ac:dyDescent="0.3">
      <c r="A10" t="s">
        <v>7</v>
      </c>
      <c r="B10" s="9">
        <f>(B7/B6)^(1/16)</f>
        <v>1.3788254602770726</v>
      </c>
      <c r="D10" t="s">
        <v>29</v>
      </c>
    </row>
    <row r="11" spans="1:6" x14ac:dyDescent="0.3">
      <c r="A11" t="s">
        <v>2</v>
      </c>
      <c r="B11">
        <f>B5/2</f>
        <v>10240</v>
      </c>
      <c r="C11" t="s">
        <v>1</v>
      </c>
      <c r="D11" t="s">
        <v>14</v>
      </c>
    </row>
    <row r="12" spans="1:6" x14ac:dyDescent="0.3">
      <c r="A12" t="s">
        <v>8</v>
      </c>
      <c r="B12">
        <f>B5/B8</f>
        <v>40</v>
      </c>
      <c r="C12" t="s">
        <v>1</v>
      </c>
      <c r="D12" t="s">
        <v>4</v>
      </c>
    </row>
    <row r="13" spans="1:6" x14ac:dyDescent="0.3">
      <c r="A13" t="s">
        <v>5</v>
      </c>
      <c r="B13">
        <f>B8/2-3</f>
        <v>253</v>
      </c>
      <c r="D13" t="s">
        <v>23</v>
      </c>
    </row>
    <row r="14" spans="1:6" ht="15" thickBot="1" x14ac:dyDescent="0.35"/>
    <row r="15" spans="1:6" ht="15" thickBot="1" x14ac:dyDescent="0.35">
      <c r="B15" s="7" t="s">
        <v>9</v>
      </c>
      <c r="C15" s="8" t="s">
        <v>10</v>
      </c>
      <c r="D15" s="8" t="s">
        <v>11</v>
      </c>
      <c r="E15" s="8" t="s">
        <v>12</v>
      </c>
      <c r="F15" s="15" t="s">
        <v>24</v>
      </c>
    </row>
    <row r="16" spans="1:6" x14ac:dyDescent="0.3">
      <c r="B16" s="12">
        <v>0</v>
      </c>
      <c r="C16" s="10">
        <f>B6</f>
        <v>60</v>
      </c>
      <c r="D16" s="10">
        <v>3</v>
      </c>
      <c r="E16" s="10">
        <f>((C17-C16)/$B$12)+D16</f>
        <v>3.5682381904156086</v>
      </c>
      <c r="F16" s="5">
        <f>E16-D16+1</f>
        <v>1.5682381904156086</v>
      </c>
    </row>
    <row r="17" spans="2:6" x14ac:dyDescent="0.3">
      <c r="B17" s="12">
        <v>1</v>
      </c>
      <c r="C17" s="10">
        <f>C16*$B$10</f>
        <v>82.729527616624353</v>
      </c>
      <c r="D17" s="10">
        <f>E16</f>
        <v>3.5682381904156086</v>
      </c>
      <c r="E17" s="10">
        <f>((C18-C17)/$B$12)+D17</f>
        <v>4.3517394748624216</v>
      </c>
      <c r="F17" s="5">
        <f t="shared" ref="F17:F31" si="0">E17-D17+1</f>
        <v>1.783501284446813</v>
      </c>
    </row>
    <row r="18" spans="2:6" x14ac:dyDescent="0.3">
      <c r="B18" s="12">
        <v>2</v>
      </c>
      <c r="C18" s="10">
        <f t="shared" ref="C18:C32" si="1">C17*$B$10</f>
        <v>114.06957899449687</v>
      </c>
      <c r="D18" s="10">
        <f>E17</f>
        <v>4.3517394748624216</v>
      </c>
      <c r="E18" s="10">
        <f>((C19-C18)/$B$12)+D18</f>
        <v>5.4320509940174757</v>
      </c>
      <c r="F18" s="5">
        <f t="shared" si="0"/>
        <v>2.0803115191550541</v>
      </c>
    </row>
    <row r="19" spans="2:6" x14ac:dyDescent="0.3">
      <c r="B19" s="12">
        <v>3</v>
      </c>
      <c r="C19" s="10">
        <f t="shared" si="1"/>
        <v>157.28203976069904</v>
      </c>
      <c r="D19" s="10">
        <f>E18</f>
        <v>5.4320509940174757</v>
      </c>
      <c r="E19" s="10">
        <f>((C20-C19)/$B$12)+D19</f>
        <v>6.9216120216590671</v>
      </c>
      <c r="F19" s="5">
        <f t="shared" si="0"/>
        <v>2.4895610276415914</v>
      </c>
    </row>
    <row r="20" spans="2:6" x14ac:dyDescent="0.3">
      <c r="B20" s="12">
        <v>4</v>
      </c>
      <c r="C20" s="10">
        <f t="shared" si="1"/>
        <v>216.8644808663627</v>
      </c>
      <c r="D20" s="10">
        <f>E19</f>
        <v>6.9216120216590671</v>
      </c>
      <c r="E20" s="10">
        <f>((C21-C20)/$B$12)+D20</f>
        <v>8.9754566912077731</v>
      </c>
      <c r="F20" s="5">
        <f t="shared" si="0"/>
        <v>3.053844669548706</v>
      </c>
    </row>
    <row r="21" spans="2:6" x14ac:dyDescent="0.3">
      <c r="B21" s="12">
        <v>5</v>
      </c>
      <c r="C21" s="10">
        <f t="shared" si="1"/>
        <v>299.01826764831094</v>
      </c>
      <c r="D21" s="10">
        <f>E20</f>
        <v>8.9754566912077731</v>
      </c>
      <c r="E21" s="10">
        <f>((C22-C21)/$B$12)+D21</f>
        <v>11.807350013035879</v>
      </c>
      <c r="F21" s="5">
        <f t="shared" si="0"/>
        <v>3.8318933218281064</v>
      </c>
    </row>
    <row r="22" spans="2:6" x14ac:dyDescent="0.3">
      <c r="B22" s="12">
        <v>6</v>
      </c>
      <c r="C22" s="10">
        <f t="shared" si="1"/>
        <v>412.29400052143524</v>
      </c>
      <c r="D22" s="10">
        <f>E21</f>
        <v>11.807350013035879</v>
      </c>
      <c r="E22" s="10">
        <f>((C23-C22)/$B$12)+D22</f>
        <v>15.712036625961089</v>
      </c>
      <c r="F22" s="5">
        <f t="shared" si="0"/>
        <v>4.9046866129252091</v>
      </c>
    </row>
    <row r="23" spans="2:6" x14ac:dyDescent="0.3">
      <c r="B23" s="12">
        <v>7</v>
      </c>
      <c r="C23" s="10">
        <f t="shared" si="1"/>
        <v>568.48146503844362</v>
      </c>
      <c r="D23" s="10">
        <f>E22</f>
        <v>15.712036625961089</v>
      </c>
      <c r="E23" s="10">
        <f>((C24-C23)/$B$12)+D23</f>
        <v>21.095917942265416</v>
      </c>
      <c r="F23" s="5">
        <f t="shared" si="0"/>
        <v>6.3838813163043273</v>
      </c>
    </row>
    <row r="24" spans="2:6" x14ac:dyDescent="0.3">
      <c r="B24" s="12">
        <v>8</v>
      </c>
      <c r="C24" s="10">
        <f t="shared" si="1"/>
        <v>783.83671769061664</v>
      </c>
      <c r="D24" s="10">
        <f>E23</f>
        <v>21.095917942265416</v>
      </c>
      <c r="E24" s="10">
        <f>((C25-C24)/$B$12)+D24</f>
        <v>28.519350576295857</v>
      </c>
      <c r="F24" s="5">
        <f t="shared" si="0"/>
        <v>8.4234326340304406</v>
      </c>
    </row>
    <row r="25" spans="2:6" x14ac:dyDescent="0.3">
      <c r="B25" s="12">
        <v>9</v>
      </c>
      <c r="C25" s="10">
        <f t="shared" si="1"/>
        <v>1080.7740230518343</v>
      </c>
      <c r="D25" s="10">
        <f>E24</f>
        <v>28.519350576295857</v>
      </c>
      <c r="E25" s="10">
        <f>((C26-C25)/$B$12)+D25</f>
        <v>38.754968494748724</v>
      </c>
      <c r="F25" s="5">
        <f t="shared" si="0"/>
        <v>11.235617918452867</v>
      </c>
    </row>
    <row r="26" spans="2:6" x14ac:dyDescent="0.3">
      <c r="B26" s="12">
        <v>10</v>
      </c>
      <c r="C26" s="10">
        <f t="shared" si="1"/>
        <v>1490.1987397899491</v>
      </c>
      <c r="D26" s="10">
        <f>E25</f>
        <v>38.754968494748724</v>
      </c>
      <c r="E26" s="10">
        <f>((C27-C26)/$B$12)+D26</f>
        <v>52.86809908237975</v>
      </c>
      <c r="F26" s="5">
        <f t="shared" si="0"/>
        <v>15.113130587631026</v>
      </c>
    </row>
    <row r="27" spans="2:6" x14ac:dyDescent="0.3">
      <c r="B27" s="12">
        <v>11</v>
      </c>
      <c r="C27" s="10">
        <f t="shared" si="1"/>
        <v>2054.7239632951901</v>
      </c>
      <c r="D27" s="10">
        <f>E26</f>
        <v>52.86809908237975</v>
      </c>
      <c r="E27" s="10">
        <f>((C28-C27)/$B$12)+D27</f>
        <v>72.327642860820532</v>
      </c>
      <c r="F27" s="5">
        <f t="shared" si="0"/>
        <v>20.459543778440782</v>
      </c>
    </row>
    <row r="28" spans="2:6" x14ac:dyDescent="0.3">
      <c r="B28" s="12">
        <v>12</v>
      </c>
      <c r="C28" s="10">
        <f t="shared" si="1"/>
        <v>2833.1057144328215</v>
      </c>
      <c r="D28" s="10">
        <f>E27</f>
        <v>72.327642860820532</v>
      </c>
      <c r="E28" s="10">
        <f>((C29-C28)/$B$12)+D28</f>
        <v>99.158957267910992</v>
      </c>
      <c r="F28" s="5">
        <f t="shared" si="0"/>
        <v>27.83131440709046</v>
      </c>
    </row>
    <row r="29" spans="2:6" x14ac:dyDescent="0.3">
      <c r="B29" s="12">
        <v>13</v>
      </c>
      <c r="C29" s="10">
        <f t="shared" si="1"/>
        <v>3906.35829071644</v>
      </c>
      <c r="D29" s="10">
        <f>E28</f>
        <v>99.158957267910992</v>
      </c>
      <c r="E29" s="10">
        <f>((C30-C29)/$B$12)+D29</f>
        <v>136.15465670510633</v>
      </c>
      <c r="F29" s="5">
        <f t="shared" si="0"/>
        <v>37.995699437195341</v>
      </c>
    </row>
    <row r="30" spans="2:6" x14ac:dyDescent="0.3">
      <c r="B30" s="12">
        <v>14</v>
      </c>
      <c r="C30" s="10">
        <f t="shared" si="1"/>
        <v>5386.1862682042538</v>
      </c>
      <c r="D30" s="10">
        <f>E29</f>
        <v>136.15465670510633</v>
      </c>
      <c r="E30" s="10">
        <f>((C31-C30)/$B$12)+D30</f>
        <v>187.16526900986946</v>
      </c>
      <c r="F30" s="5">
        <f t="shared" si="0"/>
        <v>52.010612304763129</v>
      </c>
    </row>
    <row r="31" spans="2:6" ht="15" thickBot="1" x14ac:dyDescent="0.35">
      <c r="B31" s="13">
        <v>15</v>
      </c>
      <c r="C31" s="14">
        <f t="shared" si="1"/>
        <v>7426.6107603947785</v>
      </c>
      <c r="D31" s="14">
        <f>E30</f>
        <v>187.16526900986946</v>
      </c>
      <c r="E31" s="14">
        <v>255</v>
      </c>
      <c r="F31" s="6">
        <f t="shared" si="0"/>
        <v>68.834730990130538</v>
      </c>
    </row>
    <row r="32" spans="2:6" x14ac:dyDescent="0.3">
      <c r="B32" s="16" t="s">
        <v>25</v>
      </c>
      <c r="C32" s="10"/>
      <c r="D32" s="10"/>
      <c r="E32" s="10"/>
      <c r="F32" s="11"/>
    </row>
    <row r="33" spans="2:5" x14ac:dyDescent="0.3">
      <c r="B33" t="s">
        <v>26</v>
      </c>
      <c r="C33" s="10"/>
      <c r="D33" s="10"/>
      <c r="E33" s="10"/>
    </row>
    <row r="34" spans="2:5" x14ac:dyDescent="0.3">
      <c r="B34" s="9"/>
      <c r="C34" s="10"/>
      <c r="D34" s="10"/>
      <c r="E34" s="10"/>
    </row>
    <row r="35" spans="2:5" x14ac:dyDescent="0.3">
      <c r="B35" s="9"/>
      <c r="C35" s="10"/>
      <c r="D35" s="10"/>
      <c r="E35" s="10"/>
    </row>
    <row r="36" spans="2:5" x14ac:dyDescent="0.3">
      <c r="B36" s="9"/>
      <c r="C36" s="10"/>
      <c r="D36" s="10"/>
      <c r="E36" s="10"/>
    </row>
    <row r="37" spans="2:5" x14ac:dyDescent="0.3">
      <c r="B37" s="9"/>
      <c r="C37" s="10"/>
      <c r="D37" s="10"/>
      <c r="E37" s="10"/>
    </row>
    <row r="38" spans="2:5" x14ac:dyDescent="0.3">
      <c r="B38" s="9"/>
      <c r="C38" s="10"/>
      <c r="D38" s="10"/>
      <c r="E38" s="10"/>
    </row>
    <row r="39" spans="2:5" x14ac:dyDescent="0.3">
      <c r="B39" s="9"/>
      <c r="C39" s="10"/>
      <c r="D39" s="10"/>
      <c r="E39" s="10"/>
    </row>
    <row r="40" spans="2:5" x14ac:dyDescent="0.3">
      <c r="B40" s="9"/>
      <c r="C40" s="10"/>
      <c r="D40" s="10"/>
      <c r="E40" s="10"/>
    </row>
    <row r="41" spans="2:5" x14ac:dyDescent="0.3">
      <c r="B41" s="9"/>
      <c r="C41" s="10"/>
      <c r="D41" s="10"/>
      <c r="E41" s="10"/>
    </row>
    <row r="42" spans="2:5" x14ac:dyDescent="0.3">
      <c r="B42" s="9"/>
      <c r="C42" s="10"/>
      <c r="D42" s="10"/>
      <c r="E42" s="10"/>
    </row>
    <row r="43" spans="2:5" x14ac:dyDescent="0.3">
      <c r="B43" s="9"/>
      <c r="C43" s="10"/>
      <c r="D43" s="10"/>
      <c r="E43" s="10"/>
    </row>
    <row r="44" spans="2:5" x14ac:dyDescent="0.3">
      <c r="B44" s="9"/>
      <c r="C44" s="10"/>
      <c r="D44" s="10"/>
      <c r="E44" s="10"/>
    </row>
    <row r="45" spans="2:5" x14ac:dyDescent="0.3">
      <c r="B45" s="9"/>
      <c r="C45" s="10"/>
      <c r="D45" s="10"/>
      <c r="E45" s="10"/>
    </row>
    <row r="46" spans="2:5" x14ac:dyDescent="0.3">
      <c r="B46" s="9"/>
      <c r="C46" s="10"/>
      <c r="D46" s="10"/>
      <c r="E46" s="10"/>
    </row>
    <row r="47" spans="2:5" x14ac:dyDescent="0.3">
      <c r="B47" s="9"/>
      <c r="C47" s="10"/>
      <c r="D47" s="10"/>
      <c r="E47" s="10"/>
    </row>
    <row r="48" spans="2:5" x14ac:dyDescent="0.3">
      <c r="B48" s="9"/>
      <c r="C48" s="10"/>
      <c r="D48" s="10"/>
      <c r="E48" s="10"/>
    </row>
  </sheetData>
  <dataValidations count="2">
    <dataValidation type="whole" operator="lessThanOrEqual" allowBlank="1" showInputMessage="1" showErrorMessage="1" errorTitle="Error" error="Value must be less than or equal to the nyquist frequency (see B11)" sqref="B7" xr:uid="{3DD7CFCE-3FBF-49D2-993A-0E9AD88C28D8}">
      <formula1>B11</formula1>
    </dataValidation>
    <dataValidation type="custom" allowBlank="1" showInputMessage="1" showErrorMessage="1" error="Must be an even number" sqref="B8" xr:uid="{4A64C033-68FB-4F69-8218-7D4CD060003F}">
      <formula1>AND(B8&gt;0,B8&lt;=1200,MOD(B8,2)=0)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8"/>
  <sheetViews>
    <sheetView workbookViewId="0">
      <selection activeCell="K33" sqref="K33"/>
    </sheetView>
  </sheetViews>
  <sheetFormatPr defaultRowHeight="14.4" x14ac:dyDescent="0.3"/>
  <cols>
    <col min="1" max="1" width="25.44140625" bestFit="1" customWidth="1"/>
    <col min="3" max="3" width="10.77734375" customWidth="1"/>
    <col min="4" max="5" width="12" bestFit="1" customWidth="1"/>
  </cols>
  <sheetData>
    <row r="1" spans="1:6" ht="23.4" x14ac:dyDescent="0.45">
      <c r="A1" s="1" t="s">
        <v>15</v>
      </c>
    </row>
    <row r="2" spans="1:6" ht="15" customHeight="1" x14ac:dyDescent="0.3">
      <c r="A2" t="s">
        <v>17</v>
      </c>
    </row>
    <row r="3" spans="1:6" ht="15" customHeight="1" x14ac:dyDescent="0.3">
      <c r="A3" t="s">
        <v>18</v>
      </c>
    </row>
    <row r="4" spans="1:6" ht="15" thickBot="1" x14ac:dyDescent="0.35"/>
    <row r="5" spans="1:6" x14ac:dyDescent="0.3">
      <c r="A5" t="s">
        <v>0</v>
      </c>
      <c r="B5" s="2">
        <v>10240</v>
      </c>
      <c r="C5" t="s">
        <v>1</v>
      </c>
      <c r="D5" t="s">
        <v>3</v>
      </c>
    </row>
    <row r="6" spans="1:6" x14ac:dyDescent="0.3">
      <c r="A6" t="s">
        <v>19</v>
      </c>
      <c r="B6" s="3">
        <v>60</v>
      </c>
      <c r="C6" t="s">
        <v>1</v>
      </c>
      <c r="D6" t="s">
        <v>21</v>
      </c>
    </row>
    <row r="7" spans="1:6" x14ac:dyDescent="0.3">
      <c r="A7" t="s">
        <v>20</v>
      </c>
      <c r="B7" s="3">
        <v>5120</v>
      </c>
      <c r="C7" t="s">
        <v>1</v>
      </c>
      <c r="D7" t="s">
        <v>22</v>
      </c>
    </row>
    <row r="8" spans="1:6" ht="15" thickBot="1" x14ac:dyDescent="0.35">
      <c r="A8" t="s">
        <v>6</v>
      </c>
      <c r="B8" s="4">
        <v>512</v>
      </c>
      <c r="D8" t="s">
        <v>13</v>
      </c>
    </row>
    <row r="10" spans="1:6" x14ac:dyDescent="0.3">
      <c r="A10" t="s">
        <v>7</v>
      </c>
      <c r="B10" s="9">
        <f>(B7/B6)^(1/16)</f>
        <v>1.3203677842720456</v>
      </c>
      <c r="D10" t="s">
        <v>16</v>
      </c>
    </row>
    <row r="11" spans="1:6" x14ac:dyDescent="0.3">
      <c r="A11" t="s">
        <v>2</v>
      </c>
      <c r="B11">
        <f>B5/2</f>
        <v>5120</v>
      </c>
      <c r="C11" t="s">
        <v>1</v>
      </c>
      <c r="D11" t="s">
        <v>14</v>
      </c>
    </row>
    <row r="12" spans="1:6" x14ac:dyDescent="0.3">
      <c r="A12" t="s">
        <v>8</v>
      </c>
      <c r="B12">
        <f>B5/B8</f>
        <v>20</v>
      </c>
      <c r="C12" t="s">
        <v>1</v>
      </c>
      <c r="D12" t="s">
        <v>4</v>
      </c>
    </row>
    <row r="13" spans="1:6" x14ac:dyDescent="0.3">
      <c r="A13" t="s">
        <v>5</v>
      </c>
      <c r="B13">
        <f>B8/2-3</f>
        <v>253</v>
      </c>
      <c r="D13" t="s">
        <v>23</v>
      </c>
    </row>
    <row r="14" spans="1:6" ht="15" thickBot="1" x14ac:dyDescent="0.35"/>
    <row r="15" spans="1:6" ht="15" thickBot="1" x14ac:dyDescent="0.35">
      <c r="B15" s="7" t="s">
        <v>9</v>
      </c>
      <c r="C15" s="8" t="s">
        <v>10</v>
      </c>
      <c r="D15" s="8" t="s">
        <v>11</v>
      </c>
      <c r="E15" s="8" t="s">
        <v>12</v>
      </c>
      <c r="F15" s="15" t="s">
        <v>24</v>
      </c>
    </row>
    <row r="16" spans="1:6" x14ac:dyDescent="0.3">
      <c r="B16" s="12">
        <v>0</v>
      </c>
      <c r="C16" s="10">
        <f>B6</f>
        <v>60</v>
      </c>
      <c r="D16" s="10">
        <v>3</v>
      </c>
      <c r="E16" s="10">
        <f>((C17-C16)/$B$12)+D16</f>
        <v>3.9611033528161372</v>
      </c>
      <c r="F16" s="5">
        <f>E16-D16+1</f>
        <v>1.9611033528161372</v>
      </c>
    </row>
    <row r="17" spans="2:6" x14ac:dyDescent="0.3">
      <c r="B17" s="12">
        <v>1</v>
      </c>
      <c r="C17" s="10">
        <f>C16*$B$10</f>
        <v>79.222067056322743</v>
      </c>
      <c r="D17" s="10">
        <f>E16</f>
        <v>3.9611033528161372</v>
      </c>
      <c r="E17" s="10">
        <f>((C18-C17)/$B$12)+D17</f>
        <v>5.2301132572304141</v>
      </c>
      <c r="F17" s="5">
        <f t="shared" ref="F17:F32" si="0">E17-D17+1</f>
        <v>2.2690099044142769</v>
      </c>
    </row>
    <row r="18" spans="2:6" x14ac:dyDescent="0.3">
      <c r="B18" s="12">
        <v>2</v>
      </c>
      <c r="C18" s="10">
        <f t="shared" ref="C18:C32" si="1">C17*$B$10</f>
        <v>104.60226514460828</v>
      </c>
      <c r="D18" s="10">
        <f>E17</f>
        <v>5.2301132572304141</v>
      </c>
      <c r="E18" s="10">
        <f>((C19-C18)/$B$12)+D18</f>
        <v>6.9056730529411734</v>
      </c>
      <c r="F18" s="5">
        <f t="shared" si="0"/>
        <v>2.6755597957107593</v>
      </c>
    </row>
    <row r="19" spans="2:6" x14ac:dyDescent="0.3">
      <c r="B19" s="12">
        <v>3</v>
      </c>
      <c r="C19" s="10">
        <f t="shared" si="1"/>
        <v>138.11346105882348</v>
      </c>
      <c r="D19" s="10">
        <f>E18</f>
        <v>6.9056730529411734</v>
      </c>
      <c r="E19" s="10">
        <f>((C20-C19)/$B$12)+D19</f>
        <v>9.11802822781911</v>
      </c>
      <c r="F19" s="5">
        <f t="shared" si="0"/>
        <v>3.2123551748779366</v>
      </c>
    </row>
    <row r="20" spans="2:6" x14ac:dyDescent="0.3">
      <c r="B20" s="12">
        <v>4</v>
      </c>
      <c r="C20" s="10">
        <f t="shared" si="1"/>
        <v>182.3605645563822</v>
      </c>
      <c r="D20" s="10">
        <f>E19</f>
        <v>9.11802822781911</v>
      </c>
      <c r="E20" s="10">
        <f>((C21-C20)/$B$12)+D20</f>
        <v>12.039150728095485</v>
      </c>
      <c r="F20" s="5">
        <f t="shared" si="0"/>
        <v>3.9211225002763754</v>
      </c>
    </row>
    <row r="21" spans="2:6" x14ac:dyDescent="0.3">
      <c r="B21" s="12">
        <v>5</v>
      </c>
      <c r="C21" s="10">
        <f t="shared" si="1"/>
        <v>240.78301456190971</v>
      </c>
      <c r="D21" s="10">
        <f>E20</f>
        <v>12.039150728095485</v>
      </c>
      <c r="E21" s="10">
        <f>((C22-C21)/$B$12)+D21</f>
        <v>15.896106771372621</v>
      </c>
      <c r="F21" s="5">
        <f t="shared" si="0"/>
        <v>4.856956043277135</v>
      </c>
    </row>
    <row r="22" spans="2:6" x14ac:dyDescent="0.3">
      <c r="B22" s="12">
        <v>6</v>
      </c>
      <c r="C22" s="10">
        <f t="shared" si="1"/>
        <v>317.92213542745242</v>
      </c>
      <c r="D22" s="10">
        <f>E21</f>
        <v>15.896106771372621</v>
      </c>
      <c r="E22" s="10">
        <f>((C23-C22)/$B$12)+D22</f>
        <v>20.988707276269128</v>
      </c>
      <c r="F22" s="5">
        <f t="shared" si="0"/>
        <v>6.0926005048965077</v>
      </c>
    </row>
    <row r="23" spans="2:6" x14ac:dyDescent="0.3">
      <c r="B23" s="12">
        <v>7</v>
      </c>
      <c r="C23" s="10">
        <f t="shared" si="1"/>
        <v>419.77414552538255</v>
      </c>
      <c r="D23" s="10">
        <f>E22</f>
        <v>20.988707276269128</v>
      </c>
      <c r="E23" s="10">
        <f>((C24-C23)/$B$12)+D23</f>
        <v>27.712812921102028</v>
      </c>
      <c r="F23" s="5">
        <f t="shared" si="0"/>
        <v>7.7241056448328997</v>
      </c>
    </row>
    <row r="24" spans="2:6" x14ac:dyDescent="0.3">
      <c r="B24" s="12">
        <v>8</v>
      </c>
      <c r="C24" s="10">
        <f t="shared" si="1"/>
        <v>554.25625842204056</v>
      </c>
      <c r="D24" s="10">
        <f>E23</f>
        <v>27.712812921102028</v>
      </c>
      <c r="E24" s="10">
        <f>((C25-C24)/$B$12)+D24</f>
        <v>36.591105392581198</v>
      </c>
      <c r="F24" s="5">
        <f t="shared" si="0"/>
        <v>9.8782924714791704</v>
      </c>
    </row>
    <row r="25" spans="2:6" x14ac:dyDescent="0.3">
      <c r="B25" s="12">
        <v>9</v>
      </c>
      <c r="C25" s="10">
        <f t="shared" si="1"/>
        <v>731.82210785162397</v>
      </c>
      <c r="D25" s="10">
        <f>E24</f>
        <v>36.591105392581198</v>
      </c>
      <c r="E25" s="10">
        <f>((C26-C25)/$B$12)+D25</f>
        <v>48.313716751267336</v>
      </c>
      <c r="F25" s="5">
        <f t="shared" si="0"/>
        <v>12.722611358686137</v>
      </c>
    </row>
    <row r="26" spans="2:6" x14ac:dyDescent="0.3">
      <c r="B26" s="12">
        <v>10</v>
      </c>
      <c r="C26" s="10">
        <f t="shared" si="1"/>
        <v>966.27433502534677</v>
      </c>
      <c r="D26" s="10">
        <f>E25</f>
        <v>48.313716751267336</v>
      </c>
      <c r="E26" s="10">
        <f>((C27-C26)/$B$12)+D26</f>
        <v>63.791875136818064</v>
      </c>
      <c r="F26" s="5">
        <f t="shared" si="0"/>
        <v>16.478158385550728</v>
      </c>
    </row>
    <row r="27" spans="2:6" x14ac:dyDescent="0.3">
      <c r="B27" s="12">
        <v>11</v>
      </c>
      <c r="C27" s="10">
        <f t="shared" si="1"/>
        <v>1275.8375027363613</v>
      </c>
      <c r="D27" s="10">
        <f>E26</f>
        <v>63.791875136818064</v>
      </c>
      <c r="E27" s="10">
        <f>((C28-C27)/$B$12)+D27</f>
        <v>84.228736828959455</v>
      </c>
      <c r="F27" s="5">
        <f t="shared" si="0"/>
        <v>21.436861692141392</v>
      </c>
    </row>
    <row r="28" spans="2:6" x14ac:dyDescent="0.3">
      <c r="B28" s="12">
        <v>12</v>
      </c>
      <c r="C28" s="10">
        <f t="shared" si="1"/>
        <v>1684.5747365791892</v>
      </c>
      <c r="D28" s="10">
        <f>E27</f>
        <v>84.228736828959455</v>
      </c>
      <c r="E28" s="10">
        <f>((C29-C28)/$B$12)+D28</f>
        <v>111.21291061888644</v>
      </c>
      <c r="F28" s="5">
        <f t="shared" si="0"/>
        <v>27.984173789926984</v>
      </c>
    </row>
    <row r="29" spans="2:6" x14ac:dyDescent="0.3">
      <c r="B29" s="12">
        <v>13</v>
      </c>
      <c r="C29" s="10">
        <f t="shared" si="1"/>
        <v>2224.2582123777288</v>
      </c>
      <c r="D29" s="10">
        <f>E28</f>
        <v>111.21291061888644</v>
      </c>
      <c r="E29" s="10">
        <f>((C30-C29)/$B$12)+D29</f>
        <v>146.84194437630416</v>
      </c>
      <c r="F29" s="5">
        <f t="shared" si="0"/>
        <v>36.629033757417716</v>
      </c>
    </row>
    <row r="30" spans="2:6" x14ac:dyDescent="0.3">
      <c r="B30" s="12">
        <v>14</v>
      </c>
      <c r="C30" s="10">
        <f t="shared" si="1"/>
        <v>2936.838887526083</v>
      </c>
      <c r="D30" s="10">
        <f>E29</f>
        <v>146.84194437630416</v>
      </c>
      <c r="E30" s="10">
        <f>((C31-C30)/$B$12)+D30</f>
        <v>193.88537273433968</v>
      </c>
      <c r="F30" s="5">
        <f t="shared" si="0"/>
        <v>48.043428358035527</v>
      </c>
    </row>
    <row r="31" spans="2:6" ht="15" thickBot="1" x14ac:dyDescent="0.35">
      <c r="B31" s="13">
        <v>15</v>
      </c>
      <c r="C31" s="14">
        <f t="shared" si="1"/>
        <v>3877.7074546867934</v>
      </c>
      <c r="D31" s="14">
        <f>E30</f>
        <v>193.88537273433968</v>
      </c>
      <c r="E31" s="14">
        <v>255</v>
      </c>
      <c r="F31" s="6">
        <f t="shared" si="0"/>
        <v>62.114627265660317</v>
      </c>
    </row>
    <row r="32" spans="2:6" x14ac:dyDescent="0.3">
      <c r="B32" s="16" t="s">
        <v>25</v>
      </c>
      <c r="C32" s="10"/>
      <c r="D32" s="10"/>
      <c r="E32" s="10"/>
      <c r="F32" s="11"/>
    </row>
    <row r="33" spans="2:5" x14ac:dyDescent="0.3">
      <c r="B33" t="s">
        <v>26</v>
      </c>
      <c r="C33" s="10"/>
      <c r="D33" s="10"/>
      <c r="E33" s="10"/>
    </row>
    <row r="34" spans="2:5" x14ac:dyDescent="0.3">
      <c r="B34" s="9"/>
      <c r="C34" s="10"/>
      <c r="D34" s="10"/>
      <c r="E34" s="10"/>
    </row>
    <row r="35" spans="2:5" x14ac:dyDescent="0.3">
      <c r="B35" s="9"/>
      <c r="C35" s="10"/>
      <c r="D35" s="10"/>
      <c r="E35" s="10"/>
    </row>
    <row r="36" spans="2:5" x14ac:dyDescent="0.3">
      <c r="B36" s="9"/>
      <c r="C36" s="10"/>
      <c r="D36" s="10"/>
      <c r="E36" s="10"/>
    </row>
    <row r="37" spans="2:5" x14ac:dyDescent="0.3">
      <c r="B37" s="9"/>
      <c r="C37" s="10"/>
      <c r="D37" s="10"/>
      <c r="E37" s="10"/>
    </row>
    <row r="38" spans="2:5" x14ac:dyDescent="0.3">
      <c r="B38" s="9"/>
      <c r="C38" s="10"/>
      <c r="D38" s="10"/>
      <c r="E38" s="10"/>
    </row>
    <row r="39" spans="2:5" x14ac:dyDescent="0.3">
      <c r="B39" s="9"/>
      <c r="C39" s="10"/>
      <c r="D39" s="10"/>
      <c r="E39" s="10"/>
    </row>
    <row r="40" spans="2:5" x14ac:dyDescent="0.3">
      <c r="B40" s="9"/>
      <c r="C40" s="10"/>
      <c r="D40" s="10"/>
      <c r="E40" s="10"/>
    </row>
    <row r="41" spans="2:5" x14ac:dyDescent="0.3">
      <c r="B41" s="9"/>
      <c r="C41" s="10"/>
      <c r="D41" s="10"/>
      <c r="E41" s="10"/>
    </row>
    <row r="42" spans="2:5" x14ac:dyDescent="0.3">
      <c r="B42" s="9"/>
      <c r="C42" s="10"/>
      <c r="D42" s="10"/>
      <c r="E42" s="10"/>
    </row>
    <row r="43" spans="2:5" x14ac:dyDescent="0.3">
      <c r="B43" s="9"/>
      <c r="C43" s="10"/>
      <c r="D43" s="10"/>
      <c r="E43" s="10"/>
    </row>
    <row r="44" spans="2:5" x14ac:dyDescent="0.3">
      <c r="B44" s="9"/>
      <c r="C44" s="10"/>
      <c r="D44" s="10"/>
      <c r="E44" s="10"/>
    </row>
    <row r="45" spans="2:5" x14ac:dyDescent="0.3">
      <c r="B45" s="9"/>
      <c r="C45" s="10"/>
      <c r="D45" s="10"/>
      <c r="E45" s="10"/>
    </row>
    <row r="46" spans="2:5" x14ac:dyDescent="0.3">
      <c r="B46" s="9"/>
      <c r="C46" s="10"/>
      <c r="D46" s="10"/>
      <c r="E46" s="10"/>
    </row>
    <row r="47" spans="2:5" x14ac:dyDescent="0.3">
      <c r="B47" s="9"/>
      <c r="C47" s="10"/>
      <c r="D47" s="10"/>
      <c r="E47" s="10"/>
    </row>
    <row r="48" spans="2:5" x14ac:dyDescent="0.3">
      <c r="B48" s="9"/>
      <c r="C48" s="10"/>
      <c r="D48" s="10"/>
      <c r="E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Scott Marley</cp:lastModifiedBy>
  <dcterms:created xsi:type="dcterms:W3CDTF">2020-07-17T10:56:46Z</dcterms:created>
  <dcterms:modified xsi:type="dcterms:W3CDTF">2021-03-20T22:36:46Z</dcterms:modified>
</cp:coreProperties>
</file>