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Sheet1!$B$33:$G$37</definedName>
  </definedNames>
  <calcPr calcId="152511"/>
</workbook>
</file>

<file path=xl/calcChain.xml><?xml version="1.0" encoding="utf-8"?>
<calcChain xmlns="http://schemas.openxmlformats.org/spreadsheetml/2006/main">
  <c r="F62" i="1" l="1"/>
  <c r="F63" i="1"/>
  <c r="F61" i="1"/>
  <c r="E63" i="1"/>
  <c r="E62" i="1"/>
  <c r="E61" i="1"/>
  <c r="D63" i="1" l="1"/>
  <c r="D62" i="1"/>
  <c r="D61" i="1"/>
  <c r="E46" i="1"/>
  <c r="F47" i="1"/>
  <c r="C63" i="1"/>
  <c r="C62" i="1"/>
  <c r="C61" i="1"/>
  <c r="F34" i="1"/>
  <c r="E45" i="1"/>
  <c r="F45" i="1" s="1"/>
  <c r="C46" i="1"/>
  <c r="F46" i="1" l="1"/>
  <c r="F48" i="1" s="1"/>
  <c r="G47" i="1" l="1"/>
  <c r="E60" i="1" s="1"/>
  <c r="G45" i="1"/>
  <c r="G46" i="1"/>
  <c r="D60" i="1" s="1"/>
  <c r="G48" i="1" l="1"/>
  <c r="C60" i="1"/>
  <c r="B52" i="1"/>
  <c r="D52" i="1" s="1"/>
  <c r="F52" i="1" s="1"/>
  <c r="E35" i="1" l="1"/>
  <c r="D36" i="1"/>
  <c r="C36" i="1"/>
  <c r="C35" i="1"/>
  <c r="E34" i="1"/>
  <c r="D34" i="1"/>
  <c r="E36" i="1"/>
  <c r="D35" i="1"/>
  <c r="C34" i="1"/>
  <c r="E24" i="1"/>
  <c r="D25" i="1"/>
  <c r="C25" i="1"/>
  <c r="F25" i="1" s="1"/>
  <c r="C24" i="1"/>
  <c r="E23" i="1"/>
  <c r="D23" i="1"/>
  <c r="E25" i="1"/>
  <c r="D24" i="1"/>
  <c r="C23" i="1"/>
  <c r="F23" i="1" l="1"/>
  <c r="F35" i="1"/>
  <c r="F36" i="1"/>
  <c r="F24" i="1"/>
  <c r="E13" i="1"/>
  <c r="D14" i="1"/>
  <c r="C14" i="1"/>
  <c r="F14" i="1" s="1"/>
  <c r="E12" i="1"/>
  <c r="C13" i="1"/>
  <c r="F13" i="1" s="1"/>
  <c r="D12" i="1"/>
  <c r="F12" i="1" s="1"/>
  <c r="F15" i="1" s="1"/>
  <c r="G14" i="1" s="1"/>
  <c r="F37" i="1" l="1"/>
  <c r="G34" i="1" s="1"/>
  <c r="F26" i="1"/>
  <c r="G24" i="1" s="1"/>
  <c r="G12" i="1"/>
  <c r="G13" i="1"/>
  <c r="G35" i="1" l="1"/>
  <c r="G36" i="1"/>
  <c r="G25" i="1"/>
  <c r="G23" i="1"/>
  <c r="G26" i="1"/>
  <c r="B19" i="1"/>
  <c r="D19" i="1" s="1"/>
  <c r="F19" i="1" s="1"/>
  <c r="G15" i="1"/>
  <c r="B41" i="1" l="1"/>
  <c r="D41" i="1" s="1"/>
  <c r="F41" i="1" s="1"/>
  <c r="G37" i="1"/>
  <c r="B30" i="1"/>
  <c r="D30" i="1" s="1"/>
  <c r="F30" i="1" s="1"/>
</calcChain>
</file>

<file path=xl/sharedStrings.xml><?xml version="1.0" encoding="utf-8"?>
<sst xmlns="http://schemas.openxmlformats.org/spreadsheetml/2006/main" count="81" uniqueCount="25">
  <si>
    <t>Имя:</t>
  </si>
  <si>
    <t>Цена:</t>
  </si>
  <si>
    <t>GTX 1060</t>
  </si>
  <si>
    <t>GTX 1070</t>
  </si>
  <si>
    <t>GTX 1080</t>
  </si>
  <si>
    <t>Оценки компонентов собственного вектора</t>
  </si>
  <si>
    <t>Сумма:</t>
  </si>
  <si>
    <t>Вес критерия</t>
  </si>
  <si>
    <t>Согласованность:</t>
  </si>
  <si>
    <t>L(max)</t>
  </si>
  <si>
    <t>ИС</t>
  </si>
  <si>
    <t>ОС</t>
  </si>
  <si>
    <t>Внешний вид:</t>
  </si>
  <si>
    <t>Сравним видеокарты разных моделей GTX 1060, GTX 1070, GTX 1080 по критериям ЦЕНА, ВНЕШНИЙ ВИД, ПРОИЗВОДИТЕЛЬНОСТЬ при 1440p</t>
  </si>
  <si>
    <t>Ср производительность(FPS):</t>
  </si>
  <si>
    <t xml:space="preserve">АЛЬТЕРНАТИВЫ </t>
  </si>
  <si>
    <t>КРИТЕРИИ</t>
  </si>
  <si>
    <t>Глобальные приоритеты</t>
  </si>
  <si>
    <t>ЦЕНА</t>
  </si>
  <si>
    <t>Нормализированный вектор приоритетов критериев</t>
  </si>
  <si>
    <t>Цена</t>
  </si>
  <si>
    <t>Вн вид</t>
  </si>
  <si>
    <t>Произв</t>
  </si>
  <si>
    <t>ВН ВИД</t>
  </si>
  <si>
    <t>ПРОИЗВ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</si>
</sst>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3" borderId="1" xfId="0" applyFill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/>
    <xf numFmtId="2" fontId="0" fillId="0" borderId="8" xfId="0" applyNumberFormat="1" applyBorder="1"/>
    <xf numFmtId="0" fontId="0" fillId="2" borderId="9" xfId="0" applyFill="1" applyBorder="1"/>
    <xf numFmtId="2" fontId="0" fillId="0" borderId="10" xfId="0" applyNumberFormat="1" applyBorder="1"/>
    <xf numFmtId="1" fontId="0" fillId="0" borderId="1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20" xfId="0" applyBorder="1"/>
    <xf numFmtId="0" fontId="0" fillId="6" borderId="1" xfId="0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13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" fontId="0" fillId="0" borderId="1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3" fillId="0" borderId="13" xfId="0" applyFont="1" applyBorder="1"/>
    <xf numFmtId="0" fontId="3" fillId="0" borderId="2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3"/>
  <sheetViews>
    <sheetView tabSelected="1" topLeftCell="A28" workbookViewId="0">
      <selection activeCell="I56" sqref="I56"/>
    </sheetView>
  </sheetViews>
  <sheetFormatPr defaultRowHeight="15" x14ac:dyDescent="0.25"/>
  <cols>
    <col min="3" max="3" width="9.140625" customWidth="1"/>
    <col min="4" max="4" width="10.42578125" customWidth="1"/>
    <col min="5" max="5" width="10" customWidth="1"/>
    <col min="6" max="6" width="18.85546875" customWidth="1"/>
    <col min="7" max="7" width="13.42578125" customWidth="1"/>
    <col min="9" max="9" width="17.7109375" customWidth="1"/>
  </cols>
  <sheetData>
    <row r="3" spans="2:9" x14ac:dyDescent="0.25">
      <c r="B3" t="s">
        <v>13</v>
      </c>
    </row>
    <row r="4" spans="2:9" x14ac:dyDescent="0.25">
      <c r="H4" s="56" t="s">
        <v>0</v>
      </c>
      <c r="I4" s="55" t="s">
        <v>14</v>
      </c>
    </row>
    <row r="5" spans="2:9" ht="27.75" customHeight="1" x14ac:dyDescent="0.25">
      <c r="B5" s="2" t="s">
        <v>0</v>
      </c>
      <c r="C5" s="2" t="s">
        <v>1</v>
      </c>
      <c r="E5" s="2" t="s">
        <v>0</v>
      </c>
      <c r="F5" s="2" t="s">
        <v>12</v>
      </c>
      <c r="H5" s="56"/>
      <c r="I5" s="55"/>
    </row>
    <row r="6" spans="2:9" x14ac:dyDescent="0.25">
      <c r="B6" s="1" t="s">
        <v>2</v>
      </c>
      <c r="C6" s="1">
        <v>10500</v>
      </c>
      <c r="E6" s="1" t="s">
        <v>2</v>
      </c>
      <c r="F6" s="1">
        <v>3</v>
      </c>
      <c r="H6" s="1" t="s">
        <v>2</v>
      </c>
      <c r="I6" s="1">
        <v>42</v>
      </c>
    </row>
    <row r="7" spans="2:9" x14ac:dyDescent="0.25">
      <c r="B7" s="1" t="s">
        <v>3</v>
      </c>
      <c r="C7" s="1">
        <v>21500</v>
      </c>
      <c r="E7" s="1" t="s">
        <v>3</v>
      </c>
      <c r="F7" s="1">
        <v>4</v>
      </c>
      <c r="H7" s="1" t="s">
        <v>3</v>
      </c>
      <c r="I7" s="1">
        <v>59</v>
      </c>
    </row>
    <row r="8" spans="2:9" x14ac:dyDescent="0.25">
      <c r="B8" s="1" t="s">
        <v>4</v>
      </c>
      <c r="C8" s="1">
        <v>34200</v>
      </c>
      <c r="E8" s="1" t="s">
        <v>4</v>
      </c>
      <c r="F8" s="1">
        <v>9</v>
      </c>
      <c r="H8" s="1" t="s">
        <v>4</v>
      </c>
      <c r="I8" s="1">
        <v>70</v>
      </c>
    </row>
    <row r="9" spans="2:9" ht="15.75" customHeight="1" x14ac:dyDescent="0.25"/>
    <row r="10" spans="2:9" ht="24.75" customHeight="1" thickBot="1" x14ac:dyDescent="0.3">
      <c r="C10" s="5"/>
    </row>
    <row r="11" spans="2:9" ht="44.25" customHeight="1" x14ac:dyDescent="0.25">
      <c r="B11" s="9" t="s">
        <v>18</v>
      </c>
      <c r="C11" s="10" t="s">
        <v>2</v>
      </c>
      <c r="D11" s="10" t="s">
        <v>3</v>
      </c>
      <c r="E11" s="11" t="s">
        <v>4</v>
      </c>
      <c r="F11" s="7" t="s">
        <v>5</v>
      </c>
      <c r="G11" s="6" t="s">
        <v>7</v>
      </c>
    </row>
    <row r="12" spans="2:9" x14ac:dyDescent="0.25">
      <c r="B12" s="12" t="s">
        <v>2</v>
      </c>
      <c r="C12" s="3">
        <v>1</v>
      </c>
      <c r="D12" s="4">
        <f>C7/C6</f>
        <v>2.0476190476190474</v>
      </c>
      <c r="E12" s="13">
        <f>C8/C6</f>
        <v>3.2571428571428571</v>
      </c>
      <c r="F12" s="8">
        <f>(C12*D12*E12)^(1/3)</f>
        <v>1.8823280871568304</v>
      </c>
      <c r="G12" s="1">
        <f>F12/F15</f>
        <v>0.55698216111805476</v>
      </c>
    </row>
    <row r="13" spans="2:9" x14ac:dyDescent="0.25">
      <c r="B13" s="12" t="s">
        <v>3</v>
      </c>
      <c r="C13" s="4">
        <f>C6/C7</f>
        <v>0.48837209302325579</v>
      </c>
      <c r="D13" s="3">
        <v>1</v>
      </c>
      <c r="E13" s="13">
        <f>C8/C7</f>
        <v>1.5906976744186045</v>
      </c>
      <c r="F13" s="8">
        <f t="shared" ref="F13:F14" si="0">(C13*D13*E13)^(1/3)</f>
        <v>0.9192765076812428</v>
      </c>
      <c r="G13" s="1">
        <f>F13/F15</f>
        <v>0.2720145438018407</v>
      </c>
    </row>
    <row r="14" spans="2:9" ht="15.75" thickBot="1" x14ac:dyDescent="0.3">
      <c r="B14" s="14" t="s">
        <v>4</v>
      </c>
      <c r="C14" s="15">
        <f>C6/C8</f>
        <v>0.30701754385964913</v>
      </c>
      <c r="D14" s="15">
        <f>C7/C8</f>
        <v>0.62865497076023391</v>
      </c>
      <c r="E14" s="16">
        <v>1</v>
      </c>
      <c r="F14" s="8">
        <f t="shared" si="0"/>
        <v>0.57790774605692175</v>
      </c>
      <c r="G14" s="1">
        <f>F14/F15</f>
        <v>0.17100329508010456</v>
      </c>
    </row>
    <row r="15" spans="2:9" x14ac:dyDescent="0.25">
      <c r="B15" s="41" t="s">
        <v>6</v>
      </c>
      <c r="C15" s="41"/>
      <c r="D15" s="41"/>
      <c r="E15" s="41"/>
      <c r="F15" s="23">
        <f>SUM(F12:F14)</f>
        <v>3.379512340894995</v>
      </c>
      <c r="G15" s="1">
        <f>SUM(G12:G14)</f>
        <v>1</v>
      </c>
    </row>
    <row r="17" spans="2:7" x14ac:dyDescent="0.25">
      <c r="B17" s="42" t="s">
        <v>8</v>
      </c>
      <c r="C17" s="43"/>
      <c r="D17" s="43"/>
      <c r="E17" s="43"/>
      <c r="F17" s="43"/>
      <c r="G17" s="43"/>
    </row>
    <row r="18" spans="2:7" x14ac:dyDescent="0.25">
      <c r="B18" s="44" t="s">
        <v>9</v>
      </c>
      <c r="C18" s="44"/>
      <c r="D18" s="45" t="s">
        <v>10</v>
      </c>
      <c r="E18" s="46"/>
      <c r="F18" s="22" t="s">
        <v>11</v>
      </c>
    </row>
    <row r="19" spans="2:7" x14ac:dyDescent="0.25">
      <c r="B19" s="54">
        <f>(C12+C13+C14)*G12+(D12+D13+D14)*G13+(E12+E13+E14)*G14</f>
        <v>3</v>
      </c>
      <c r="C19" s="54"/>
      <c r="D19" s="57">
        <f>(B19-3)/(3-1)</f>
        <v>0</v>
      </c>
      <c r="E19" s="58"/>
      <c r="F19" s="17">
        <f>D19/0.58</f>
        <v>0</v>
      </c>
    </row>
    <row r="21" spans="2:7" ht="15.75" thickBot="1" x14ac:dyDescent="0.3"/>
    <row r="22" spans="2:7" ht="25.5" x14ac:dyDescent="0.25">
      <c r="B22" s="9" t="s">
        <v>23</v>
      </c>
      <c r="C22" s="10" t="s">
        <v>2</v>
      </c>
      <c r="D22" s="10" t="s">
        <v>3</v>
      </c>
      <c r="E22" s="11" t="s">
        <v>4</v>
      </c>
      <c r="F22" s="7" t="s">
        <v>5</v>
      </c>
      <c r="G22" s="6" t="s">
        <v>7</v>
      </c>
    </row>
    <row r="23" spans="2:7" x14ac:dyDescent="0.25">
      <c r="B23" s="12" t="s">
        <v>2</v>
      </c>
      <c r="C23" s="1">
        <f>F6/F6</f>
        <v>1</v>
      </c>
      <c r="D23" s="1">
        <f>F7/F6</f>
        <v>1.3333333333333333</v>
      </c>
      <c r="E23" s="19">
        <f>F8/F6</f>
        <v>3</v>
      </c>
      <c r="F23" s="8">
        <f>(C23*D23*E23)^(1/3)</f>
        <v>1.5874010519681994</v>
      </c>
      <c r="G23" s="1">
        <f>F23/F26</f>
        <v>0.48</v>
      </c>
    </row>
    <row r="24" spans="2:7" x14ac:dyDescent="0.25">
      <c r="B24" s="12" t="s">
        <v>3</v>
      </c>
      <c r="C24" s="1">
        <f>F6/F7</f>
        <v>0.75</v>
      </c>
      <c r="D24" s="1">
        <f>F7/F7</f>
        <v>1</v>
      </c>
      <c r="E24" s="19">
        <f>F8/F7</f>
        <v>2.25</v>
      </c>
      <c r="F24" s="8">
        <f t="shared" ref="F24:F25" si="1">(C24*D24*E24)^(1/3)</f>
        <v>1.1905507889761495</v>
      </c>
      <c r="G24" s="1">
        <f>F24/F26</f>
        <v>0.36</v>
      </c>
    </row>
    <row r="25" spans="2:7" ht="15.75" thickBot="1" x14ac:dyDescent="0.3">
      <c r="B25" s="14" t="s">
        <v>4</v>
      </c>
      <c r="C25" s="20">
        <f>F6/F8</f>
        <v>0.33333333333333331</v>
      </c>
      <c r="D25" s="20">
        <f>F7/F8</f>
        <v>0.44444444444444442</v>
      </c>
      <c r="E25" s="21">
        <f>F8/F8</f>
        <v>1</v>
      </c>
      <c r="F25" s="8">
        <f t="shared" si="1"/>
        <v>0.52913368398939986</v>
      </c>
      <c r="G25" s="1">
        <f>F25/F26</f>
        <v>0.16000000000000003</v>
      </c>
    </row>
    <row r="26" spans="2:7" x14ac:dyDescent="0.25">
      <c r="B26" s="41" t="s">
        <v>6</v>
      </c>
      <c r="C26" s="41"/>
      <c r="D26" s="41"/>
      <c r="E26" s="41"/>
      <c r="F26" s="23">
        <f>SUM(F23:F25)</f>
        <v>3.3070855249337487</v>
      </c>
      <c r="G26" s="1">
        <f>SUM(G23:G25)</f>
        <v>1</v>
      </c>
    </row>
    <row r="28" spans="2:7" x14ac:dyDescent="0.25">
      <c r="B28" s="42" t="s">
        <v>8</v>
      </c>
      <c r="C28" s="43"/>
      <c r="D28" s="43"/>
      <c r="E28" s="43"/>
      <c r="F28" s="43"/>
      <c r="G28" s="43"/>
    </row>
    <row r="29" spans="2:7" x14ac:dyDescent="0.25">
      <c r="B29" s="44" t="s">
        <v>9</v>
      </c>
      <c r="C29" s="44"/>
      <c r="D29" s="45" t="s">
        <v>10</v>
      </c>
      <c r="E29" s="46"/>
      <c r="F29" s="22" t="s">
        <v>11</v>
      </c>
    </row>
    <row r="30" spans="2:7" x14ac:dyDescent="0.25">
      <c r="B30" s="54">
        <f>(C23+C24+C25)*G23+(D23+D24+D25)*G24+(E23+E24+E25)*G25</f>
        <v>3</v>
      </c>
      <c r="C30" s="54"/>
      <c r="D30" s="48">
        <f>(B30-3)/(3-1)</f>
        <v>0</v>
      </c>
      <c r="E30" s="49"/>
      <c r="F30" s="17">
        <f>D30/0.58</f>
        <v>0</v>
      </c>
    </row>
    <row r="32" spans="2:7" ht="15.75" thickBot="1" x14ac:dyDescent="0.3"/>
    <row r="33" spans="2:7" ht="25.5" x14ac:dyDescent="0.25">
      <c r="B33" s="9" t="s">
        <v>24</v>
      </c>
      <c r="C33" s="10" t="s">
        <v>2</v>
      </c>
      <c r="D33" s="10" t="s">
        <v>3</v>
      </c>
      <c r="E33" s="11" t="s">
        <v>4</v>
      </c>
      <c r="F33" s="7" t="s">
        <v>5</v>
      </c>
      <c r="G33" s="6" t="s">
        <v>7</v>
      </c>
    </row>
    <row r="34" spans="2:7" x14ac:dyDescent="0.25">
      <c r="B34" s="12" t="s">
        <v>2</v>
      </c>
      <c r="C34" s="1">
        <f>I6/I6</f>
        <v>1</v>
      </c>
      <c r="D34" s="1">
        <f>I7/I6</f>
        <v>1.4047619047619047</v>
      </c>
      <c r="E34" s="19">
        <f>I8/I6</f>
        <v>1.6666666666666667</v>
      </c>
      <c r="F34" s="8">
        <f>(C34*D34*E34)^(1/3)</f>
        <v>1.3278545017669878</v>
      </c>
      <c r="G34" s="1">
        <f>F34/$F$37</f>
        <v>0.43255131964809385</v>
      </c>
    </row>
    <row r="35" spans="2:7" x14ac:dyDescent="0.25">
      <c r="B35" s="12" t="s">
        <v>3</v>
      </c>
      <c r="C35" s="1">
        <f>I6/I7</f>
        <v>0.71186440677966101</v>
      </c>
      <c r="D35" s="1">
        <f>I7/I7</f>
        <v>1</v>
      </c>
      <c r="E35" s="19">
        <f>I8/I7</f>
        <v>1.1864406779661016</v>
      </c>
      <c r="F35" s="8">
        <f t="shared" ref="F35:F36" si="2">(C35*D35*E35)^(1/3)</f>
        <v>0.94525235719005907</v>
      </c>
      <c r="G35" s="1">
        <f t="shared" ref="G35:G36" si="3">F35/$F$37</f>
        <v>0.30791788856304986</v>
      </c>
    </row>
    <row r="36" spans="2:7" ht="15.75" thickBot="1" x14ac:dyDescent="0.3">
      <c r="B36" s="14" t="s">
        <v>4</v>
      </c>
      <c r="C36" s="20">
        <f>I6/I8</f>
        <v>0.6</v>
      </c>
      <c r="D36" s="20">
        <f>I7/I8</f>
        <v>0.84285714285714286</v>
      </c>
      <c r="E36" s="21">
        <f>I8/I8</f>
        <v>1</v>
      </c>
      <c r="F36" s="8">
        <f t="shared" si="2"/>
        <v>0.79671270106019265</v>
      </c>
      <c r="G36" s="1">
        <f t="shared" si="3"/>
        <v>0.2595307917888563</v>
      </c>
    </row>
    <row r="37" spans="2:7" x14ac:dyDescent="0.25">
      <c r="B37" s="41" t="s">
        <v>6</v>
      </c>
      <c r="C37" s="41"/>
      <c r="D37" s="41"/>
      <c r="E37" s="41"/>
      <c r="F37" s="23">
        <f>SUM(F34:F36)</f>
        <v>3.0698195600172395</v>
      </c>
      <c r="G37" s="1">
        <f>SUM(G34:G36)</f>
        <v>1</v>
      </c>
    </row>
    <row r="39" spans="2:7" x14ac:dyDescent="0.25">
      <c r="B39" s="42" t="s">
        <v>8</v>
      </c>
      <c r="C39" s="43"/>
      <c r="D39" s="43"/>
      <c r="E39" s="43"/>
      <c r="F39" s="43"/>
      <c r="G39" s="43"/>
    </row>
    <row r="40" spans="2:7" x14ac:dyDescent="0.25">
      <c r="B40" s="44" t="s">
        <v>9</v>
      </c>
      <c r="C40" s="44"/>
      <c r="D40" s="45" t="s">
        <v>10</v>
      </c>
      <c r="E40" s="46"/>
      <c r="F40" s="22" t="s">
        <v>11</v>
      </c>
    </row>
    <row r="41" spans="2:7" x14ac:dyDescent="0.25">
      <c r="B41" s="47">
        <f>(C34+C35+C36)*G34+(D34+D35+D36)*G35+(E34+E35+E36)*G36</f>
        <v>3</v>
      </c>
      <c r="C41" s="47"/>
      <c r="D41" s="48">
        <f>(B41-3)/(3-1)</f>
        <v>0</v>
      </c>
      <c r="E41" s="49"/>
      <c r="F41" s="17">
        <f>D41/0.58</f>
        <v>0</v>
      </c>
    </row>
    <row r="43" spans="2:7" ht="15.75" thickBot="1" x14ac:dyDescent="0.3"/>
    <row r="44" spans="2:7" ht="25.5" x14ac:dyDescent="0.25">
      <c r="B44" s="30"/>
      <c r="C44" s="31" t="s">
        <v>20</v>
      </c>
      <c r="D44" s="31" t="s">
        <v>21</v>
      </c>
      <c r="E44" s="32" t="s">
        <v>22</v>
      </c>
      <c r="F44" s="7" t="s">
        <v>5</v>
      </c>
      <c r="G44" s="6" t="s">
        <v>7</v>
      </c>
    </row>
    <row r="45" spans="2:7" x14ac:dyDescent="0.25">
      <c r="B45" s="12" t="s">
        <v>20</v>
      </c>
      <c r="C45" s="1">
        <v>1</v>
      </c>
      <c r="D45" s="1">
        <v>2</v>
      </c>
      <c r="E45" s="19">
        <f>C45/C47</f>
        <v>0.25</v>
      </c>
      <c r="F45" s="8">
        <f>(C45*D45*E45)^(1/3)</f>
        <v>0.79370052598409979</v>
      </c>
      <c r="G45" s="1">
        <f>F45/$F$48</f>
        <v>0.19980996310201241</v>
      </c>
    </row>
    <row r="46" spans="2:7" x14ac:dyDescent="0.25">
      <c r="B46" s="12" t="s">
        <v>21</v>
      </c>
      <c r="C46" s="1">
        <f>C45/D45</f>
        <v>0.5</v>
      </c>
      <c r="D46" s="1">
        <v>1</v>
      </c>
      <c r="E46" s="19">
        <f>1/D47</f>
        <v>0.2</v>
      </c>
      <c r="F46" s="8">
        <f t="shared" ref="F46:F47" si="4">(C46*D46*E46)^(1/3)</f>
        <v>0.46415888336127797</v>
      </c>
      <c r="G46" s="1">
        <f t="shared" ref="G46:G47" si="5">F46/$F$48</f>
        <v>0.11684957527638852</v>
      </c>
    </row>
    <row r="47" spans="2:7" ht="15.75" thickBot="1" x14ac:dyDescent="0.3">
      <c r="B47" s="33" t="s">
        <v>22</v>
      </c>
      <c r="C47" s="20">
        <v>4</v>
      </c>
      <c r="D47" s="20">
        <v>5</v>
      </c>
      <c r="E47" s="21">
        <v>1</v>
      </c>
      <c r="F47" s="8">
        <f t="shared" si="4"/>
        <v>2.7144176165949063</v>
      </c>
      <c r="G47" s="1">
        <f t="shared" si="5"/>
        <v>0.683340461621599</v>
      </c>
    </row>
    <row r="48" spans="2:7" x14ac:dyDescent="0.25">
      <c r="B48" s="41" t="s">
        <v>6</v>
      </c>
      <c r="C48" s="41"/>
      <c r="D48" s="41"/>
      <c r="E48" s="41"/>
      <c r="F48" s="23">
        <f>SUM(F45:F47)</f>
        <v>3.9722770259402842</v>
      </c>
      <c r="G48" s="1">
        <f>SUM(G45:G47)</f>
        <v>1</v>
      </c>
    </row>
    <row r="50" spans="2:7" x14ac:dyDescent="0.25">
      <c r="B50" s="42" t="s">
        <v>8</v>
      </c>
      <c r="C50" s="43"/>
      <c r="D50" s="43"/>
      <c r="E50" s="43"/>
      <c r="F50" s="43"/>
      <c r="G50" s="43"/>
    </row>
    <row r="51" spans="2:7" x14ac:dyDescent="0.25">
      <c r="B51" s="44" t="s">
        <v>9</v>
      </c>
      <c r="C51" s="44"/>
      <c r="D51" s="45" t="s">
        <v>10</v>
      </c>
      <c r="E51" s="46"/>
      <c r="F51" s="22" t="s">
        <v>11</v>
      </c>
    </row>
    <row r="52" spans="2:7" x14ac:dyDescent="0.25">
      <c r="B52" s="47">
        <f>(C45+C46+C47)*G45+(D45+D46+D47)*G46+(E45+E46+E47)*G47</f>
        <v>3.024595068623495</v>
      </c>
      <c r="C52" s="47"/>
      <c r="D52" s="48">
        <f>(B52-3)/(3-1)</f>
        <v>1.2297534311747516E-2</v>
      </c>
      <c r="E52" s="49"/>
      <c r="F52" s="18">
        <f>D52/0.58</f>
        <v>2.1202645365081926E-2</v>
      </c>
    </row>
    <row r="56" spans="2:7" ht="15.75" thickBot="1" x14ac:dyDescent="0.3"/>
    <row r="57" spans="2:7" x14ac:dyDescent="0.25">
      <c r="B57" s="36" t="s">
        <v>15</v>
      </c>
      <c r="C57" s="50" t="s">
        <v>16</v>
      </c>
      <c r="D57" s="51"/>
      <c r="E57" s="51"/>
      <c r="F57" s="36" t="s">
        <v>17</v>
      </c>
    </row>
    <row r="58" spans="2:7" ht="57.75" customHeight="1" x14ac:dyDescent="0.25">
      <c r="B58" s="37"/>
      <c r="C58" s="29" t="s">
        <v>18</v>
      </c>
      <c r="D58" s="29" t="s">
        <v>23</v>
      </c>
      <c r="E58" s="34" t="s">
        <v>24</v>
      </c>
      <c r="F58" s="40"/>
    </row>
    <row r="59" spans="2:7" ht="15.75" customHeight="1" thickBot="1" x14ac:dyDescent="0.3">
      <c r="B59" s="38"/>
      <c r="C59" s="52" t="s">
        <v>19</v>
      </c>
      <c r="D59" s="53"/>
      <c r="E59" s="53"/>
      <c r="F59" s="38"/>
    </row>
    <row r="60" spans="2:7" ht="15.75" thickBot="1" x14ac:dyDescent="0.3">
      <c r="B60" s="39"/>
      <c r="C60" s="25">
        <f>G45</f>
        <v>0.19980996310201241</v>
      </c>
      <c r="D60" s="25">
        <f>G46</f>
        <v>0.11684957527638852</v>
      </c>
      <c r="E60" s="25">
        <f>G47</f>
        <v>0.683340461621599</v>
      </c>
      <c r="F60" s="39"/>
    </row>
    <row r="61" spans="2:7" ht="15.75" thickBot="1" x14ac:dyDescent="0.3">
      <c r="B61" s="12" t="s">
        <v>2</v>
      </c>
      <c r="C61" s="26">
        <f>G12</f>
        <v>0.55698216111805476</v>
      </c>
      <c r="D61" s="27">
        <f>G23</f>
        <v>0.48</v>
      </c>
      <c r="E61" s="27">
        <f>G34</f>
        <v>0.43255131964809385</v>
      </c>
      <c r="F61" s="59">
        <f>C61*$C$60+D61*$D$60+E61*$E$60</f>
        <v>0.4629581996375044</v>
      </c>
    </row>
    <row r="62" spans="2:7" ht="15.75" thickBot="1" x14ac:dyDescent="0.3">
      <c r="B62" s="12" t="s">
        <v>3</v>
      </c>
      <c r="C62" s="28">
        <f>G13</f>
        <v>0.2720145438018407</v>
      </c>
      <c r="D62" s="35">
        <f>G24</f>
        <v>0.36</v>
      </c>
      <c r="E62" s="35">
        <f>G35</f>
        <v>0.30791788856304986</v>
      </c>
      <c r="F62" s="59">
        <f t="shared" ref="F62:F63" si="6">C62*$C$60+D62*$D$60+E62*$E$60</f>
        <v>0.30682981517197894</v>
      </c>
    </row>
    <row r="63" spans="2:7" ht="15.75" thickBot="1" x14ac:dyDescent="0.3">
      <c r="B63" s="14" t="s">
        <v>4</v>
      </c>
      <c r="C63" s="24">
        <f>G14</f>
        <v>0.17100329508010456</v>
      </c>
      <c r="D63" s="25">
        <f>G25</f>
        <v>0.16000000000000003</v>
      </c>
      <c r="E63" s="25">
        <f>G36</f>
        <v>0.2595307917888563</v>
      </c>
      <c r="F63" s="60">
        <f t="shared" si="6"/>
        <v>0.23021198519051655</v>
      </c>
    </row>
  </sheetData>
  <autoFilter ref="B33:G37"/>
  <mergeCells count="30">
    <mergeCell ref="I4:I5"/>
    <mergeCell ref="H4:H5"/>
    <mergeCell ref="B37:E37"/>
    <mergeCell ref="B39:G39"/>
    <mergeCell ref="B40:C40"/>
    <mergeCell ref="D40:E40"/>
    <mergeCell ref="B15:E15"/>
    <mergeCell ref="B17:G17"/>
    <mergeCell ref="B18:C18"/>
    <mergeCell ref="B19:C19"/>
    <mergeCell ref="D18:E18"/>
    <mergeCell ref="D19:E19"/>
    <mergeCell ref="B41:C41"/>
    <mergeCell ref="D41:E41"/>
    <mergeCell ref="B26:E26"/>
    <mergeCell ref="B28:G28"/>
    <mergeCell ref="B29:C29"/>
    <mergeCell ref="D29:E29"/>
    <mergeCell ref="B30:C30"/>
    <mergeCell ref="D30:E30"/>
    <mergeCell ref="B57:B60"/>
    <mergeCell ref="F57:F60"/>
    <mergeCell ref="B48:E48"/>
    <mergeCell ref="B50:G50"/>
    <mergeCell ref="B51:C51"/>
    <mergeCell ref="D51:E51"/>
    <mergeCell ref="B52:C52"/>
    <mergeCell ref="D52:E52"/>
    <mergeCell ref="C57:E57"/>
    <mergeCell ref="C59:E5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2020-11-12T10:15:29Z</dcterms:modified>
</cp:coreProperties>
</file>