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4385" windowHeight="3510"/>
  </bookViews>
  <sheets>
    <sheet name="dcat_edit_weergave" sheetId="1" r:id="rId1"/>
    <sheet name="dcat_terms" sheetId="2" r:id="rId2"/>
    <sheet name="input_Dirk_Mathias" sheetId="4" r:id="rId3"/>
    <sheet name="Cardinaliteit" sheetId="5" r:id="rId4"/>
  </sheets>
  <definedNames>
    <definedName name="_xlnm._FilterDatabase" localSheetId="0" hidden="1">dcat_edit_weergave!$M$1:$U$382</definedName>
    <definedName name="_xlnm._FilterDatabase" localSheetId="1" hidden="1">dcat_terms!$A$1:$G$96</definedName>
    <definedName name="_ftnref1" localSheetId="1">dcat_terms!$F$90</definedName>
    <definedName name="CARDINALITIES">Cardinaliteit!$A$2:$C$395</definedName>
  </definedNames>
  <calcPr calcId="145621"/>
</workbook>
</file>

<file path=xl/calcChain.xml><?xml version="1.0" encoding="utf-8"?>
<calcChain xmlns="http://schemas.openxmlformats.org/spreadsheetml/2006/main">
  <c r="J382" i="1" l="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09" i="1"/>
  <c r="C376" i="1" l="1"/>
  <c r="C328" i="1"/>
  <c r="C312" i="1"/>
  <c r="C296" i="1"/>
  <c r="C264" i="1"/>
  <c r="C256" i="1"/>
  <c r="C248" i="1"/>
  <c r="C216" i="1"/>
  <c r="C184" i="1"/>
  <c r="C176" i="1"/>
  <c r="C168" i="1"/>
  <c r="C152" i="1"/>
  <c r="C144" i="1"/>
  <c r="C104" i="1"/>
  <c r="C102" i="1"/>
  <c r="C96" i="1"/>
  <c r="C94" i="1"/>
  <c r="C88" i="1"/>
  <c r="C76" i="1"/>
  <c r="C72" i="1"/>
  <c r="C71" i="1"/>
  <c r="C70" i="1"/>
  <c r="C66" i="1"/>
  <c r="C64" i="1"/>
  <c r="C63" i="1"/>
  <c r="C62" i="1"/>
  <c r="C56" i="1"/>
  <c r="C55" i="1"/>
  <c r="C48" i="1"/>
  <c r="C44" i="1"/>
  <c r="C40" i="1"/>
  <c r="C39" i="1"/>
  <c r="C38" i="1"/>
  <c r="C33" i="1"/>
  <c r="C32" i="1"/>
  <c r="C31" i="1"/>
  <c r="C24" i="1"/>
  <c r="C23" i="1"/>
  <c r="C22" i="1"/>
  <c r="C17" i="1"/>
  <c r="C16" i="1"/>
  <c r="C15" i="1"/>
  <c r="C8" i="1"/>
  <c r="C7" i="1"/>
  <c r="C6" i="1"/>
  <c r="C3" i="1"/>
  <c r="C351" i="1"/>
  <c r="C343" i="1"/>
  <c r="C327" i="1"/>
  <c r="C311" i="1"/>
  <c r="C271" i="1"/>
  <c r="C263" i="1"/>
  <c r="C255" i="1"/>
  <c r="C247" i="1"/>
  <c r="C215" i="1"/>
  <c r="C183" i="1"/>
  <c r="C175" i="1"/>
  <c r="C151" i="1"/>
  <c r="C143" i="1"/>
  <c r="C119" i="1"/>
  <c r="C103" i="1"/>
  <c r="C95" i="1"/>
  <c r="C87" i="1"/>
  <c r="C79" i="1"/>
  <c r="C54" i="1"/>
  <c r="C47" i="1"/>
  <c r="C46" i="1"/>
  <c r="C37" i="1"/>
  <c r="C30" i="1"/>
  <c r="C29" i="1"/>
  <c r="C21" i="1"/>
  <c r="C14" i="1"/>
  <c r="C13" i="1"/>
  <c r="C5" i="1"/>
  <c r="C382" i="1"/>
  <c r="C381" i="1"/>
  <c r="C380" i="1"/>
  <c r="C379" i="1"/>
  <c r="C378" i="1"/>
  <c r="C377" i="1"/>
  <c r="C369" i="1"/>
  <c r="C364" i="1"/>
  <c r="C359" i="1"/>
  <c r="C352" i="1"/>
  <c r="C350" i="1"/>
  <c r="C349" i="1"/>
  <c r="C348" i="1"/>
  <c r="C347" i="1"/>
  <c r="C346" i="1"/>
  <c r="C342" i="1"/>
  <c r="C341" i="1"/>
  <c r="C340" i="1"/>
  <c r="C339" i="1"/>
  <c r="C338" i="1"/>
  <c r="C337" i="1"/>
  <c r="C336" i="1"/>
  <c r="C334" i="1"/>
  <c r="C333" i="1"/>
  <c r="C332" i="1"/>
  <c r="C331" i="1"/>
  <c r="C330" i="1"/>
  <c r="C329" i="1"/>
  <c r="C325" i="1"/>
  <c r="C315" i="1"/>
  <c r="C314" i="1"/>
  <c r="C313" i="1"/>
  <c r="C310" i="1"/>
  <c r="C309" i="1"/>
  <c r="C308" i="1"/>
  <c r="C301" i="1"/>
  <c r="C291" i="1"/>
  <c r="C283" i="1"/>
  <c r="C277" i="1"/>
  <c r="C276" i="1"/>
  <c r="C275" i="1"/>
  <c r="C274" i="1"/>
  <c r="C273" i="1"/>
  <c r="C272" i="1"/>
  <c r="C268" i="1"/>
  <c r="C267" i="1"/>
  <c r="C266" i="1"/>
  <c r="C265" i="1"/>
  <c r="C262" i="1"/>
  <c r="C261" i="1"/>
  <c r="C260" i="1"/>
  <c r="C259" i="1"/>
  <c r="C258" i="1"/>
  <c r="C257" i="1"/>
  <c r="C254" i="1"/>
  <c r="C253" i="1"/>
  <c r="C252" i="1"/>
  <c r="C251" i="1"/>
  <c r="C250" i="1"/>
  <c r="C249" i="1"/>
  <c r="C246" i="1"/>
  <c r="C244" i="1"/>
  <c r="C234" i="1"/>
  <c r="C233" i="1"/>
  <c r="C227" i="1"/>
  <c r="C225" i="1"/>
  <c r="C222" i="1"/>
  <c r="C221" i="1"/>
  <c r="C220" i="1"/>
  <c r="C219" i="1"/>
  <c r="C218" i="1"/>
  <c r="C217" i="1"/>
  <c r="C213" i="1"/>
  <c r="C209" i="1"/>
  <c r="C206" i="1"/>
  <c r="C202" i="1"/>
  <c r="C201" i="1"/>
  <c r="C195" i="1"/>
  <c r="C194" i="1"/>
  <c r="C190" i="1"/>
  <c r="C189" i="1"/>
  <c r="C188" i="1"/>
  <c r="C187" i="1"/>
  <c r="C186" i="1"/>
  <c r="C185" i="1"/>
  <c r="C180" i="1"/>
  <c r="C179" i="1"/>
  <c r="C178" i="1"/>
  <c r="C177" i="1"/>
  <c r="C174" i="1"/>
  <c r="C173" i="1"/>
  <c r="C161" i="1"/>
  <c r="C154" i="1"/>
  <c r="C153" i="1"/>
  <c r="C150" i="1"/>
  <c r="C149" i="1"/>
  <c r="C148" i="1"/>
  <c r="C147" i="1"/>
  <c r="C142" i="1"/>
  <c r="C141" i="1"/>
  <c r="C140" i="1"/>
  <c r="C139" i="1"/>
  <c r="C138" i="1"/>
  <c r="C133" i="1"/>
  <c r="C132" i="1"/>
  <c r="C130" i="1"/>
  <c r="C117" i="1"/>
  <c r="C114" i="1"/>
  <c r="C106" i="1"/>
  <c r="C105" i="1"/>
  <c r="C101" i="1"/>
  <c r="C100" i="1"/>
  <c r="C99" i="1"/>
  <c r="C98" i="1"/>
  <c r="C97" i="1"/>
  <c r="C93" i="1"/>
  <c r="C92" i="1"/>
  <c r="C91" i="1"/>
  <c r="C90" i="1"/>
  <c r="C89" i="1"/>
  <c r="C86" i="1"/>
  <c r="C85" i="1"/>
  <c r="C84" i="1"/>
  <c r="C83" i="1"/>
  <c r="C82" i="1"/>
  <c r="C81" i="1"/>
  <c r="C80" i="1"/>
  <c r="C78" i="1"/>
  <c r="C77" i="1"/>
  <c r="C75" i="1"/>
  <c r="C74" i="1"/>
  <c r="C73" i="1"/>
  <c r="C69" i="1"/>
  <c r="C68" i="1"/>
  <c r="C67" i="1"/>
  <c r="C65" i="1"/>
  <c r="C61" i="1"/>
  <c r="C60" i="1"/>
  <c r="C59" i="1"/>
  <c r="C58" i="1"/>
  <c r="C57" i="1"/>
  <c r="C53" i="1"/>
  <c r="C52" i="1"/>
  <c r="C51" i="1"/>
  <c r="C50" i="1"/>
  <c r="C49" i="1"/>
  <c r="C45" i="1"/>
  <c r="C43" i="1"/>
  <c r="C42" i="1"/>
  <c r="C41" i="1"/>
  <c r="C36" i="1"/>
  <c r="C35" i="1"/>
  <c r="C34" i="1"/>
  <c r="C28" i="1"/>
  <c r="C27" i="1"/>
  <c r="C26" i="1"/>
  <c r="C25" i="1"/>
  <c r="C20" i="1"/>
  <c r="C19" i="1"/>
  <c r="C18" i="1"/>
  <c r="C12" i="1"/>
  <c r="C11" i="1"/>
  <c r="C10" i="1"/>
  <c r="C9" i="1"/>
  <c r="C4" i="1"/>
  <c r="C2" i="1"/>
  <c r="A382" i="1" l="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B377" i="1"/>
  <c r="B378" i="1" s="1"/>
  <c r="B379" i="1" s="1"/>
  <c r="B380" i="1" s="1"/>
  <c r="B381" i="1" s="1"/>
  <c r="B382" i="1" s="1"/>
  <c r="B370" i="1"/>
  <c r="B371" i="1" s="1"/>
  <c r="B372" i="1" s="1"/>
  <c r="B373" i="1" s="1"/>
  <c r="B374" i="1" s="1"/>
  <c r="B375" i="1" s="1"/>
  <c r="B376" i="1" s="1"/>
  <c r="B365" i="1"/>
  <c r="B366" i="1" s="1"/>
  <c r="B367" i="1" s="1"/>
  <c r="B368" i="1" s="1"/>
  <c r="B369" i="1" s="1"/>
  <c r="B360" i="1"/>
  <c r="B361" i="1" s="1"/>
  <c r="B362" i="1" s="1"/>
  <c r="B363" i="1" s="1"/>
  <c r="B364" i="1" s="1"/>
  <c r="B348" i="1"/>
  <c r="B349" i="1" s="1"/>
  <c r="B350" i="1" s="1"/>
  <c r="B351" i="1" s="1"/>
  <c r="B352" i="1" s="1"/>
  <c r="B353" i="1" s="1"/>
  <c r="B354" i="1" s="1"/>
  <c r="B355" i="1" s="1"/>
  <c r="B356" i="1" s="1"/>
  <c r="B357" i="1" s="1"/>
  <c r="B358" i="1" s="1"/>
  <c r="B359" i="1" s="1"/>
  <c r="B347" i="1"/>
  <c r="B344" i="1"/>
  <c r="B345" i="1" s="1"/>
  <c r="B346" i="1" s="1"/>
  <c r="B337" i="1"/>
  <c r="B338" i="1" s="1"/>
  <c r="B339" i="1" s="1"/>
  <c r="B340" i="1" s="1"/>
  <c r="B341" i="1" s="1"/>
  <c r="B342" i="1" s="1"/>
  <c r="B343" i="1" s="1"/>
  <c r="B329" i="1"/>
  <c r="B330" i="1" s="1"/>
  <c r="B331" i="1" s="1"/>
  <c r="B332" i="1" s="1"/>
  <c r="B333" i="1" s="1"/>
  <c r="B334" i="1" s="1"/>
  <c r="B335" i="1" s="1"/>
  <c r="B336" i="1" s="1"/>
  <c r="B316" i="1"/>
  <c r="B317" i="1" s="1"/>
  <c r="B318" i="1" s="1"/>
  <c r="B319" i="1" s="1"/>
  <c r="B320" i="1" s="1"/>
  <c r="B321" i="1" s="1"/>
  <c r="B322" i="1" s="1"/>
  <c r="B323" i="1" s="1"/>
  <c r="B324" i="1" s="1"/>
  <c r="B325" i="1" s="1"/>
  <c r="B326" i="1" s="1"/>
  <c r="B327" i="1" s="1"/>
  <c r="B328" i="1" s="1"/>
  <c r="B309" i="1"/>
  <c r="B310" i="1" s="1"/>
  <c r="B311" i="1" s="1"/>
  <c r="B312" i="1" s="1"/>
  <c r="B313" i="1" s="1"/>
  <c r="B314" i="1" s="1"/>
  <c r="B315" i="1" s="1"/>
  <c r="B302" i="1"/>
  <c r="B297" i="1"/>
  <c r="B298" i="1" s="1"/>
  <c r="B299" i="1" s="1"/>
  <c r="B300" i="1" s="1"/>
  <c r="B301" i="1" s="1"/>
  <c r="B292" i="1"/>
  <c r="B293" i="1" s="1"/>
  <c r="B294" i="1" s="1"/>
  <c r="B295" i="1" s="1"/>
  <c r="B296" i="1" s="1"/>
  <c r="B284" i="1"/>
  <c r="B285" i="1" s="1"/>
  <c r="B286" i="1" s="1"/>
  <c r="B287" i="1" s="1"/>
  <c r="B288" i="1" s="1"/>
  <c r="B289" i="1" s="1"/>
  <c r="B290" i="1" s="1"/>
  <c r="B291" i="1" s="1"/>
  <c r="B272" i="1"/>
  <c r="B273" i="1" s="1"/>
  <c r="B274" i="1" s="1"/>
  <c r="B275" i="1" s="1"/>
  <c r="B276" i="1" s="1"/>
  <c r="B277" i="1" s="1"/>
  <c r="B278" i="1" s="1"/>
  <c r="B279" i="1" s="1"/>
  <c r="B280" i="1" s="1"/>
  <c r="B281" i="1" s="1"/>
  <c r="B282" i="1" s="1"/>
  <c r="B283" i="1" s="1"/>
  <c r="B269" i="1"/>
  <c r="B270" i="1" s="1"/>
  <c r="B271" i="1" s="1"/>
  <c r="B263" i="1"/>
  <c r="B264" i="1" s="1"/>
  <c r="B265" i="1" s="1"/>
  <c r="B266" i="1" s="1"/>
  <c r="B267" i="1" s="1"/>
  <c r="B268" i="1" s="1"/>
  <c r="B262" i="1"/>
  <c r="B255" i="1"/>
  <c r="B256" i="1" s="1"/>
  <c r="B257" i="1" s="1"/>
  <c r="B258" i="1" s="1"/>
  <c r="B259" i="1" s="1"/>
  <c r="B260" i="1" s="1"/>
  <c r="B261" i="1" s="1"/>
  <c r="B248" i="1"/>
  <c r="B249" i="1" s="1"/>
  <c r="B250" i="1" s="1"/>
  <c r="B251" i="1" s="1"/>
  <c r="B252" i="1" s="1"/>
  <c r="B253" i="1" s="1"/>
  <c r="B254" i="1" s="1"/>
  <c r="B235" i="1"/>
  <c r="B228" i="1"/>
  <c r="B229" i="1" s="1"/>
  <c r="B230" i="1" s="1"/>
  <c r="B231" i="1" s="1"/>
  <c r="B232" i="1" s="1"/>
  <c r="B233" i="1" s="1"/>
  <c r="B234" i="1" s="1"/>
  <c r="B218" i="1"/>
  <c r="B219" i="1" s="1"/>
  <c r="B220" i="1" s="1"/>
  <c r="B221" i="1" s="1"/>
  <c r="B222" i="1" s="1"/>
  <c r="B223" i="1" s="1"/>
  <c r="B224" i="1" s="1"/>
  <c r="B225" i="1" s="1"/>
  <c r="B226" i="1" s="1"/>
  <c r="B227" i="1" s="1"/>
  <c r="B217" i="1"/>
  <c r="B210" i="1"/>
  <c r="B211" i="1" s="1"/>
  <c r="B212" i="1" s="1"/>
  <c r="B213" i="1" s="1"/>
  <c r="B214" i="1" s="1"/>
  <c r="B215" i="1" s="1"/>
  <c r="B216" i="1" s="1"/>
  <c r="B204" i="1"/>
  <c r="B205" i="1" s="1"/>
  <c r="B206" i="1" s="1"/>
  <c r="B207" i="1" s="1"/>
  <c r="B208" i="1" s="1"/>
  <c r="B209" i="1" s="1"/>
  <c r="B203" i="1"/>
  <c r="B196" i="1"/>
  <c r="B197" i="1" s="1"/>
  <c r="B198" i="1" s="1"/>
  <c r="B199" i="1" s="1"/>
  <c r="B200" i="1" s="1"/>
  <c r="B201" i="1" s="1"/>
  <c r="B202" i="1" s="1"/>
  <c r="B191" i="1"/>
  <c r="B192" i="1" s="1"/>
  <c r="B193" i="1" s="1"/>
  <c r="B194" i="1" s="1"/>
  <c r="B195" i="1" s="1"/>
  <c r="B184" i="1"/>
  <c r="B185" i="1" s="1"/>
  <c r="B186" i="1" s="1"/>
  <c r="B187" i="1" s="1"/>
  <c r="B188" i="1" s="1"/>
  <c r="B189" i="1" s="1"/>
  <c r="B190" i="1" s="1"/>
  <c r="B175" i="1"/>
  <c r="B176" i="1" s="1"/>
  <c r="B177" i="1" s="1"/>
  <c r="B178" i="1" s="1"/>
  <c r="B179" i="1" s="1"/>
  <c r="B180" i="1" s="1"/>
  <c r="B181" i="1" s="1"/>
  <c r="B182" i="1" s="1"/>
  <c r="B183" i="1" s="1"/>
  <c r="B174" i="1"/>
  <c r="B169" i="1"/>
  <c r="B170" i="1" s="1"/>
  <c r="B162" i="1"/>
  <c r="B163" i="1" s="1"/>
  <c r="B164" i="1" s="1"/>
  <c r="B165" i="1" s="1"/>
  <c r="B166" i="1" s="1"/>
  <c r="B167" i="1" s="1"/>
  <c r="B168" i="1" s="1"/>
  <c r="B155" i="1"/>
  <c r="B148" i="1"/>
  <c r="B149" i="1" s="1"/>
  <c r="B150" i="1" s="1"/>
  <c r="B151" i="1" s="1"/>
  <c r="B152" i="1" s="1"/>
  <c r="B153" i="1" s="1"/>
  <c r="B154" i="1" s="1"/>
  <c r="B140" i="1"/>
  <c r="B141" i="1" s="1"/>
  <c r="B142" i="1" s="1"/>
  <c r="B143" i="1" s="1"/>
  <c r="B144" i="1" s="1"/>
  <c r="B145" i="1" s="1"/>
  <c r="B146" i="1" s="1"/>
  <c r="B147" i="1" s="1"/>
  <c r="B139" i="1"/>
  <c r="B134" i="1"/>
  <c r="B120" i="1"/>
  <c r="B121" i="1" s="1"/>
  <c r="B122" i="1" s="1"/>
  <c r="B123" i="1" s="1"/>
  <c r="B124" i="1" s="1"/>
  <c r="B125" i="1" s="1"/>
  <c r="B126" i="1" s="1"/>
  <c r="B127" i="1" s="1"/>
  <c r="B128" i="1" s="1"/>
  <c r="B129" i="1" s="1"/>
  <c r="B130" i="1" s="1"/>
  <c r="B131" i="1" s="1"/>
  <c r="B132" i="1" s="1"/>
  <c r="B133" i="1" s="1"/>
  <c r="B115" i="1"/>
  <c r="B107" i="1"/>
  <c r="B2" i="1"/>
  <c r="B3" i="1" s="1"/>
  <c r="D331" i="1"/>
  <c r="D327" i="1"/>
  <c r="D325" i="1"/>
  <c r="D246" i="1"/>
  <c r="D244" i="1"/>
  <c r="D233" i="1"/>
  <c r="D225" i="1"/>
  <c r="D215" i="1"/>
  <c r="D213" i="1"/>
  <c r="D206" i="1"/>
  <c r="D202" i="1"/>
  <c r="D201" i="1"/>
  <c r="D194" i="1"/>
  <c r="D180" i="1"/>
  <c r="D132" i="1"/>
  <c r="D130" i="1"/>
  <c r="D11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109" i="1"/>
  <c r="B171" i="1" l="1"/>
  <c r="B108" i="1"/>
  <c r="B116" i="1"/>
  <c r="B156" i="1"/>
  <c r="B236" i="1"/>
  <c r="B135" i="1"/>
  <c r="B303" i="1"/>
  <c r="B4" i="1"/>
  <c r="B172" i="1" l="1"/>
  <c r="B237" i="1"/>
  <c r="B157" i="1"/>
  <c r="B5" i="1"/>
  <c r="B304" i="1"/>
  <c r="B117" i="1"/>
  <c r="B136" i="1"/>
  <c r="B109" i="1"/>
  <c r="B6" i="1" l="1"/>
  <c r="B137" i="1"/>
  <c r="B158" i="1"/>
  <c r="B118" i="1"/>
  <c r="B238" i="1"/>
  <c r="B110" i="1"/>
  <c r="B305" i="1"/>
  <c r="B173" i="1"/>
  <c r="B239" i="1" l="1"/>
  <c r="B119" i="1"/>
  <c r="B159" i="1"/>
  <c r="B306" i="1"/>
  <c r="B111" i="1"/>
  <c r="B138" i="1"/>
  <c r="B7" i="1"/>
  <c r="B307" i="1" l="1"/>
  <c r="B240" i="1"/>
  <c r="B8" i="1"/>
  <c r="B112" i="1"/>
  <c r="B160" i="1"/>
  <c r="B308" i="1" l="1"/>
  <c r="B113" i="1"/>
  <c r="B9" i="1"/>
  <c r="B241" i="1"/>
  <c r="B161" i="1"/>
  <c r="B242" i="1" l="1"/>
  <c r="B10" i="1"/>
  <c r="B114" i="1"/>
  <c r="S225" i="1"/>
  <c r="B243" i="1" l="1"/>
  <c r="B11" i="1"/>
  <c r="T359" i="1"/>
  <c r="D359" i="1" s="1"/>
  <c r="S359" i="1"/>
  <c r="T358" i="1"/>
  <c r="S358" i="1"/>
  <c r="T357" i="1"/>
  <c r="S357" i="1"/>
  <c r="T356" i="1"/>
  <c r="S356" i="1"/>
  <c r="T355" i="1"/>
  <c r="S355" i="1"/>
  <c r="T354" i="1"/>
  <c r="S354" i="1"/>
  <c r="T353" i="1"/>
  <c r="S353" i="1"/>
  <c r="T352" i="1"/>
  <c r="D352" i="1" s="1"/>
  <c r="S352" i="1"/>
  <c r="T351" i="1"/>
  <c r="D351" i="1" s="1"/>
  <c r="S351" i="1"/>
  <c r="T350" i="1"/>
  <c r="D350" i="1" s="1"/>
  <c r="S350" i="1"/>
  <c r="T349" i="1"/>
  <c r="D349" i="1" s="1"/>
  <c r="S349" i="1"/>
  <c r="T348" i="1"/>
  <c r="D348" i="1" s="1"/>
  <c r="S348" i="1"/>
  <c r="T347" i="1"/>
  <c r="D347" i="1" s="1"/>
  <c r="S347" i="1"/>
  <c r="T346" i="1"/>
  <c r="D346" i="1" s="1"/>
  <c r="S346" i="1"/>
  <c r="T345" i="1"/>
  <c r="S345" i="1"/>
  <c r="T344" i="1"/>
  <c r="D344" i="1" s="1"/>
  <c r="S344" i="1"/>
  <c r="C344" i="1" s="1"/>
  <c r="T343" i="1"/>
  <c r="D343" i="1" s="1"/>
  <c r="S343" i="1"/>
  <c r="T342" i="1"/>
  <c r="D342" i="1" s="1"/>
  <c r="S342" i="1"/>
  <c r="T341" i="1"/>
  <c r="D341" i="1" s="1"/>
  <c r="S341" i="1"/>
  <c r="T340" i="1"/>
  <c r="D340" i="1" s="1"/>
  <c r="S340" i="1"/>
  <c r="T339" i="1"/>
  <c r="D339" i="1" s="1"/>
  <c r="S339" i="1"/>
  <c r="T338" i="1"/>
  <c r="D338" i="1" s="1"/>
  <c r="S338" i="1"/>
  <c r="T337" i="1"/>
  <c r="D337" i="1" s="1"/>
  <c r="S337" i="1"/>
  <c r="T336" i="1"/>
  <c r="D336" i="1" s="1"/>
  <c r="S336" i="1"/>
  <c r="T335" i="1"/>
  <c r="S335" i="1"/>
  <c r="T334" i="1"/>
  <c r="D334" i="1" s="1"/>
  <c r="S334" i="1"/>
  <c r="T333" i="1"/>
  <c r="D333" i="1" s="1"/>
  <c r="S333" i="1"/>
  <c r="T332" i="1"/>
  <c r="D332" i="1" s="1"/>
  <c r="S332" i="1"/>
  <c r="T331" i="1"/>
  <c r="S331" i="1"/>
  <c r="T330" i="1"/>
  <c r="D330" i="1" s="1"/>
  <c r="S330" i="1"/>
  <c r="T329" i="1"/>
  <c r="D329" i="1" s="1"/>
  <c r="S329" i="1"/>
  <c r="T328" i="1"/>
  <c r="D328" i="1" s="1"/>
  <c r="S328" i="1"/>
  <c r="T327" i="1"/>
  <c r="S327" i="1"/>
  <c r="T326" i="1"/>
  <c r="S326" i="1"/>
  <c r="T325" i="1"/>
  <c r="S325" i="1"/>
  <c r="T324" i="1"/>
  <c r="S324" i="1"/>
  <c r="T323" i="1"/>
  <c r="S323" i="1"/>
  <c r="T322" i="1"/>
  <c r="S322" i="1"/>
  <c r="T321" i="1"/>
  <c r="S321" i="1"/>
  <c r="T320" i="1"/>
  <c r="S320" i="1"/>
  <c r="T319" i="1"/>
  <c r="S319" i="1"/>
  <c r="T318" i="1"/>
  <c r="S318" i="1"/>
  <c r="T317" i="1"/>
  <c r="S317" i="1"/>
  <c r="T316" i="1"/>
  <c r="D316" i="1" s="1"/>
  <c r="S316" i="1"/>
  <c r="C316" i="1" s="1"/>
  <c r="T315" i="1"/>
  <c r="D315" i="1" s="1"/>
  <c r="S315" i="1"/>
  <c r="T314" i="1"/>
  <c r="D314" i="1" s="1"/>
  <c r="S314" i="1"/>
  <c r="T313" i="1"/>
  <c r="D313" i="1" s="1"/>
  <c r="S313" i="1"/>
  <c r="T312" i="1"/>
  <c r="D312" i="1" s="1"/>
  <c r="S312" i="1"/>
  <c r="T311" i="1"/>
  <c r="D311" i="1" s="1"/>
  <c r="S311" i="1"/>
  <c r="T310" i="1"/>
  <c r="D310" i="1" s="1"/>
  <c r="S310" i="1"/>
  <c r="T309" i="1"/>
  <c r="D309" i="1" s="1"/>
  <c r="S309" i="1"/>
  <c r="T308" i="1"/>
  <c r="D308" i="1" s="1"/>
  <c r="S308" i="1"/>
  <c r="T307" i="1"/>
  <c r="S307" i="1"/>
  <c r="T306" i="1"/>
  <c r="S306" i="1"/>
  <c r="T305" i="1"/>
  <c r="S305" i="1"/>
  <c r="T304" i="1"/>
  <c r="S304" i="1"/>
  <c r="T303" i="1"/>
  <c r="S303" i="1"/>
  <c r="T302" i="1"/>
  <c r="D302" i="1" s="1"/>
  <c r="S302" i="1"/>
  <c r="C302" i="1" s="1"/>
  <c r="T301" i="1"/>
  <c r="D301" i="1" s="1"/>
  <c r="S301" i="1"/>
  <c r="T300" i="1"/>
  <c r="S300" i="1"/>
  <c r="T299" i="1"/>
  <c r="S299" i="1"/>
  <c r="T298" i="1"/>
  <c r="S298" i="1"/>
  <c r="T297" i="1"/>
  <c r="D297" i="1" s="1"/>
  <c r="S297" i="1"/>
  <c r="C297" i="1" s="1"/>
  <c r="T296" i="1"/>
  <c r="D296" i="1" s="1"/>
  <c r="S296" i="1"/>
  <c r="T295" i="1"/>
  <c r="S295" i="1"/>
  <c r="T294" i="1"/>
  <c r="S294" i="1"/>
  <c r="T293" i="1"/>
  <c r="S293" i="1"/>
  <c r="T292" i="1"/>
  <c r="D292" i="1" s="1"/>
  <c r="S292" i="1"/>
  <c r="C292" i="1" s="1"/>
  <c r="T291" i="1"/>
  <c r="D291" i="1" s="1"/>
  <c r="S291" i="1"/>
  <c r="T290" i="1"/>
  <c r="S290" i="1"/>
  <c r="T289" i="1"/>
  <c r="S289" i="1"/>
  <c r="T288" i="1"/>
  <c r="S288" i="1"/>
  <c r="T287" i="1"/>
  <c r="S287" i="1"/>
  <c r="T286" i="1"/>
  <c r="S286" i="1"/>
  <c r="T285" i="1"/>
  <c r="S285" i="1"/>
  <c r="T284" i="1"/>
  <c r="D284" i="1" s="1"/>
  <c r="S284" i="1"/>
  <c r="C284" i="1" s="1"/>
  <c r="T283" i="1"/>
  <c r="D283" i="1" s="1"/>
  <c r="S283" i="1"/>
  <c r="T282" i="1"/>
  <c r="S282" i="1"/>
  <c r="T281" i="1"/>
  <c r="S281" i="1"/>
  <c r="T280" i="1"/>
  <c r="S280" i="1"/>
  <c r="T279" i="1"/>
  <c r="S279" i="1"/>
  <c r="T278" i="1"/>
  <c r="S278" i="1"/>
  <c r="T277" i="1"/>
  <c r="D277" i="1" s="1"/>
  <c r="S277" i="1"/>
  <c r="T276" i="1"/>
  <c r="D276" i="1" s="1"/>
  <c r="S276" i="1"/>
  <c r="T275" i="1"/>
  <c r="D275" i="1" s="1"/>
  <c r="S275" i="1"/>
  <c r="T274" i="1"/>
  <c r="D274" i="1" s="1"/>
  <c r="S274" i="1"/>
  <c r="T273" i="1"/>
  <c r="D273" i="1" s="1"/>
  <c r="S273" i="1"/>
  <c r="T272" i="1"/>
  <c r="D272" i="1" s="1"/>
  <c r="S272" i="1"/>
  <c r="T271" i="1"/>
  <c r="D271" i="1" s="1"/>
  <c r="S271" i="1"/>
  <c r="T270" i="1"/>
  <c r="S270" i="1"/>
  <c r="T269" i="1"/>
  <c r="D269" i="1" s="1"/>
  <c r="S269" i="1"/>
  <c r="C269" i="1" s="1"/>
  <c r="T268" i="1"/>
  <c r="D268" i="1" s="1"/>
  <c r="S268" i="1"/>
  <c r="T267" i="1"/>
  <c r="D267" i="1" s="1"/>
  <c r="S267" i="1"/>
  <c r="T266" i="1"/>
  <c r="D266" i="1" s="1"/>
  <c r="S266" i="1"/>
  <c r="T265" i="1"/>
  <c r="D265" i="1" s="1"/>
  <c r="S265" i="1"/>
  <c r="T264" i="1"/>
  <c r="D264" i="1" s="1"/>
  <c r="S264" i="1"/>
  <c r="T263" i="1"/>
  <c r="D263" i="1" s="1"/>
  <c r="S263" i="1"/>
  <c r="T262" i="1"/>
  <c r="D262" i="1" s="1"/>
  <c r="S262" i="1"/>
  <c r="T261" i="1"/>
  <c r="D261" i="1" s="1"/>
  <c r="S261" i="1"/>
  <c r="T260" i="1"/>
  <c r="D260" i="1" s="1"/>
  <c r="S260" i="1"/>
  <c r="T259" i="1"/>
  <c r="D259" i="1" s="1"/>
  <c r="S259" i="1"/>
  <c r="T258" i="1"/>
  <c r="D258" i="1" s="1"/>
  <c r="S258" i="1"/>
  <c r="T257" i="1"/>
  <c r="D257" i="1" s="1"/>
  <c r="S257" i="1"/>
  <c r="T256" i="1"/>
  <c r="D256" i="1" s="1"/>
  <c r="S256" i="1"/>
  <c r="T255" i="1"/>
  <c r="D255" i="1" s="1"/>
  <c r="S255" i="1"/>
  <c r="T254" i="1"/>
  <c r="D254" i="1" s="1"/>
  <c r="S254" i="1"/>
  <c r="T253" i="1"/>
  <c r="D253" i="1" s="1"/>
  <c r="S253" i="1"/>
  <c r="T252" i="1"/>
  <c r="D252" i="1" s="1"/>
  <c r="S252" i="1"/>
  <c r="T251" i="1"/>
  <c r="D251" i="1" s="1"/>
  <c r="S251" i="1"/>
  <c r="T250" i="1"/>
  <c r="D250" i="1" s="1"/>
  <c r="S250" i="1"/>
  <c r="T249" i="1"/>
  <c r="D249" i="1" s="1"/>
  <c r="S249" i="1"/>
  <c r="T248" i="1"/>
  <c r="D248" i="1" s="1"/>
  <c r="S248" i="1"/>
  <c r="T247" i="1"/>
  <c r="D247" i="1" s="1"/>
  <c r="S247" i="1"/>
  <c r="T246" i="1"/>
  <c r="S246" i="1"/>
  <c r="T245" i="1"/>
  <c r="S245" i="1"/>
  <c r="T244" i="1"/>
  <c r="S244" i="1"/>
  <c r="T243" i="1"/>
  <c r="S243" i="1"/>
  <c r="T242" i="1"/>
  <c r="S242" i="1"/>
  <c r="T241" i="1"/>
  <c r="S241" i="1"/>
  <c r="T240" i="1"/>
  <c r="S240" i="1"/>
  <c r="T239" i="1"/>
  <c r="S239" i="1"/>
  <c r="T238" i="1"/>
  <c r="S238" i="1"/>
  <c r="T237" i="1"/>
  <c r="S237" i="1"/>
  <c r="T236" i="1"/>
  <c r="S236" i="1"/>
  <c r="T235" i="1"/>
  <c r="D235" i="1" s="1"/>
  <c r="S235" i="1"/>
  <c r="C235" i="1" s="1"/>
  <c r="T234" i="1"/>
  <c r="D234" i="1" s="1"/>
  <c r="S234" i="1"/>
  <c r="T233" i="1"/>
  <c r="S233" i="1"/>
  <c r="T232" i="1"/>
  <c r="S232" i="1"/>
  <c r="T231" i="1"/>
  <c r="S231" i="1"/>
  <c r="T230" i="1"/>
  <c r="S230" i="1"/>
  <c r="T229" i="1"/>
  <c r="S229" i="1"/>
  <c r="T228" i="1"/>
  <c r="D228" i="1" s="1"/>
  <c r="S228" i="1"/>
  <c r="C228" i="1" s="1"/>
  <c r="T227" i="1"/>
  <c r="D227" i="1" s="1"/>
  <c r="S227" i="1"/>
  <c r="T226" i="1"/>
  <c r="S226" i="1"/>
  <c r="T224" i="1"/>
  <c r="S224" i="1"/>
  <c r="T223" i="1"/>
  <c r="S223" i="1"/>
  <c r="T222" i="1"/>
  <c r="D222" i="1" s="1"/>
  <c r="S222" i="1"/>
  <c r="T221" i="1"/>
  <c r="D221" i="1" s="1"/>
  <c r="S221" i="1"/>
  <c r="T220" i="1"/>
  <c r="D220" i="1" s="1"/>
  <c r="S220" i="1"/>
  <c r="T219" i="1"/>
  <c r="D219" i="1" s="1"/>
  <c r="S219" i="1"/>
  <c r="T218" i="1"/>
  <c r="D218" i="1" s="1"/>
  <c r="S218" i="1"/>
  <c r="T217" i="1"/>
  <c r="D217" i="1" s="1"/>
  <c r="S217" i="1"/>
  <c r="T216" i="1"/>
  <c r="D216" i="1" s="1"/>
  <c r="S216" i="1"/>
  <c r="T215" i="1"/>
  <c r="S215" i="1"/>
  <c r="T214" i="1"/>
  <c r="S214" i="1"/>
  <c r="T213" i="1"/>
  <c r="S213" i="1"/>
  <c r="T212" i="1"/>
  <c r="S212" i="1"/>
  <c r="T211" i="1"/>
  <c r="S211" i="1"/>
  <c r="T210" i="1"/>
  <c r="D210" i="1" s="1"/>
  <c r="S210" i="1"/>
  <c r="C210" i="1" s="1"/>
  <c r="T209" i="1"/>
  <c r="D209" i="1" s="1"/>
  <c r="S209" i="1"/>
  <c r="T208" i="1"/>
  <c r="S208" i="1"/>
  <c r="T207" i="1"/>
  <c r="S207" i="1"/>
  <c r="T206" i="1"/>
  <c r="S206" i="1"/>
  <c r="T205" i="1"/>
  <c r="S205" i="1"/>
  <c r="T204" i="1"/>
  <c r="S204" i="1"/>
  <c r="T203" i="1"/>
  <c r="D203" i="1" s="1"/>
  <c r="S203" i="1"/>
  <c r="C203" i="1" s="1"/>
  <c r="T200" i="1"/>
  <c r="S200" i="1"/>
  <c r="T199" i="1"/>
  <c r="S199" i="1"/>
  <c r="T198" i="1"/>
  <c r="S198" i="1"/>
  <c r="T197" i="1"/>
  <c r="S197" i="1"/>
  <c r="T196" i="1"/>
  <c r="D196" i="1" s="1"/>
  <c r="S196" i="1"/>
  <c r="C196" i="1" s="1"/>
  <c r="T195" i="1"/>
  <c r="D195" i="1" s="1"/>
  <c r="S195" i="1"/>
  <c r="T194" i="1"/>
  <c r="S194" i="1"/>
  <c r="T193" i="1"/>
  <c r="S193" i="1"/>
  <c r="T192" i="1"/>
  <c r="S192" i="1"/>
  <c r="T191" i="1"/>
  <c r="D191" i="1" s="1"/>
  <c r="S191" i="1"/>
  <c r="C191" i="1" s="1"/>
  <c r="T190" i="1"/>
  <c r="D190" i="1" s="1"/>
  <c r="S190" i="1"/>
  <c r="T189" i="1"/>
  <c r="D189" i="1" s="1"/>
  <c r="S189" i="1"/>
  <c r="T188" i="1"/>
  <c r="D188" i="1" s="1"/>
  <c r="S188" i="1"/>
  <c r="T187" i="1"/>
  <c r="D187" i="1" s="1"/>
  <c r="S187" i="1"/>
  <c r="T186" i="1"/>
  <c r="D186" i="1" s="1"/>
  <c r="S186" i="1"/>
  <c r="T185" i="1"/>
  <c r="D185" i="1" s="1"/>
  <c r="S185" i="1"/>
  <c r="T184" i="1"/>
  <c r="D184" i="1" s="1"/>
  <c r="S184" i="1"/>
  <c r="T183" i="1"/>
  <c r="D183" i="1" s="1"/>
  <c r="S183" i="1"/>
  <c r="T182" i="1"/>
  <c r="S182" i="1"/>
  <c r="T181" i="1"/>
  <c r="S181" i="1"/>
  <c r="S180" i="1"/>
  <c r="T179" i="1"/>
  <c r="D179" i="1" s="1"/>
  <c r="S179" i="1"/>
  <c r="T178" i="1"/>
  <c r="D178" i="1" s="1"/>
  <c r="S178" i="1"/>
  <c r="T177" i="1"/>
  <c r="D177" i="1" s="1"/>
  <c r="S177" i="1"/>
  <c r="T176" i="1"/>
  <c r="D176" i="1" s="1"/>
  <c r="S176" i="1"/>
  <c r="T175" i="1"/>
  <c r="D175" i="1" s="1"/>
  <c r="S175" i="1"/>
  <c r="T174" i="1"/>
  <c r="D174" i="1" s="1"/>
  <c r="S174" i="1"/>
  <c r="T173" i="1"/>
  <c r="D173" i="1" s="1"/>
  <c r="S173" i="1"/>
  <c r="T172" i="1"/>
  <c r="S172" i="1"/>
  <c r="T171" i="1"/>
  <c r="S171" i="1"/>
  <c r="T170" i="1"/>
  <c r="S170" i="1"/>
  <c r="T169" i="1"/>
  <c r="D169" i="1" s="1"/>
  <c r="S169" i="1"/>
  <c r="C169" i="1" s="1"/>
  <c r="T168" i="1"/>
  <c r="D168" i="1" s="1"/>
  <c r="S168" i="1"/>
  <c r="T167" i="1"/>
  <c r="S167" i="1"/>
  <c r="T166" i="1"/>
  <c r="S166" i="1"/>
  <c r="T165" i="1"/>
  <c r="S165" i="1"/>
  <c r="T164" i="1"/>
  <c r="S164" i="1"/>
  <c r="T163" i="1"/>
  <c r="S163" i="1"/>
  <c r="T162" i="1"/>
  <c r="D162" i="1" s="1"/>
  <c r="S162" i="1"/>
  <c r="C162" i="1" s="1"/>
  <c r="T161" i="1"/>
  <c r="D161" i="1" s="1"/>
  <c r="S161" i="1"/>
  <c r="T160" i="1"/>
  <c r="S160" i="1"/>
  <c r="T159" i="1"/>
  <c r="S159" i="1"/>
  <c r="T158" i="1"/>
  <c r="S158" i="1"/>
  <c r="T157" i="1"/>
  <c r="S157" i="1"/>
  <c r="T156" i="1"/>
  <c r="S156" i="1"/>
  <c r="T155" i="1"/>
  <c r="D155" i="1" s="1"/>
  <c r="S155" i="1"/>
  <c r="C155" i="1" s="1"/>
  <c r="T154" i="1"/>
  <c r="D154" i="1" s="1"/>
  <c r="S154" i="1"/>
  <c r="T153" i="1"/>
  <c r="D153" i="1" s="1"/>
  <c r="S153" i="1"/>
  <c r="T152" i="1"/>
  <c r="D152" i="1" s="1"/>
  <c r="S152" i="1"/>
  <c r="T151" i="1"/>
  <c r="D151" i="1" s="1"/>
  <c r="S151" i="1"/>
  <c r="T150" i="1"/>
  <c r="D150" i="1" s="1"/>
  <c r="S150" i="1"/>
  <c r="T149" i="1"/>
  <c r="D149" i="1" s="1"/>
  <c r="S149" i="1"/>
  <c r="T148" i="1"/>
  <c r="D148" i="1" s="1"/>
  <c r="S148" i="1"/>
  <c r="T147" i="1"/>
  <c r="D147" i="1" s="1"/>
  <c r="S147" i="1"/>
  <c r="T146" i="1"/>
  <c r="S146" i="1"/>
  <c r="T145" i="1"/>
  <c r="S145" i="1"/>
  <c r="T144" i="1"/>
  <c r="D144" i="1" s="1"/>
  <c r="S144" i="1"/>
  <c r="T143" i="1"/>
  <c r="D143" i="1" s="1"/>
  <c r="S143" i="1"/>
  <c r="T142" i="1"/>
  <c r="D142" i="1" s="1"/>
  <c r="S142" i="1"/>
  <c r="T141" i="1"/>
  <c r="D141" i="1" s="1"/>
  <c r="S141" i="1"/>
  <c r="T140" i="1"/>
  <c r="D140" i="1" s="1"/>
  <c r="S140" i="1"/>
  <c r="T139" i="1"/>
  <c r="D139" i="1" s="1"/>
  <c r="S139" i="1"/>
  <c r="T138" i="1"/>
  <c r="D138" i="1" s="1"/>
  <c r="S138" i="1"/>
  <c r="T137" i="1"/>
  <c r="S137" i="1"/>
  <c r="T136" i="1"/>
  <c r="S136" i="1"/>
  <c r="T135" i="1"/>
  <c r="S135" i="1"/>
  <c r="T134" i="1"/>
  <c r="D134" i="1" s="1"/>
  <c r="S134" i="1"/>
  <c r="C134" i="1" s="1"/>
  <c r="T133" i="1"/>
  <c r="D133" i="1" s="1"/>
  <c r="S133" i="1"/>
  <c r="T132" i="1"/>
  <c r="S132" i="1"/>
  <c r="T131" i="1"/>
  <c r="S131" i="1"/>
  <c r="T130" i="1"/>
  <c r="S130" i="1"/>
  <c r="T129" i="1"/>
  <c r="S129" i="1"/>
  <c r="T128" i="1"/>
  <c r="S128" i="1"/>
  <c r="T127" i="1"/>
  <c r="S127" i="1"/>
  <c r="T126" i="1"/>
  <c r="S126" i="1"/>
  <c r="T125" i="1"/>
  <c r="S125" i="1"/>
  <c r="T124" i="1"/>
  <c r="S124" i="1"/>
  <c r="T123" i="1"/>
  <c r="S123" i="1"/>
  <c r="T122" i="1"/>
  <c r="S122" i="1"/>
  <c r="T121" i="1"/>
  <c r="S121" i="1"/>
  <c r="T120" i="1"/>
  <c r="D120" i="1" s="1"/>
  <c r="S120" i="1"/>
  <c r="C120" i="1" s="1"/>
  <c r="T119" i="1"/>
  <c r="D119" i="1" s="1"/>
  <c r="S119" i="1"/>
  <c r="T118" i="1"/>
  <c r="S118" i="1"/>
  <c r="T116" i="1"/>
  <c r="S116" i="1"/>
  <c r="T115" i="1"/>
  <c r="D115" i="1" s="1"/>
  <c r="S115" i="1"/>
  <c r="C115" i="1" s="1"/>
  <c r="T114" i="1"/>
  <c r="D114" i="1" s="1"/>
  <c r="S114" i="1"/>
  <c r="T113" i="1"/>
  <c r="S113" i="1"/>
  <c r="T112" i="1"/>
  <c r="S112" i="1"/>
  <c r="T111" i="1"/>
  <c r="S111" i="1"/>
  <c r="T110" i="1"/>
  <c r="S110" i="1"/>
  <c r="T109" i="1"/>
  <c r="S109" i="1"/>
  <c r="T108" i="1"/>
  <c r="S108" i="1"/>
  <c r="T107" i="1"/>
  <c r="D107" i="1" s="1"/>
  <c r="S107" i="1"/>
  <c r="C107" i="1" s="1"/>
  <c r="T382" i="1"/>
  <c r="D382" i="1" s="1"/>
  <c r="S382" i="1"/>
  <c r="T381" i="1"/>
  <c r="D381" i="1" s="1"/>
  <c r="S381" i="1"/>
  <c r="T380" i="1"/>
  <c r="D380" i="1" s="1"/>
  <c r="S380" i="1"/>
  <c r="T379" i="1"/>
  <c r="D379" i="1" s="1"/>
  <c r="S379" i="1"/>
  <c r="T378" i="1"/>
  <c r="D378" i="1" s="1"/>
  <c r="S378" i="1"/>
  <c r="T377" i="1"/>
  <c r="D377" i="1" s="1"/>
  <c r="S377" i="1"/>
  <c r="T376" i="1"/>
  <c r="D376" i="1" s="1"/>
  <c r="S376" i="1"/>
  <c r="T375" i="1"/>
  <c r="S375" i="1"/>
  <c r="T374" i="1"/>
  <c r="S374" i="1"/>
  <c r="T373" i="1"/>
  <c r="S373" i="1"/>
  <c r="T372" i="1"/>
  <c r="S372" i="1"/>
  <c r="T371" i="1"/>
  <c r="S371" i="1"/>
  <c r="T370" i="1"/>
  <c r="D370" i="1" s="1"/>
  <c r="S370" i="1"/>
  <c r="C370" i="1" s="1"/>
  <c r="T369" i="1"/>
  <c r="D369" i="1" s="1"/>
  <c r="S369" i="1"/>
  <c r="T368" i="1"/>
  <c r="S368" i="1"/>
  <c r="T367" i="1"/>
  <c r="S367" i="1"/>
  <c r="T366" i="1"/>
  <c r="S366" i="1"/>
  <c r="T365" i="1"/>
  <c r="D365" i="1" s="1"/>
  <c r="S365" i="1"/>
  <c r="C365" i="1" s="1"/>
  <c r="T364" i="1"/>
  <c r="D364" i="1" s="1"/>
  <c r="S364" i="1"/>
  <c r="T363" i="1"/>
  <c r="S363" i="1"/>
  <c r="T362" i="1"/>
  <c r="S362" i="1"/>
  <c r="T361" i="1"/>
  <c r="S361" i="1"/>
  <c r="T360" i="1"/>
  <c r="D360" i="1" s="1"/>
  <c r="S360" i="1"/>
  <c r="C360" i="1" s="1"/>
  <c r="T19" i="1"/>
  <c r="S19" i="1"/>
  <c r="T34" i="1"/>
  <c r="S34" i="1"/>
  <c r="T46" i="1"/>
  <c r="S46" i="1"/>
  <c r="T77" i="1"/>
  <c r="S77" i="1"/>
  <c r="T88" i="1"/>
  <c r="S88" i="1"/>
  <c r="D368" i="1" l="1"/>
  <c r="C368" i="1"/>
  <c r="D372" i="1"/>
  <c r="C372" i="1"/>
  <c r="D108" i="1"/>
  <c r="C108" i="1"/>
  <c r="D112" i="1"/>
  <c r="C112" i="1"/>
  <c r="D116" i="1"/>
  <c r="C116" i="1"/>
  <c r="D121" i="1"/>
  <c r="C121" i="1"/>
  <c r="D125" i="1"/>
  <c r="C125" i="1"/>
  <c r="D129" i="1"/>
  <c r="C129" i="1"/>
  <c r="D137" i="1"/>
  <c r="C137" i="1"/>
  <c r="D145" i="1"/>
  <c r="C145" i="1"/>
  <c r="D157" i="1"/>
  <c r="C157" i="1"/>
  <c r="D165" i="1"/>
  <c r="C165" i="1"/>
  <c r="D182" i="1"/>
  <c r="C182" i="1"/>
  <c r="D198" i="1"/>
  <c r="C198" i="1"/>
  <c r="D204" i="1"/>
  <c r="C204" i="1"/>
  <c r="D208" i="1"/>
  <c r="C208" i="1"/>
  <c r="D212" i="1"/>
  <c r="C212" i="1"/>
  <c r="D224" i="1"/>
  <c r="C224" i="1"/>
  <c r="D229" i="1"/>
  <c r="C229" i="1"/>
  <c r="D237" i="1"/>
  <c r="C237" i="1"/>
  <c r="D241" i="1"/>
  <c r="C241" i="1"/>
  <c r="D245" i="1"/>
  <c r="C245" i="1"/>
  <c r="D281" i="1"/>
  <c r="C281" i="1"/>
  <c r="D285" i="1"/>
  <c r="C285" i="1"/>
  <c r="D289" i="1"/>
  <c r="C289" i="1"/>
  <c r="D293" i="1"/>
  <c r="C293" i="1"/>
  <c r="D305" i="1"/>
  <c r="C305" i="1"/>
  <c r="D317" i="1"/>
  <c r="C317" i="1"/>
  <c r="D321" i="1"/>
  <c r="C321" i="1"/>
  <c r="D345" i="1"/>
  <c r="C345" i="1"/>
  <c r="D353" i="1"/>
  <c r="C353" i="1"/>
  <c r="D357" i="1"/>
  <c r="C357" i="1"/>
  <c r="D361" i="1"/>
  <c r="C361" i="1"/>
  <c r="D373" i="1"/>
  <c r="C373" i="1"/>
  <c r="D109" i="1"/>
  <c r="C109" i="1"/>
  <c r="D113" i="1"/>
  <c r="C113" i="1"/>
  <c r="D118" i="1"/>
  <c r="C118" i="1"/>
  <c r="D122" i="1"/>
  <c r="C122" i="1"/>
  <c r="D126" i="1"/>
  <c r="C126" i="1"/>
  <c r="D146" i="1"/>
  <c r="C146" i="1"/>
  <c r="D158" i="1"/>
  <c r="C158" i="1"/>
  <c r="D166" i="1"/>
  <c r="C166" i="1"/>
  <c r="D170" i="1"/>
  <c r="C170" i="1"/>
  <c r="D199" i="1"/>
  <c r="C199" i="1"/>
  <c r="D205" i="1"/>
  <c r="C205" i="1"/>
  <c r="D226" i="1"/>
  <c r="C226" i="1"/>
  <c r="D230" i="1"/>
  <c r="C230" i="1"/>
  <c r="D238" i="1"/>
  <c r="C238" i="1"/>
  <c r="D242" i="1"/>
  <c r="C242" i="1"/>
  <c r="D270" i="1"/>
  <c r="C270" i="1"/>
  <c r="D278" i="1"/>
  <c r="C278" i="1"/>
  <c r="D282" i="1"/>
  <c r="C282" i="1"/>
  <c r="D286" i="1"/>
  <c r="C286" i="1"/>
  <c r="D290" i="1"/>
  <c r="C290" i="1"/>
  <c r="D294" i="1"/>
  <c r="C294" i="1"/>
  <c r="D298" i="1"/>
  <c r="C298" i="1"/>
  <c r="D306" i="1"/>
  <c r="C306" i="1"/>
  <c r="D318" i="1"/>
  <c r="C318" i="1"/>
  <c r="D322" i="1"/>
  <c r="C322" i="1"/>
  <c r="D326" i="1"/>
  <c r="C326" i="1"/>
  <c r="D354" i="1"/>
  <c r="C354" i="1"/>
  <c r="D358" i="1"/>
  <c r="C358" i="1"/>
  <c r="D362" i="1"/>
  <c r="C362" i="1"/>
  <c r="D366" i="1"/>
  <c r="C366" i="1"/>
  <c r="D374" i="1"/>
  <c r="C374" i="1"/>
  <c r="D110" i="1"/>
  <c r="C110" i="1"/>
  <c r="D123" i="1"/>
  <c r="C123" i="1"/>
  <c r="D127" i="1"/>
  <c r="C127" i="1"/>
  <c r="D131" i="1"/>
  <c r="C131" i="1"/>
  <c r="D135" i="1"/>
  <c r="C135" i="1"/>
  <c r="D159" i="1"/>
  <c r="C159" i="1"/>
  <c r="D163" i="1"/>
  <c r="C163" i="1"/>
  <c r="D167" i="1"/>
  <c r="C167" i="1"/>
  <c r="D171" i="1"/>
  <c r="C171" i="1"/>
  <c r="D192" i="1"/>
  <c r="C192" i="1"/>
  <c r="D200" i="1"/>
  <c r="C200" i="1"/>
  <c r="D214" i="1"/>
  <c r="C214" i="1"/>
  <c r="D231" i="1"/>
  <c r="C231" i="1"/>
  <c r="D239" i="1"/>
  <c r="C239" i="1"/>
  <c r="D243" i="1"/>
  <c r="C243" i="1"/>
  <c r="D279" i="1"/>
  <c r="C279" i="1"/>
  <c r="D287" i="1"/>
  <c r="C287" i="1"/>
  <c r="D295" i="1"/>
  <c r="C295" i="1"/>
  <c r="D299" i="1"/>
  <c r="C299" i="1"/>
  <c r="D303" i="1"/>
  <c r="C303" i="1"/>
  <c r="D307" i="1"/>
  <c r="C307" i="1"/>
  <c r="D319" i="1"/>
  <c r="C319" i="1"/>
  <c r="D323" i="1"/>
  <c r="C323" i="1"/>
  <c r="D335" i="1"/>
  <c r="C335" i="1"/>
  <c r="D355" i="1"/>
  <c r="C355" i="1"/>
  <c r="D363" i="1"/>
  <c r="C363" i="1"/>
  <c r="D367" i="1"/>
  <c r="C367" i="1"/>
  <c r="D371" i="1"/>
  <c r="C371" i="1"/>
  <c r="D375" i="1"/>
  <c r="C375" i="1"/>
  <c r="D111" i="1"/>
  <c r="C111" i="1"/>
  <c r="D124" i="1"/>
  <c r="C124" i="1"/>
  <c r="D128" i="1"/>
  <c r="C128" i="1"/>
  <c r="D136" i="1"/>
  <c r="C136" i="1"/>
  <c r="D156" i="1"/>
  <c r="C156" i="1"/>
  <c r="D160" i="1"/>
  <c r="C160" i="1"/>
  <c r="D164" i="1"/>
  <c r="C164" i="1"/>
  <c r="D172" i="1"/>
  <c r="C172" i="1"/>
  <c r="D181" i="1"/>
  <c r="C181" i="1"/>
  <c r="D193" i="1"/>
  <c r="C193" i="1"/>
  <c r="D197" i="1"/>
  <c r="C197" i="1"/>
  <c r="D207" i="1"/>
  <c r="C207" i="1"/>
  <c r="D211" i="1"/>
  <c r="C211" i="1"/>
  <c r="D223" i="1"/>
  <c r="C223" i="1"/>
  <c r="D232" i="1"/>
  <c r="C232" i="1"/>
  <c r="D236" i="1"/>
  <c r="C236" i="1"/>
  <c r="D240" i="1"/>
  <c r="C240" i="1"/>
  <c r="D280" i="1"/>
  <c r="C280" i="1"/>
  <c r="D288" i="1"/>
  <c r="C288" i="1"/>
  <c r="D300" i="1"/>
  <c r="C300" i="1"/>
  <c r="D304" i="1"/>
  <c r="C304" i="1"/>
  <c r="D320" i="1"/>
  <c r="C320" i="1"/>
  <c r="D324" i="1"/>
  <c r="C324" i="1"/>
  <c r="D356" i="1"/>
  <c r="C356" i="1"/>
  <c r="B12" i="1"/>
  <c r="B244" i="1"/>
  <c r="B245" i="1" l="1"/>
  <c r="B13" i="1"/>
  <c r="B246" i="1" l="1"/>
  <c r="B14" i="1"/>
  <c r="B15" i="1" l="1"/>
  <c r="B247" i="1"/>
  <c r="B16" i="1" l="1"/>
  <c r="B17" i="1" l="1"/>
  <c r="B18" i="1" l="1"/>
  <c r="B19" i="1" l="1"/>
  <c r="B20" i="1" l="1"/>
  <c r="B21" i="1" l="1"/>
  <c r="B22" i="1" l="1"/>
  <c r="B23" i="1" l="1"/>
  <c r="B24" i="1" l="1"/>
  <c r="B25" i="1" l="1"/>
  <c r="B26" i="1" l="1"/>
  <c r="B27" i="1" l="1"/>
  <c r="B28" i="1" l="1"/>
  <c r="B29" i="1" l="1"/>
  <c r="B30" i="1" l="1"/>
  <c r="B31" i="1" l="1"/>
  <c r="B32" i="1" l="1"/>
  <c r="B33" i="1" l="1"/>
  <c r="B34" i="1" l="1"/>
  <c r="B35" i="1" l="1"/>
  <c r="B36" i="1" l="1"/>
  <c r="B37" i="1" l="1"/>
  <c r="B38" i="1" l="1"/>
  <c r="B39" i="1" l="1"/>
  <c r="B40" i="1" l="1"/>
  <c r="B41" i="1" l="1"/>
  <c r="B42" i="1" l="1"/>
  <c r="B43" i="1" l="1"/>
  <c r="B44" i="1" l="1"/>
  <c r="B45" i="1" l="1"/>
  <c r="B46" i="1" l="1"/>
  <c r="B47" i="1" l="1"/>
  <c r="B48" i="1" l="1"/>
  <c r="B49" i="1" l="1"/>
  <c r="B50" i="1" l="1"/>
  <c r="B51" i="1" l="1"/>
  <c r="B52" i="1" l="1"/>
  <c r="B53" i="1" l="1"/>
  <c r="B54" i="1" l="1"/>
  <c r="B55" i="1" l="1"/>
  <c r="B56" i="1" l="1"/>
  <c r="B57" i="1" l="1"/>
  <c r="B58" i="1" l="1"/>
  <c r="B59" i="1" l="1"/>
  <c r="B60" i="1" l="1"/>
  <c r="B61" i="1" l="1"/>
  <c r="B62" i="1" l="1"/>
  <c r="B63" i="1" l="1"/>
  <c r="B64" i="1" l="1"/>
  <c r="B65" i="1" l="1"/>
  <c r="B66" i="1" l="1"/>
  <c r="B67" i="1" l="1"/>
  <c r="B68" i="1" l="1"/>
  <c r="B69" i="1" l="1"/>
  <c r="B70" i="1" l="1"/>
  <c r="B71" i="1" l="1"/>
  <c r="B72" i="1" l="1"/>
  <c r="B73" i="1" l="1"/>
  <c r="B74" i="1" l="1"/>
  <c r="B75" i="1" l="1"/>
  <c r="B76" i="1" l="1"/>
  <c r="B77" i="1" l="1"/>
  <c r="B78" i="1" l="1"/>
  <c r="B79" i="1" l="1"/>
  <c r="B80" i="1" l="1"/>
  <c r="B81" i="1" l="1"/>
  <c r="B82" i="1" l="1"/>
  <c r="B83" i="1" l="1"/>
  <c r="B84" i="1" l="1"/>
  <c r="B85" i="1" l="1"/>
  <c r="B86" i="1" l="1"/>
  <c r="B87" i="1" l="1"/>
  <c r="B88" i="1" l="1"/>
  <c r="B89" i="1" l="1"/>
  <c r="B90" i="1" l="1"/>
  <c r="B91" i="1" l="1"/>
  <c r="B92" i="1" l="1"/>
  <c r="B93" i="1" l="1"/>
  <c r="B94" i="1" l="1"/>
  <c r="B95" i="1" l="1"/>
  <c r="B96" i="1" l="1"/>
  <c r="B97" i="1" l="1"/>
  <c r="B98" i="1" l="1"/>
  <c r="B99" i="1" l="1"/>
  <c r="B100" i="1" l="1"/>
  <c r="B101" i="1" l="1"/>
  <c r="B102" i="1" l="1"/>
  <c r="B103" i="1" l="1"/>
  <c r="B104" i="1" l="1"/>
  <c r="B105" i="1" l="1"/>
  <c r="B106" i="1" l="1"/>
</calcChain>
</file>

<file path=xl/sharedStrings.xml><?xml version="1.0" encoding="utf-8"?>
<sst xmlns="http://schemas.openxmlformats.org/spreadsheetml/2006/main" count="2682" uniqueCount="881">
  <si>
    <t>type</t>
  </si>
  <si>
    <t>name</t>
  </si>
  <si>
    <t>dcat:Catalog</t>
  </si>
  <si>
    <t>/rdf:RDF/dcat:Catalog</t>
  </si>
  <si>
    <t>attribute</t>
  </si>
  <si>
    <t>dct:title</t>
  </si>
  <si>
    <t>/rdf:RDF/dcat:Catalog/dct:title</t>
  </si>
  <si>
    <t>dct:description</t>
  </si>
  <si>
    <t>/rdf:RDF/dcat:Catalog/dct:description</t>
  </si>
  <si>
    <t>dct:publisher</t>
  </si>
  <si>
    <t>/rdf:RDF/dcat:Catalog/dct:publisher</t>
  </si>
  <si>
    <t>foaf:Agent</t>
  </si>
  <si>
    <t>/rdf:RDF/dcat:Catalog/dct:publisher/foaf:Agent</t>
  </si>
  <si>
    <t>foaf:name</t>
  </si>
  <si>
    <t>/rdf:RDF/dcat:Catalog/dct:publisher/foaf:Agent/foaf:name</t>
  </si>
  <si>
    <t>dct:type</t>
  </si>
  <si>
    <t>/rdf:RDF/dcat:Catalog/dct:publisher/foaf:Agent/dct:type</t>
  </si>
  <si>
    <t>skos:Concept</t>
  </si>
  <si>
    <t>/rdf:RDF/dcat:Catalog/dct:publisher/foaf:Agent/dct:type/skos:Concept</t>
  </si>
  <si>
    <t>dcat:homepage</t>
  </si>
  <si>
    <t>/rdf:RDF/dcat:Catalog/dcat:homepage</t>
  </si>
  <si>
    <t>foaf:Document</t>
  </si>
  <si>
    <t>/rdf:RDF/dcat:Catalog/dcat:homepage/foaf:Document</t>
  </si>
  <si>
    <t>dct:license</t>
  </si>
  <si>
    <t>/rdf:RDF/dcat:Catalog/dct:license</t>
  </si>
  <si>
    <t>dct:LicenseDocument</t>
  </si>
  <si>
    <t>/rdf:RDF/dcat:Catalog/dct:license/dct:LicenseDocument</t>
  </si>
  <si>
    <t>/rdf:RDF/dcat:Catalog/dct:license/dct:LicenseDocument/dct:type</t>
  </si>
  <si>
    <t>/rdf:RDF/dcat:Catalog/dct:license/dct:LicenseDocument/dct:type/skos:Concept</t>
  </si>
  <si>
    <t>/rdf:RDF/dcat:Catalog/dct:license/dct:LicenseDocument/dct:title</t>
  </si>
  <si>
    <t>/rdf:RDF/dcat:Catalog/dct:license/dct:LicenseDocument/dct:description</t>
  </si>
  <si>
    <t>dct:identifier</t>
  </si>
  <si>
    <t>/rdf:RDF/dcat:Catalog/dct:license/dct:LicenseDocument/dct:identifier</t>
  </si>
  <si>
    <t>dct:language</t>
  </si>
  <si>
    <t>/rdf:RDF/dcat:Catalog/dct:language</t>
  </si>
  <si>
    <t>/rdf:RDF/dcat:Catalog/dct:language/skos:Concept</t>
  </si>
  <si>
    <t>dct:issued</t>
  </si>
  <si>
    <t>/rdf:RDF/dcat:Catalog/dct:issued</t>
  </si>
  <si>
    <t>dct:modified</t>
  </si>
  <si>
    <t>/rdf:RDF/dcat:Catalog/dct:modified</t>
  </si>
  <si>
    <t>dcat:themeTaxonomy</t>
  </si>
  <si>
    <t>/rdf:RDF/dcat:Catalog/dcat:themeTaxonomy</t>
  </si>
  <si>
    <t>skos:ConceptScheme</t>
  </si>
  <si>
    <t>/rdf:RDF/dcat:Catalog/dcat:themeTaxonomy/skos:ConceptScheme</t>
  </si>
  <si>
    <t>dct:hasPart</t>
  </si>
  <si>
    <t>dct:isPartOf</t>
  </si>
  <si>
    <t>dcat:record</t>
  </si>
  <si>
    <t>/rdf:RDF/dcat:Catalog/dcat:record</t>
  </si>
  <si>
    <t>dcat:CatalogRecord</t>
  </si>
  <si>
    <t>/rdf:RDF/dcat:Catalog/dcat:record/dcat:CatalogRecord</t>
  </si>
  <si>
    <t>foaf:primaryTopic</t>
  </si>
  <si>
    <t>/rdf:RDF/dcat:Catalog/dcat:record/dcat:CatalogRecord/foaf:primaryTopic</t>
  </si>
  <si>
    <t>/rdf:RDF/dcat:Catalog/dcat:record/dcat:CatalogRecord/dct:modified</t>
  </si>
  <si>
    <t>dct:conformsTo</t>
  </si>
  <si>
    <t>/rdf:RDF/dcat:Catalog/dcat:record/dcat:CatalogRecord/dct:conformsTo</t>
  </si>
  <si>
    <t>dct:Standard</t>
  </si>
  <si>
    <t>/rdf:RDF/dcat:Catalog/dcat:record/dcat:CatalogRecord/dct:conformsTo/dct:Standard</t>
  </si>
  <si>
    <t>adms:status</t>
  </si>
  <si>
    <t>/rdf:RDF/dcat:Catalog/dcat:record/dcat:CatalogRecord/adms:status</t>
  </si>
  <si>
    <t>/rdf:RDF/dcat:Catalog/dcat:record/dcat:CatalogRecord/dct:issued</t>
  </si>
  <si>
    <t>/rdf:RDF/dcat:Catalog/dcat:record/dcat:CatalogRecord/dct:description</t>
  </si>
  <si>
    <t>/rdf:RDF/dcat:Catalog/dcat:record/dcat:CatalogRecord/dct:language</t>
  </si>
  <si>
    <t>/rdf:RDF/dcat:Catalog/dcat:record/dcat:CatalogRecord/dct:language/skos:Concept</t>
  </si>
  <si>
    <t>dct:source</t>
  </si>
  <si>
    <t>/rdf:RDF/dcat:Catalog/dcat:record/dcat:CatalogRecord/dct:source</t>
  </si>
  <si>
    <t>/rdf:RDF/dcat:Catalog/dcat:record/dcat:CatalogRecord/dct:title</t>
  </si>
  <si>
    <t>dct:rights</t>
  </si>
  <si>
    <t>/rdf:RDF/dcat:Catalog/dct:rights</t>
  </si>
  <si>
    <t>dct:spatial</t>
  </si>
  <si>
    <t>/rdf:RDF/dcat:Catalog/dct:spatial</t>
  </si>
  <si>
    <t>dct:Location</t>
  </si>
  <si>
    <t>/rdf:RDF/dcat:Catalog/dct:spatial/dct:Location</t>
  </si>
  <si>
    <t>dcat:dataset</t>
  </si>
  <si>
    <t>/rdf:RDF/dcat:Catalog/dcat:dataset</t>
  </si>
  <si>
    <t>dcat:Dataset</t>
  </si>
  <si>
    <t>/rdf:RDF/dcat:Catalog/dcat:dataset/dcat:Dataset</t>
  </si>
  <si>
    <t>/rdf:RDF/dcat:Catalog/dcat:dataset/dcat:Dataset/dct:title</t>
  </si>
  <si>
    <t>/rdf:RDF/dcat:Catalog/dcat:dataset/dcat:Dataset/dct:description</t>
  </si>
  <si>
    <t>/rdf:RDF/dcat:Catalog/dcat:dataset/dcat:Dataset/dct:identifier</t>
  </si>
  <si>
    <t>dcat:contactPoint</t>
  </si>
  <si>
    <t>/rdf:RDF/dcat:Catalog/dcat:dataset/dcat:Dataset/dcat:contactPoint</t>
  </si>
  <si>
    <t>vcard:Organization</t>
  </si>
  <si>
    <t>/rdf:RDF/dcat:Catalog/dcat:dataset/dcat:Dataset/dcat:contactPoint/vcard:Organization</t>
  </si>
  <si>
    <t>vcard:fn</t>
  </si>
  <si>
    <t>/rdf:RDF/dcat:Catalog/dcat:dataset/dcat:Dataset/dcat:contactPoint/vcard:Organization/vcard:fn</t>
  </si>
  <si>
    <t>vcard:organization-name</t>
  </si>
  <si>
    <t>/rdf:RDF/dcat:Catalog/dcat:dataset/dcat:Dataset/dcat:contactPoint/vcard:Organization/vcard:organization-name</t>
  </si>
  <si>
    <t>vcard:hasAddress</t>
  </si>
  <si>
    <t>/rdf:RDF/dcat:Catalog/dcat:dataset/dcat:Dataset/dcat:contactPoint/vcard:Organization/vcard:hasAddress</t>
  </si>
  <si>
    <t>vcard:Address</t>
  </si>
  <si>
    <t>/rdf:RDF/dcat:Catalog/dcat:dataset/dcat:Dataset/dcat:contactPoint/vcard:Organization/vcard:hasAddress/vcard:Address</t>
  </si>
  <si>
    <t>vcard:hasEmail</t>
  </si>
  <si>
    <t>/rdf:RDF/dcat:Catalog/dcat:dataset/dcat:Dataset/dcat:contactPoint/vcard:Organization/vcard:hasEmail</t>
  </si>
  <si>
    <t>vcard:hasURL</t>
  </si>
  <si>
    <t>/rdf:RDF/dcat:Catalog/dcat:dataset/dcat:Dataset/dcat:contactPoint/vcard:Organization/vcard:hasURL</t>
  </si>
  <si>
    <t>vcard:hasTelephone</t>
  </si>
  <si>
    <t>/rdf:RDF/dcat:Catalog/dcat:dataset/dcat:Dataset/dcat:contactPoint/vcard:Organization/vcard:hasTelephone</t>
  </si>
  <si>
    <t>/rdf:RDF/dcat:Catalog/dcat:dataset/dcat:Dataset/dct:issued</t>
  </si>
  <si>
    <t>/rdf:RDF/dcat:Catalog/dcat:dataset/dcat:Dataset/dct:modified</t>
  </si>
  <si>
    <t>/rdf:RDF/dcat:Catalog/dcat:dataset/dcat:Dataset/dct:publisher</t>
  </si>
  <si>
    <t>/rdf:RDF/dcat:Catalog/dcat:dataset/dcat:Dataset/dct:publisher/foaf:Agent</t>
  </si>
  <si>
    <t>/rdf:RDF/dcat:Catalog/dcat:dataset/dcat:Dataset/dct:publisher/foaf:Agent/foaf:name</t>
  </si>
  <si>
    <t>/rdf:RDF/dcat:Catalog/dcat:dataset/dcat:Dataset/dct:publisher/foaf:Agent/dct:type</t>
  </si>
  <si>
    <t>/rdf:RDF/dcat:Catalog/dcat:dataset/dcat:Dataset/dct:publisher/foaf:Agent/dct:type/skos:Concept</t>
  </si>
  <si>
    <t>dcat:keyword</t>
  </si>
  <si>
    <t>/rdf:RDF/dcat:Catalog/dcat:dataset/dcat:Dataset/dcat:keyword</t>
  </si>
  <si>
    <t>dcat:theme</t>
  </si>
  <si>
    <t>/rdf:RDF/dcat:Catalog/dcat:dataset/dcat:Dataset/dcat:theme</t>
  </si>
  <si>
    <t>/rdf:RDF/dcat:Catalog/dcat:dataset/dcat:Dataset/dcat:theme/skos:Concept</t>
  </si>
  <si>
    <t>dct:accessRights</t>
  </si>
  <si>
    <t>/rdf:RDF/dcat:Catalog/dcat:dataset/dcat:Dataset/dct:accessRights</t>
  </si>
  <si>
    <t>/rdf:RDF/dcat:Catalog/dcat:dataset/dcat:Dataset/dct:conformsTo</t>
  </si>
  <si>
    <t>/rdf:RDF/dcat:Catalog/dcat:dataset/dcat:Dataset/dct:conformsTo/dct:Standard</t>
  </si>
  <si>
    <t>foaf:page</t>
  </si>
  <si>
    <t>/rdf:RDF/dcat:Catalog/dcat:dataset/dcat:Dataset/foaf:page</t>
  </si>
  <si>
    <t>/rdf:RDF/dcat:Catalog/dcat:dataset/dcat:Dataset/foaf:page/foaf:Document</t>
  </si>
  <si>
    <t>dct:accrualPeriodicity</t>
  </si>
  <si>
    <t>/rdf:RDF/dcat:Catalog/dcat:dataset/dcat:Dataset/dct:accrualPeriodicity</t>
  </si>
  <si>
    <t>/rdf:RDF/dcat:Catalog/dcat:dataset/dcat:Dataset/dct:accrualPeriodicity/skos:Concept</t>
  </si>
  <si>
    <t>dct:hasVersion</t>
  </si>
  <si>
    <t>dct:isVersionOf</t>
  </si>
  <si>
    <t>dcat:landingPage</t>
  </si>
  <si>
    <t>/rdf:RDF/dcat:Catalog/dcat:dataset/dcat:Dataset/dct:language</t>
  </si>
  <si>
    <t>/rdf:RDF/dcat:Catalog/dcat:dataset/dcat:Dataset/dct:language/skos:Concept</t>
  </si>
  <si>
    <t>adms:identifier</t>
  </si>
  <si>
    <t>/rdf:RDF/dcat:Catalog/dcat:dataset/dcat:Dataset/adms:identifier</t>
  </si>
  <si>
    <t>adms:Identifier</t>
  </si>
  <si>
    <t>/rdf:RDF/dcat:Catalog/dcat:dataset/dcat:Dataset/adms:identifier/adms:Identifier</t>
  </si>
  <si>
    <t>dct:provenance</t>
  </si>
  <si>
    <t>/rdf:RDF/dcat:Catalog/dcat:dataset/dcat:Dataset/dct:provenance</t>
  </si>
  <si>
    <t>dct:ProvenanceStatement</t>
  </si>
  <si>
    <t>/rdf:RDF/dcat:Catalog/dcat:dataset/dcat:Dataset/dct:provenance/dct:ProvenanceStatement</t>
  </si>
  <si>
    <t>dct:relation</t>
  </si>
  <si>
    <t>/rdf:RDF/dcat:Catalog/dcat:dataset/dcat:Dataset/dct:spatial</t>
  </si>
  <si>
    <t>/rdf:RDF/dcat:Catalog/dcat:dataset/dcat:Dataset/dct:spatial/dct:Location</t>
  </si>
  <si>
    <t>dct:temporal</t>
  </si>
  <si>
    <t>/rdf:RDF/dcat:Catalog/dcat:dataset/dcat:Dataset/dct:temporal</t>
  </si>
  <si>
    <t>dct:PeriodOfTime</t>
  </si>
  <si>
    <t>/rdf:RDF/dcat:Catalog/dcat:dataset/dcat:Dataset/dct:temporal/dct:PeriodOfTime</t>
  </si>
  <si>
    <t>/rdf:RDF/dcat:Catalog/dcat:dataset/dcat:Dataset/dct:type</t>
  </si>
  <si>
    <t>/rdf:RDF/dcat:Catalog/dcat:dataset/dcat:Dataset/dct:type/skos:Concept</t>
  </si>
  <si>
    <t>owl:versionInfo</t>
  </si>
  <si>
    <t>/rdf:RDF/dcat:Catalog/dcat:dataset/dcat:Dataset/owl:versionInfo</t>
  </si>
  <si>
    <t>adms:versionNotes</t>
  </si>
  <si>
    <t>/rdf:RDF/dcat:Catalog/dcat:dataset/dcat:Dataset/adms:versionNotes</t>
  </si>
  <si>
    <t>dcat:extension</t>
  </si>
  <si>
    <t>/rdf:RDF/dcat:Catalog/dcat:dataset/dcat:Dataset/dcat:extension</t>
  </si>
  <si>
    <t>rdf:Statement</t>
  </si>
  <si>
    <t>/rdf:RDF/dcat:Catalog/dcat:dataset/dcat:Dataset/dcat:extension/rdf:Statement</t>
  </si>
  <si>
    <t>dcat:distribution</t>
  </si>
  <si>
    <t>/rdf:RDF/dcat:Catalog/dcat:dataset/dcat:Dataset/dcat:distribution</t>
  </si>
  <si>
    <t>dcat:Distribution</t>
  </si>
  <si>
    <t>/rdf:RDF/dcat:Catalog/dcat:dataset/dcat:Dataset/dcat:distribution/dcat:Distribution</t>
  </si>
  <si>
    <t>/rdf:RDF/dcat:Catalog/dcat:dataset/dcat:Dataset/dcat:distribution/dcat:Distribution/dct:title</t>
  </si>
  <si>
    <t>/rdf:RDF/dcat:Catalog/dcat:dataset/dcat:Dataset/dcat:distribution/dcat:Distribution/dct:description</t>
  </si>
  <si>
    <t>dcat:accessURL</t>
  </si>
  <si>
    <t>dcat:downloadURL</t>
  </si>
  <si>
    <t>/rdf:RDF/dcat:Catalog/dcat:dataset/dcat:Dataset/dcat:distribution/dcat:Distribution/dct:issued</t>
  </si>
  <si>
    <t>/rdf:RDF/dcat:Catalog/dcat:dataset/dcat:Dataset/dcat:distribution/dcat:Distribution/dct:modified</t>
  </si>
  <si>
    <t>dct:format</t>
  </si>
  <si>
    <t>/rdf:RDF/dcat:Catalog/dcat:dataset/dcat:Dataset/dcat:distribution/dcat:Distribution/dct:format</t>
  </si>
  <si>
    <t>/rdf:RDF/dcat:Catalog/dcat:dataset/dcat:Dataset/dcat:distribution/dcat:Distribution/dct:format/skos:Concept</t>
  </si>
  <si>
    <t>dcat:mediaType</t>
  </si>
  <si>
    <t>/rdf:RDF/dcat:Catalog/dcat:dataset/dcat:Dataset/dcat:distribution/dcat:Distribution/dcat:mediaType</t>
  </si>
  <si>
    <t>/rdf:RDF/dcat:Catalog/dcat:dataset/dcat:Dataset/dcat:distribution/dcat:Distribution/dct:language</t>
  </si>
  <si>
    <t>/rdf:RDF/dcat:Catalog/dcat:dataset/dcat:Dataset/dcat:distribution/dcat:Distribution/dct:language/skos:Concept</t>
  </si>
  <si>
    <t>/rdf:RDF/dcat:Catalog/dcat:dataset/dcat:Dataset/dcat:distribution/dcat:Distribution/dct:license</t>
  </si>
  <si>
    <t>/rdf:RDF/dcat:Catalog/dcat:dataset/dcat:Dataset/dcat:distribution/dcat:Distribution/dct:license/dct:LicenseDocument</t>
  </si>
  <si>
    <t>/rdf:RDF/dcat:Catalog/dcat:dataset/dcat:Dataset/dcat:distribution/dcat:Distribution/dct:license/dct:LicenseDocument/dct:type</t>
  </si>
  <si>
    <t>/rdf:RDF/dcat:Catalog/dcat:dataset/dcat:Dataset/dcat:distribution/dcat:Distribution/dct:license/dct:LicenseDocument/dct:type/skos:Concept</t>
  </si>
  <si>
    <t>/rdf:RDF/dcat:Catalog/dcat:dataset/dcat:Dataset/dcat:distribution/dcat:Distribution/dct:license/dct:LicenseDocument/dct:title</t>
  </si>
  <si>
    <t>/rdf:RDF/dcat:Catalog/dcat:dataset/dcat:Dataset/dcat:distribution/dcat:Distribution/dct:license/dct:LicenseDocument/dct:description</t>
  </si>
  <si>
    <t>/rdf:RDF/dcat:Catalog/dcat:dataset/dcat:Dataset/dcat:distribution/dcat:Distribution/dct:license/dct:LicenseDocument/dct:identifier</t>
  </si>
  <si>
    <t>/rdf:RDF/dcat:Catalog/dcat:dataset/dcat:Dataset/dcat:distribution/dcat:Distribution/dct:rights</t>
  </si>
  <si>
    <t>dcat:byteSize</t>
  </si>
  <si>
    <t>/rdf:RDF/dcat:Catalog/dcat:dataset/dcat:Dataset/dcat:distribution/dcat:Distribution/dcat:byteSize</t>
  </si>
  <si>
    <t>spdx:checksum</t>
  </si>
  <si>
    <t>/rdf:RDF/dcat:Catalog/dcat:dataset/dcat:Dataset/dcat:distribution/dcat:Distribution/spdx:checksum</t>
  </si>
  <si>
    <t>spdx:Checksum</t>
  </si>
  <si>
    <t>/rdf:RDF/dcat:Catalog/dcat:dataset/dcat:Dataset/dcat:distribution/dcat:Distribution/spdx:checksum/spdx:Checksum</t>
  </si>
  <si>
    <t>/rdf:RDF/dcat:Catalog/dcat:dataset/dcat:Dataset/dcat:distribution/dcat:Distribution/foaf:page</t>
  </si>
  <si>
    <t>/rdf:RDF/dcat:Catalog/dcat:dataset/dcat:Dataset/dcat:distribution/dcat:Distribution/foaf:page/foaf:Document</t>
  </si>
  <si>
    <t>/rdf:RDF/dcat:Catalog/dcat:dataset/dcat:Dataset/dcat:distribution/dcat:Distribution/dct:conformsTo</t>
  </si>
  <si>
    <t>/rdf:RDF/dcat:Catalog/dcat:dataset/dcat:Dataset/dcat:distribution/dcat:Distribution/dct:conformsTo/dct:Standard</t>
  </si>
  <si>
    <t>/rdf:RDF/dcat:Catalog/dcat:dataset/dcat:Dataset/dcat:distribution/dcat:Distribution/adms:status</t>
  </si>
  <si>
    <t>adms:sample</t>
  </si>
  <si>
    <t>/rdf:RDF/dcat:Catalog/dcat:dataset/dcat:Dataset/adms:sample</t>
  </si>
  <si>
    <t>/rdf:RDF/dcat:Catalog/dcat:dataset/dcat:Dataset/adms:sample/dcat:Distribution</t>
  </si>
  <si>
    <t>/rdf:RDF/dcat:Catalog/dcat:dataset/dcat:Dataset/adms:sample/dcat:Distribution/dct:title</t>
  </si>
  <si>
    <t>/rdf:RDF/dcat:Catalog/dcat:dataset/dcat:Dataset/adms:sample/dcat:Distribution/dct:description</t>
  </si>
  <si>
    <t>/rdf:RDF/dcat:Catalog/dcat:dataset/dcat:Dataset/adms:sample/dcat:Distribution/dct:issued</t>
  </si>
  <si>
    <t>/rdf:RDF/dcat:Catalog/dcat:dataset/dcat:Dataset/adms:sample/dcat:Distribution/dct:modified</t>
  </si>
  <si>
    <t>/rdf:RDF/dcat:Catalog/dcat:dataset/dcat:Dataset/adms:sample/dcat:Distribution/dct:format</t>
  </si>
  <si>
    <t>/rdf:RDF/dcat:Catalog/dcat:dataset/dcat:Dataset/adms:sample/dcat:Distribution/dct:format/skos:Concept</t>
  </si>
  <si>
    <t>/rdf:RDF/dcat:Catalog/dcat:dataset/dcat:Dataset/adms:sample/dcat:Distribution/dcat:mediaType</t>
  </si>
  <si>
    <t>/rdf:RDF/dcat:Catalog/dcat:dataset/dcat:Dataset/adms:sample/dcat:Distribution/dct:language</t>
  </si>
  <si>
    <t>/rdf:RDF/dcat:Catalog/dcat:dataset/dcat:Dataset/adms:sample/dcat:Distribution/dct:language/skos:Concept</t>
  </si>
  <si>
    <t>/rdf:RDF/dcat:Catalog/dcat:dataset/dcat:Dataset/adms:sample/dcat:Distribution/dct:license</t>
  </si>
  <si>
    <t>/rdf:RDF/dcat:Catalog/dcat:dataset/dcat:Dataset/adms:sample/dcat:Distribution/dct:license/dct:LicenseDocument</t>
  </si>
  <si>
    <t>/rdf:RDF/dcat:Catalog/dcat:dataset/dcat:Dataset/adms:sample/dcat:Distribution/dct:license/dct:LicenseDocument/dct:type</t>
  </si>
  <si>
    <t>/rdf:RDF/dcat:Catalog/dcat:dataset/dcat:Dataset/adms:sample/dcat:Distribution/dct:license/dct:LicenseDocument/dct:type/skos:Concept</t>
  </si>
  <si>
    <t>/rdf:RDF/dcat:Catalog/dcat:dataset/dcat:Dataset/adms:sample/dcat:Distribution/dct:license/dct:LicenseDocument/dct:title</t>
  </si>
  <si>
    <t>/rdf:RDF/dcat:Catalog/dcat:dataset/dcat:Dataset/adms:sample/dcat:Distribution/dct:license/dct:LicenseDocument/dct:description</t>
  </si>
  <si>
    <t>/rdf:RDF/dcat:Catalog/dcat:dataset/dcat:Dataset/adms:sample/dcat:Distribution/dct:license/dct:LicenseDocument/dct:identifier</t>
  </si>
  <si>
    <t>/rdf:RDF/dcat:Catalog/dcat:dataset/dcat:Dataset/adms:sample/dcat:Distribution/dcat:byteSize</t>
  </si>
  <si>
    <t>/rdf:RDF/dcat:Catalog/dcat:dataset/dcat:Dataset/adms:sample/dcat:Distribution/spdx:checksum</t>
  </si>
  <si>
    <t>/rdf:RDF/dcat:Catalog/dcat:dataset/dcat:Dataset/adms:sample/dcat:Distribution/spdx:checksum/spdx:Checksum</t>
  </si>
  <si>
    <t>/rdf:RDF/dcat:Catalog/dcat:dataset/dcat:Dataset/adms:sample/dcat:Distribution/foaf:page</t>
  </si>
  <si>
    <t>/rdf:RDF/dcat:Catalog/dcat:dataset/dcat:Dataset/adms:sample/dcat:Distribution/foaf:page/foaf:Document</t>
  </si>
  <si>
    <t>/rdf:RDF/dcat:Catalog/dcat:dataset/dcat:Dataset/adms:sample/dcat:Distribution/dct:conformsTo</t>
  </si>
  <si>
    <t>/rdf:RDF/dcat:Catalog/dcat:dataset/dcat:Dataset/adms:sample/dcat:Distribution/dct:conformsTo/dct:Standard</t>
  </si>
  <si>
    <t>/rdf:RDF/dcat:Catalog/dcat:dataset/dcat:Dataset/adms:sample/dcat:Distribution/adms:status</t>
  </si>
  <si>
    <t>/rdf:RDF/dcat:Catalog/dcat:dataset/dcat:Dataset/adms:sample/dcat:Distribution/adms:status/skos:Concept</t>
  </si>
  <si>
    <t>Class</t>
  </si>
  <si>
    <t>relationship</t>
  </si>
  <si>
    <t>class</t>
  </si>
  <si>
    <t>label_nl</t>
  </si>
  <si>
    <t>label_en</t>
  </si>
  <si>
    <t>rdf:about</t>
  </si>
  <si>
    <t>/rdf:RDF/dcat:Catalog/@rdf:about</t>
  </si>
  <si>
    <t>xml:lang</t>
  </si>
  <si>
    <t>/rdf:RDF/dcat:Catalog/dct:title/@xml:lang</t>
  </si>
  <si>
    <t>/rdf:RDF/dcat:Catalog/dct:description/@xml:lang</t>
  </si>
  <si>
    <t>/rdf:RDF/dcat:Catalog/dct:publisher/foaf:Agent/@rdf:about</t>
  </si>
  <si>
    <t>/rdf:RDF/dcat:Catalog/dct:publisher/foaf:Agent/foaf:name/@xml:lang</t>
  </si>
  <si>
    <t>/rdf:RDF/dcat:Catalog/dct:publisher/foaf:Agent/dct:type/skos:Concept/@rdf:about</t>
  </si>
  <si>
    <t>rdf:type</t>
  </si>
  <si>
    <t>rdf:resource</t>
  </si>
  <si>
    <t>/rdf:RDF/dcat:Catalog/dct:publisher/foaf:Agent/dct:type/skos:Concept/rdf:type/@rdf:resource</t>
  </si>
  <si>
    <t>skos:prefLabel</t>
  </si>
  <si>
    <t>/rdf:RDF/dcat:Catalog/dct:publisher/foaf:Agent/dct:type/skos:Concept/skos:prefLabel</t>
  </si>
  <si>
    <t>/rdf:RDF/dcat:Catalog/dct:publisher/foaf:Agent/dct:type/skos:Concept/skos:prefLabel/@xml:lang</t>
  </si>
  <si>
    <t>skos:inScheme</t>
  </si>
  <si>
    <t>/rdf:RDF/dcat:Catalog/dct:publisher/foaf:Agent/dct:type/skos:Concept/skos:inScheme/@rdf:resource</t>
  </si>
  <si>
    <t>/rdf:RDF/dcat:Catalog/dcat:homepage/foaf:Document/@rdf:about</t>
  </si>
  <si>
    <t>/rdf:RDF/dcat:Catalog/dcat:homepage/foaf:Document/foaf:name</t>
  </si>
  <si>
    <t>/rdf:RDF/dcat:Catalog/dcat:homepage/foaf:Document/foaf:name/@xml:lang</t>
  </si>
  <si>
    <t>/rdf:RDF/dcat:Catalog/dct:license/dct:LicenseDocument/@rdf:about</t>
  </si>
  <si>
    <t>/rdf:RDF/dcat:Catalog/dct:license/dct:LicenseDocument/dct:type/skos:Concept/@rdf:about</t>
  </si>
  <si>
    <t>/rdf:RDF/dcat:Catalog/dct:license/dct:LicenseDocument/dct:type/skos:Concept/rdf:type/@rdf:resource</t>
  </si>
  <si>
    <t>/rdf:RDF/dcat:Catalog/dct:license/dct:LicenseDocument/dct:type/skos:Concept/skos:prefLabel</t>
  </si>
  <si>
    <t>/rdf:RDF/dcat:Catalog/dct:license/dct:LicenseDocument/dct:type/skos:Concept/skos:prefLabel/@xml:lang</t>
  </si>
  <si>
    <t>/rdf:RDF/dcat:Catalog/dct:license/dct:LicenseDocument/dct:type/skos:Concept/skos:inScheme/@rdf:resource</t>
  </si>
  <si>
    <t>/rdf:RDF/dcat:Catalog/dct:license/dct:LicenseDocument/dct:title/@xml:lang</t>
  </si>
  <si>
    <t>/rdf:RDF/dcat:Catalog/dct:license/dct:LicenseDocument/dct:description/@xml:lang</t>
  </si>
  <si>
    <t>/rdf:RDF/dcat:Catalog/dct:language/skos:Concept/@rdf:about</t>
  </si>
  <si>
    <t>/rdf:RDF/dcat:Catalog/dct:language/skos:Concept/rdf:type/@rdf:resource</t>
  </si>
  <si>
    <t>/rdf:RDF/dcat:Catalog/dct:language/skos:Concept/skos:prefLabel</t>
  </si>
  <si>
    <t>/rdf:RDF/dcat:Catalog/dct:language/skos:Concept/skos:prefLabel/@xml:lang</t>
  </si>
  <si>
    <t>/rdf:RDF/dcat:Catalog/dct:language/skos:Concept/skos:inScheme/@rdf:resource</t>
  </si>
  <si>
    <t>rdf:datatype</t>
  </si>
  <si>
    <t>/rdf:RDF/dcat:Catalog/dct:issued/@rdf:datatype</t>
  </si>
  <si>
    <t>/rdf:RDF/dcat:Catalog/dct:modified/@rdf:datatype</t>
  </si>
  <si>
    <t>/rdf:RDF/dcat:Catalog/dcat:themeTaxonomy/skos:ConceptScheme/@rdf:about</t>
  </si>
  <si>
    <t>/rdf:RDF/dcat:Catalog/dcat:themeTaxonomy/skos:ConceptScheme/dct:title</t>
  </si>
  <si>
    <t>/rdf:RDF/dcat:Catalog/dcat:themeTaxonomy/skos:ConceptScheme/dct:title/@xml:lang</t>
  </si>
  <si>
    <t>/rdf:RDF/dcat:Catalog/dct:hasPart/@rdf:resource</t>
  </si>
  <si>
    <t>/rdf:RDF/dcat:Catalog/dct:isPartOf/@rdf:resource</t>
  </si>
  <si>
    <t>/rdf:RDF/dcat:Catalog/dcat:record/dcat:CatalogRecord/@rdf:about</t>
  </si>
  <si>
    <t>/rdf:RDF/dcat:Catalog/dcat:record/dcat:CatalogRecord/dct:modified/@rdf:datatype</t>
  </si>
  <si>
    <t>/rdf:RDF/dcat:Catalog/dcat:record/dcat:CatalogRecord/dct:conformsTo/dct:Standard/@rdf:about</t>
  </si>
  <si>
    <t>/rdf:RDF/dcat:Catalog/dcat:record/dcat:CatalogRecord/dct:conformsTo/dct:Standard/dct:title</t>
  </si>
  <si>
    <t>/rdf:RDF/dcat:Catalog/dcat:record/dcat:CatalogRecord/dct:conformsTo/dct:Standard/dct:title/@xml:lang</t>
  </si>
  <si>
    <t>/rdf:RDF/dcat:Catalog/dcat:record/dcat:CatalogRecord/dct:conformsTo/dct:Standard/dct:description</t>
  </si>
  <si>
    <t>/rdf:RDF/dcat:Catalog/dcat:record/dcat:CatalogRecord/dct:conformsTo/dct:Standard/dct:description/@xml:lang</t>
  </si>
  <si>
    <t>/rdf:RDF/dcat:Catalog/dcat:record/dcat:CatalogRecord/adms:status/skos:Concept</t>
  </si>
  <si>
    <t>/rdf:RDF/dcat:Catalog/dcat:record/dcat:CatalogRecord/adms:status/skos:Concept/@rdf:about</t>
  </si>
  <si>
    <t>/rdf:RDF/dcat:Catalog/dcat:record/dcat:CatalogRecord/adms:status/skos:Concept/rdf:type/@rdf:resource</t>
  </si>
  <si>
    <t>/rdf:RDF/dcat:Catalog/dcat:record/dcat:CatalogRecord/adms:status/skos:Concept/skos:prefLabel</t>
  </si>
  <si>
    <t>/rdf:RDF/dcat:Catalog/dcat:record/dcat:CatalogRecord/adms:status/skos:Concept/skos:prefLabel/@xml:lang</t>
  </si>
  <si>
    <t>/rdf:RDF/dcat:Catalog/dcat:record/dcat:CatalogRecord/adms:status/skos:Concept/skos:inScheme/@rdf:resource</t>
  </si>
  <si>
    <t>/rdf:RDF/dcat:Catalog/dcat:record/dcat:CatalogRecord/dct:issued/@rdf:datatype</t>
  </si>
  <si>
    <t>/rdf:RDF/dcat:Catalog/dcat:record/dcat:CatalogRecord/dct:description/@xml:lang</t>
  </si>
  <si>
    <t>/rdf:RDF/dcat:Catalog/dcat:record/dcat:CatalogRecord/dct:language/skos:Concept/@rdf:about</t>
  </si>
  <si>
    <t>/rdf:RDF/dcat:Catalog/dcat:record/dcat:CatalogRecord/dct:language/skos:Concept/rdf:type/@rdf:resource</t>
  </si>
  <si>
    <t>/rdf:RDF/dcat:Catalog/dcat:record/dcat:CatalogRecord/dct:language/skos:Concept/skos:prefLabel</t>
  </si>
  <si>
    <t>/rdf:RDF/dcat:Catalog/dcat:record/dcat:CatalogRecord/dct:language/skos:Concept/skos:prefLabel/@xml:lang</t>
  </si>
  <si>
    <t>/rdf:RDF/dcat:Catalog/dcat:record/dcat:CatalogRecord/dct:language/skos:Concept/skos:inScheme/@rdf:resource</t>
  </si>
  <si>
    <t>/rdf:RDF/dcat:Catalog/dcat:record/dcat:CatalogRecord/dct:title/@xml:lang</t>
  </si>
  <si>
    <t>/rdf:RDF/dcat:Catalog/dct:spatial/dct:Location/@rdf:about</t>
  </si>
  <si>
    <t>locn:geometry</t>
  </si>
  <si>
    <t>/rdf:RDF/dcat:Catalog/dct:spatial/dct:Location/locn:geometry</t>
  </si>
  <si>
    <t>/rdf:RDF/dcat:Catalog/dct:spatial/dct:Location/locn:geometry/@rdf:datatype</t>
  </si>
  <si>
    <t>/rdf:RDF/dcat:Catalog/dct:spatial/dct:Location/skos:prefLabel</t>
  </si>
  <si>
    <t>/rdf:RDF/dcat:Catalog/dct:spatial/dct:Location/skos:prefLabel/@xml:lang</t>
  </si>
  <si>
    <t>/rdf:RDF/dcat:Catalog/dcat:dataset/dcat:Dataset/@rdf:about</t>
  </si>
  <si>
    <t>/rdf:RDF/dcat:Catalog/dcat:dataset/dcat:Dataset/dct:title/@xml:lang</t>
  </si>
  <si>
    <t>/rdf:RDF/dcat:Catalog/dcat:dataset/dcat:Dataset/dct:description/@xml:lang</t>
  </si>
  <si>
    <t>/rdf:RDF/dcat:Catalog/dcat:dataset/dcat:Dataset/dcat:contactPoint/vcard:Organization/@rdf:about</t>
  </si>
  <si>
    <t>/rdf:RDF/dcat:Catalog/dcat:dataset/dcat:Dataset/dcat:contactPoint/vcard:Organization/vcard:hasAddress/vcard:Address/@rdf:about</t>
  </si>
  <si>
    <t>vcard:street-address</t>
  </si>
  <si>
    <t>/rdf:RDF/dcat:Catalog/dcat:dataset/dcat:Dataset/dcat:contactPoint/vcard:Organization/vcard:hasAddress/vcard:Address/vcard:street-address</t>
  </si>
  <si>
    <t>vcard:locality</t>
  </si>
  <si>
    <t>/rdf:RDF/dcat:Catalog/dcat:dataset/dcat:Dataset/dcat:contactPoint/vcard:Organization/vcard:hasAddress/vcard:Address/vcard:locality</t>
  </si>
  <si>
    <t>vcard:postal-code</t>
  </si>
  <si>
    <t>/rdf:RDF/dcat:Catalog/dcat:dataset/dcat:Dataset/dcat:contactPoint/vcard:Organization/vcard:hasAddress/vcard:Address/vcard:postal-code</t>
  </si>
  <si>
    <t>vcard:country-name</t>
  </si>
  <si>
    <t>/rdf:RDF/dcat:Catalog/dcat:dataset/dcat:Dataset/dcat:contactPoint/vcard:Organization/vcard:hasAddress/vcard:Address/vcard:country-name</t>
  </si>
  <si>
    <t>/rdf:RDF/dcat:Catalog/dcat:dataset/dcat:Dataset/dct:issued/@rdf:datatype</t>
  </si>
  <si>
    <t>/rdf:RDF/dcat:Catalog/dcat:dataset/dcat:Dataset/dct:modified/@rdf:datatype</t>
  </si>
  <si>
    <t>/rdf:RDF/dcat:Catalog/dcat:dataset/dcat:Dataset/dct:publisher/foaf:Agent/@rdf:about</t>
  </si>
  <si>
    <t>/rdf:RDF/dcat:Catalog/dcat:dataset/dcat:Dataset/dct:publisher/foaf:Agent/foaf:name/@xml:lang</t>
  </si>
  <si>
    <t>/rdf:RDF/dcat:Catalog/dcat:dataset/dcat:Dataset/dct:publisher/foaf:Agent/dct:type/skos:Concept/@rdf:about</t>
  </si>
  <si>
    <t>/rdf:RDF/dcat:Catalog/dcat:dataset/dcat:Dataset/dct:publisher/foaf:Agent/dct:type/skos:Concept/rdf:type/@rdf:resource</t>
  </si>
  <si>
    <t>/rdf:RDF/dcat:Catalog/dcat:dataset/dcat:Dataset/dct:publisher/foaf:Agent/dct:type/skos:Concept/skos:prefLabel</t>
  </si>
  <si>
    <t>/rdf:RDF/dcat:Catalog/dcat:dataset/dcat:Dataset/dct:publisher/foaf:Agent/dct:type/skos:Concept/skos:prefLabel/@xml:lang</t>
  </si>
  <si>
    <t>/rdf:RDF/dcat:Catalog/dcat:dataset/dcat:Dataset/dct:publisher/foaf:Agent/dct:type/skos:Concept/skos:inScheme/@rdf:resource</t>
  </si>
  <si>
    <t>/rdf:RDF/dcat:Catalog/dcat:dataset/dcat:Dataset/dcat:keyword/@xml:lang</t>
  </si>
  <si>
    <t>/rdf:RDF/dcat:Catalog/dcat:dataset/dcat:Dataset/dcat:theme/skos:Concept/@rdf:about</t>
  </si>
  <si>
    <t>/rdf:RDF/dcat:Catalog/dcat:dataset/dcat:Dataset/dcat:theme/skos:Concept/rdf:type/@rdf:resource</t>
  </si>
  <si>
    <t>/rdf:RDF/dcat:Catalog/dcat:dataset/dcat:Dataset/dcat:theme/skos:Concept/skos:prefLabel</t>
  </si>
  <si>
    <t>/rdf:RDF/dcat:Catalog/dcat:dataset/dcat:Dataset/dcat:theme/skos:Concept/skos:prefLabel/@xml:lang</t>
  </si>
  <si>
    <t>/rdf:RDF/dcat:Catalog/dcat:dataset/dcat:Dataset/dcat:theme/skos:Concept/skos:inScheme/@rdf:resource</t>
  </si>
  <si>
    <t>/rdf:RDF/dcat:Catalog/dcat:dataset/dcat:Dataset/dct:conformsTo/dct:Standard/@rdf:about</t>
  </si>
  <si>
    <t>/rdf:RDF/dcat:Catalog/dcat:dataset/dcat:Dataset/dct:conformsTo/dct:Standard/dct:title</t>
  </si>
  <si>
    <t>/rdf:RDF/dcat:Catalog/dcat:dataset/dcat:Dataset/dct:conformsTo/dct:Standard/dct:title/@xml:lang</t>
  </si>
  <si>
    <t>/rdf:RDF/dcat:Catalog/dcat:dataset/dcat:Dataset/dct:conformsTo/dct:Standard/dct:description</t>
  </si>
  <si>
    <t>/rdf:RDF/dcat:Catalog/dcat:dataset/dcat:Dataset/dct:conformsTo/dct:Standard/dct:description/@xml:lang</t>
  </si>
  <si>
    <t>/rdf:RDF/dcat:Catalog/dcat:dataset/dcat:Dataset/foaf:page/foaf:Document/@rdf:about</t>
  </si>
  <si>
    <t>/rdf:RDF/dcat:Catalog/dcat:dataset/dcat:Dataset/foaf:page/foaf:Document/foaf:name</t>
  </si>
  <si>
    <t>/rdf:RDF/dcat:Catalog/dcat:dataset/dcat:Dataset/foaf:page/foaf:Document/foaf:name/@xml:lang</t>
  </si>
  <si>
    <t>/rdf:RDF/dcat:Catalog/dcat:dataset/dcat:Dataset/dct:accrualPeriodicity/skos:Concept/@rdf:about</t>
  </si>
  <si>
    <t>/rdf:RDF/dcat:Catalog/dcat:dataset/dcat:Dataset/dct:accrualPeriodicity/skos:Concept/rdf:type/@rdf:resource</t>
  </si>
  <si>
    <t>/rdf:RDF/dcat:Catalog/dcat:dataset/dcat:Dataset/dct:accrualPeriodicity/skos:Concept/skos:prefLabel</t>
  </si>
  <si>
    <t>/rdf:RDF/dcat:Catalog/dcat:dataset/dcat:Dataset/dct:accrualPeriodicity/skos:Concept/skos:prefLabel/@xml:lang</t>
  </si>
  <si>
    <t>/rdf:RDF/dcat:Catalog/dcat:dataset/dcat:Dataset/dct:accrualPeriodicity/skos:Concept/skos:inScheme/@rdf:resource</t>
  </si>
  <si>
    <t>/rdf:RDF/dcat:Catalog/dcat:dataset/dcat:Dataset/dct:hasVersion/@rdf:resource</t>
  </si>
  <si>
    <t>/rdf:RDF/dcat:Catalog/dcat:dataset/dcat:Dataset/dct:isVersionOf/@rdf:resource</t>
  </si>
  <si>
    <t>/rdf:RDF/dcat:Catalog/dcat:dataset/dcat:Dataset/dcat:landingPage/@rdf:resource</t>
  </si>
  <si>
    <t>/rdf:RDF/dcat:Catalog/dcat:dataset/dcat:Dataset/dct:language/skos:Concept/@rdf:about</t>
  </si>
  <si>
    <t>/rdf:RDF/dcat:Catalog/dcat:dataset/dcat:Dataset/dct:language/skos:Concept/rdf:type/@rdf:resource</t>
  </si>
  <si>
    <t>/rdf:RDF/dcat:Catalog/dcat:dataset/dcat:Dataset/dct:language/skos:Concept/skos:prefLabel</t>
  </si>
  <si>
    <t>/rdf:RDF/dcat:Catalog/dcat:dataset/dcat:Dataset/dct:language/skos:Concept/skos:prefLabel/@xml:lang</t>
  </si>
  <si>
    <t>/rdf:RDF/dcat:Catalog/dcat:dataset/dcat:Dataset/dct:language/skos:Concept/skos:inScheme/@rdf:resource</t>
  </si>
  <si>
    <t>/rdf:RDF/dcat:Catalog/dcat:dataset/dcat:Dataset/adms:identifier/adms:Identifier/@rdf:about</t>
  </si>
  <si>
    <t>skos:notation</t>
  </si>
  <si>
    <t>/rdf:RDF/dcat:Catalog/dcat:dataset/dcat:Dataset/adms:identifier/adms:Identifier/skos:notation</t>
  </si>
  <si>
    <t>/rdf:RDF/dcat:Catalog/dcat:dataset/dcat:Dataset/adms:identifier/adms:Identifier/skos:notation/@rdf:datatype</t>
  </si>
  <si>
    <t>/rdf:RDF/dcat:Catalog/dcat:dataset/dcat:Dataset/dct:provenance/dct:ProvenanceStatement/@rdf:about</t>
  </si>
  <si>
    <t>/rdf:RDF/dcat:Catalog/dcat:dataset/dcat:Dataset/dct:provenance/dct:ProvenanceStatement/dct:description</t>
  </si>
  <si>
    <t>/rdf:RDF/dcat:Catalog/dcat:dataset/dcat:Dataset/dct:provenance/dct:ProvenanceStatement/dct:description/@xml:lang</t>
  </si>
  <si>
    <t>/rdf:RDF/dcat:Catalog/dcat:dataset/dcat:Dataset/dct:relation/@rdf:resource</t>
  </si>
  <si>
    <t>/rdf:RDF/dcat:Catalog/dcat:dataset/dcat:Dataset/dct:spatial/dct:Location/@rdf:about</t>
  </si>
  <si>
    <t>/rdf:RDF/dcat:Catalog/dcat:dataset/dcat:Dataset/dct:spatial/dct:Location/locn:geometry</t>
  </si>
  <si>
    <t>/rdf:RDF/dcat:Catalog/dcat:dataset/dcat:Dataset/dct:spatial/dct:Location/locn:geometry/@rdf:datatype</t>
  </si>
  <si>
    <t>/rdf:RDF/dcat:Catalog/dcat:dataset/dcat:Dataset/dct:spatial/dct:Location/skos:prefLabel</t>
  </si>
  <si>
    <t>/rdf:RDF/dcat:Catalog/dcat:dataset/dcat:Dataset/dct:spatial/dct:Location/skos:prefLabel/@xml:lang</t>
  </si>
  <si>
    <t>/rdf:RDF/dcat:Catalog/dcat:dataset/dcat:Dataset/dct:temporal/dct:PeriodOfTime/@rdf:about</t>
  </si>
  <si>
    <t>schema:startDate</t>
  </si>
  <si>
    <t>/rdf:RDF/dcat:Catalog/dcat:dataset/dcat:Dataset/dct:temporal/dct:PeriodOfTime/schema:startDate</t>
  </si>
  <si>
    <t>/rdf:RDF/dcat:Catalog/dcat:dataset/dcat:Dataset/dct:temporal/dct:PeriodOfTime/schema:startDate/@rdf:datatype</t>
  </si>
  <si>
    <t>schema:endDate</t>
  </si>
  <si>
    <t>/rdf:RDF/dcat:Catalog/dcat:dataset/dcat:Dataset/dct:temporal/dct:PeriodOfTime/schema:endDate</t>
  </si>
  <si>
    <t>/rdf:RDF/dcat:Catalog/dcat:dataset/dcat:Dataset/dct:temporal/dct:PeriodOfTime/schema:endDate/@rdf:datatype</t>
  </si>
  <si>
    <t>/rdf:RDF/dcat:Catalog/dcat:dataset/dcat:Dataset/dct:type/skos:Concept/@rdf:about</t>
  </si>
  <si>
    <t>/rdf:RDF/dcat:Catalog/dcat:dataset/dcat:Dataset/dct:type/skos:Concept/rdf:type/@rdf:resource</t>
  </si>
  <si>
    <t>/rdf:RDF/dcat:Catalog/dcat:dataset/dcat:Dataset/dct:type/skos:Concept/skos:prefLabel</t>
  </si>
  <si>
    <t>/rdf:RDF/dcat:Catalog/dcat:dataset/dcat:Dataset/dct:type/skos:Concept/skos:prefLabel/@xml:lang</t>
  </si>
  <si>
    <t>/rdf:RDF/dcat:Catalog/dcat:dataset/dcat:Dataset/dct:type/skos:Concept/skos:inScheme/@rdf:resource</t>
  </si>
  <si>
    <t>/rdf:RDF/dcat:Catalog/dcat:dataset/dcat:Dataset/owl:versionInfo/@xml:lang</t>
  </si>
  <si>
    <t>/rdf:RDF/dcat:Catalog/dcat:dataset/dcat:Dataset/adms:versionNotes/@xml:lang</t>
  </si>
  <si>
    <t>/rdf:RDF/dcat:Catalog/dcat:dataset/dcat:Dataset/dcat:extension/rdf:Statement/@rdf:about</t>
  </si>
  <si>
    <t>rdf:subject</t>
  </si>
  <si>
    <t>/rdf:RDF/dcat:Catalog/dcat:dataset/dcat:Dataset/dcat:extension/rdf:Statement/rdf:subject/@rdf:resource</t>
  </si>
  <si>
    <t>rdf:predicate</t>
  </si>
  <si>
    <t>/rdf:RDF/dcat:Catalog/dcat:dataset/dcat:Dataset/dcat:extension/rdf:Statement/rdf:predicate/@rdf:resource</t>
  </si>
  <si>
    <t>rdf:object</t>
  </si>
  <si>
    <t>/rdf:RDF/dcat:Catalog/dcat:dataset/dcat:Dataset/dcat:extension/rdf:Statement/rdf:object/@rdf:datatype</t>
  </si>
  <si>
    <t>/rdf:RDF/dcat:Catalog/dcat:dataset/dcat:Dataset/dcat:extension/rdf:Statement/rdf:object/@rdf:resource</t>
  </si>
  <si>
    <t>/rdf:RDF/dcat:Catalog/dcat:dataset/dcat:Dataset/dcat:distribution/dcat:Distribution/@rdf:about</t>
  </si>
  <si>
    <t>/rdf:RDF/dcat:Catalog/dcat:dataset/dcat:Dataset/dcat:distribution/dcat:Distribution/dct:title/@xml:lang</t>
  </si>
  <si>
    <t>/rdf:RDF/dcat:Catalog/dcat:dataset/dcat:Dataset/dcat:distribution/dcat:Distribution/dct:description/@xml:lang</t>
  </si>
  <si>
    <t>/rdf:RDF/dcat:Catalog/dcat:dataset/dcat:Dataset/dcat:distribution/dcat:Distribution/dcat:accessURL/@rdf:resource</t>
  </si>
  <si>
    <t>/rdf:RDF/dcat:Catalog/dcat:dataset/dcat:Dataset/dcat:distribution/dcat:Distribution/dcat:downloadURL/@rdf:resource</t>
  </si>
  <si>
    <t>/rdf:RDF/dcat:Catalog/dcat:dataset/dcat:Dataset/dcat:distribution/dcat:Distribution/dct:issued/@rdf:datatype</t>
  </si>
  <si>
    <t>/rdf:RDF/dcat:Catalog/dcat:dataset/dcat:Dataset/dcat:distribution/dcat:Distribution/dct:modified/@rdf:datatype</t>
  </si>
  <si>
    <t>/rdf:RDF/dcat:Catalog/dcat:dataset/dcat:Dataset/dcat:distribution/dcat:Distribution/dct:format/skos:Concept/@rdf:about</t>
  </si>
  <si>
    <t>/rdf:RDF/dcat:Catalog/dcat:dataset/dcat:Dataset/dcat:distribution/dcat:Distribution/dct:format/skos:Concept/rdf:type/@rdf:resource</t>
  </si>
  <si>
    <t>/rdf:RDF/dcat:Catalog/dcat:dataset/dcat:Dataset/dcat:distribution/dcat:Distribution/dct:format/skos:Concept/skos:prefLabel</t>
  </si>
  <si>
    <t>/rdf:RDF/dcat:Catalog/dcat:dataset/dcat:Dataset/dcat:distribution/dcat:Distribution/dct:format/skos:Concept/skos:prefLabel/@xml:lang</t>
  </si>
  <si>
    <t>/rdf:RDF/dcat:Catalog/dcat:dataset/dcat:Dataset/dcat:distribution/dcat:Distribution/dct:format/skos:Concept/skos:inScheme/@rdf:resource</t>
  </si>
  <si>
    <t>/rdf:RDF/dcat:Catalog/dcat:dataset/dcat:Dataset/dcat:distribution/dcat:Distribution/dct:language/skos:Concept/@rdf:about</t>
  </si>
  <si>
    <t>/rdf:RDF/dcat:Catalog/dcat:dataset/dcat:Dataset/dcat:distribution/dcat:Distribution/dct:language/skos:Concept/rdf:type/@rdf:resource</t>
  </si>
  <si>
    <t>/rdf:RDF/dcat:Catalog/dcat:dataset/dcat:Dataset/dcat:distribution/dcat:Distribution/dct:language/skos:Concept/skos:prefLabel</t>
  </si>
  <si>
    <t>/rdf:RDF/dcat:Catalog/dcat:dataset/dcat:Dataset/dcat:distribution/dcat:Distribution/dct:language/skos:Concept/skos:prefLabel/@xml:lang</t>
  </si>
  <si>
    <t>/rdf:RDF/dcat:Catalog/dcat:dataset/dcat:Dataset/dcat:distribution/dcat:Distribution/dct:language/skos:Concept/skos:inScheme/@rdf:resource</t>
  </si>
  <si>
    <t>/rdf:RDF/dcat:Catalog/dcat:dataset/dcat:Dataset/dcat:distribution/dcat:Distribution/dct:license/dct:LicenseDocument/@rdf:about</t>
  </si>
  <si>
    <t>/rdf:RDF/dcat:Catalog/dcat:dataset/dcat:Dataset/dcat:distribution/dcat:Distribution/dct:license/dct:LicenseDocument/dct:type/skos:Concept/@rdf:about</t>
  </si>
  <si>
    <t>/rdf:RDF/dcat:Catalog/dcat:dataset/dcat:Dataset/dcat:distribution/dcat:Distribution/dct:license/dct:LicenseDocument/dct:type/skos:Concept/rdf:type/@rdf:resource</t>
  </si>
  <si>
    <t>/rdf:RDF/dcat:Catalog/dcat:dataset/dcat:Dataset/dcat:distribution/dcat:Distribution/dct:license/dct:LicenseDocument/dct:type/skos:Concept/skos:prefLabel</t>
  </si>
  <si>
    <t>/rdf:RDF/dcat:Catalog/dcat:dataset/dcat:Dataset/dcat:distribution/dcat:Distribution/dct:license/dct:LicenseDocument/dct:type/skos:Concept/skos:prefLabel/@xml:lang</t>
  </si>
  <si>
    <t>/rdf:RDF/dcat:Catalog/dcat:dataset/dcat:Dataset/dcat:distribution/dcat:Distribution/dct:license/dct:LicenseDocument/dct:type/skos:Concept/skos:inScheme/@rdf:resource</t>
  </si>
  <si>
    <t>/rdf:RDF/dcat:Catalog/dcat:dataset/dcat:Dataset/dcat:distribution/dcat:Distribution/dct:license/dct:LicenseDocument/dct:title/@xml:lang</t>
  </si>
  <si>
    <t>/rdf:RDF/dcat:Catalog/dcat:dataset/dcat:Dataset/dcat:distribution/dcat:Distribution/dct:license/dct:LicenseDocument/dct:description/@xml:lang</t>
  </si>
  <si>
    <t>/rdf:RDF/dcat:Catalog/dcat:dataset/dcat:Dataset/dcat:distribution/dcat:Distribution/spdx:checksum/spdx:Checksum/@rdf:about</t>
  </si>
  <si>
    <t>spdx:algorithm</t>
  </si>
  <si>
    <t>/rdf:RDF/dcat:Catalog/dcat:dataset/dcat:Dataset/dcat:distribution/dcat:Distribution/spdx:checksum/spdx:Checksum/spdx:algorithm</t>
  </si>
  <si>
    <t>spdx:checksumValue</t>
  </si>
  <si>
    <t>/rdf:RDF/dcat:Catalog/dcat:dataset/dcat:Dataset/dcat:distribution/dcat:Distribution/spdx:checksum/spdx:Checksum/spdx:checksumValue</t>
  </si>
  <si>
    <t>/rdf:RDF/dcat:Catalog/dcat:dataset/dcat:Dataset/dcat:distribution/dcat:Distribution/foaf:page/foaf:Document/@rdf:about</t>
  </si>
  <si>
    <t>/rdf:RDF/dcat:Catalog/dcat:dataset/dcat:Dataset/dcat:distribution/dcat:Distribution/foaf:page/foaf:Document/foaf:name</t>
  </si>
  <si>
    <t>/rdf:RDF/dcat:Catalog/dcat:dataset/dcat:Dataset/dcat:distribution/dcat:Distribution/foaf:page/foaf:Document/foaf:name/@xml:lang</t>
  </si>
  <si>
    <t>/rdf:RDF/dcat:Catalog/dcat:dataset/dcat:Dataset/dcat:distribution/dcat:Distribution/dct:conformsTo/dct:Standard/@rdf:about</t>
  </si>
  <si>
    <t>/rdf:RDF/dcat:Catalog/dcat:dataset/dcat:Dataset/dcat:distribution/dcat:Distribution/dct:conformsTo/dct:Standard/dct:title</t>
  </si>
  <si>
    <t>/rdf:RDF/dcat:Catalog/dcat:dataset/dcat:Dataset/dcat:distribution/dcat:Distribution/dct:conformsTo/dct:Standard/dct:title/@xml:lang</t>
  </si>
  <si>
    <t>/rdf:RDF/dcat:Catalog/dcat:dataset/dcat:Dataset/dcat:distribution/dcat:Distribution/dct:conformsTo/dct:Standard/dct:description</t>
  </si>
  <si>
    <t>/rdf:RDF/dcat:Catalog/dcat:dataset/dcat:Dataset/dcat:distribution/dcat:Distribution/dct:conformsTo/dct:Standard/dct:description/@xml:lang</t>
  </si>
  <si>
    <t>/rdf:RDF/dcat:Catalog/dcat:dataset/dcat:Dataset/dcat:distribution/dcat:Distribution/adms:status/skos:Concept</t>
  </si>
  <si>
    <t>/rdf:RDF/dcat:Catalog/dcat:dataset/dcat:Dataset/dcat:distribution/dcat:Distribution/adms:status/skos:Concept/@rdf:about</t>
  </si>
  <si>
    <t>/rdf:RDF/dcat:Catalog/dcat:dataset/dcat:Dataset/dcat:distribution/dcat:Distribution/adms:status/skos:Concept/rdf:type/@rdf:resource</t>
  </si>
  <si>
    <t>/rdf:RDF/dcat:Catalog/dcat:dataset/dcat:Dataset/dcat:distribution/dcat:Distribution/adms:status/skos:Concept/skos:prefLabel</t>
  </si>
  <si>
    <t>/rdf:RDF/dcat:Catalog/dcat:dataset/dcat:Dataset/dcat:distribution/dcat:Distribution/adms:status/skos:Concept/skos:prefLabel/@xml:lang</t>
  </si>
  <si>
    <t>/rdf:RDF/dcat:Catalog/dcat:dataset/dcat:Dataset/dcat:distribution/dcat:Distribution/adms:status/skos:Concept/skos:inScheme/@rdf:resource</t>
  </si>
  <si>
    <t>/rdf:RDF/dcat:Catalog/dcat:dataset/dcat:Dataset/adms:sample/dcat:Distribution/@rdf:about</t>
  </si>
  <si>
    <t>/rdf:RDF/dcat:Catalog/dcat:dataset/dcat:Dataset/adms:sample/dcat:Distribution/dct:title/@xml:lang</t>
  </si>
  <si>
    <t>/rdf:RDF/dcat:Catalog/dcat:dataset/dcat:Dataset/adms:sample/dcat:Distribution/dct:description/@xml:lang</t>
  </si>
  <si>
    <t>/rdf:RDF/dcat:Catalog/dcat:dataset/dcat:Dataset/adms:sample/dcat:Distribution/dcat:accessURL/@rdf:resource</t>
  </si>
  <si>
    <t>/rdf:RDF/dcat:Catalog/dcat:dataset/dcat:Dataset/adms:sample/dcat:Distribution/dcat:downloadURL/@rdf:resource</t>
  </si>
  <si>
    <t>/rdf:RDF/dcat:Catalog/dcat:dataset/dcat:Dataset/adms:sample/dcat:Distribution/dct:issued/@rdf:datatype</t>
  </si>
  <si>
    <t>/rdf:RDF/dcat:Catalog/dcat:dataset/dcat:Dataset/adms:sample/dcat:Distribution/dct:modified/@rdf:datatype</t>
  </si>
  <si>
    <t>/rdf:RDF/dcat:Catalog/dcat:dataset/dcat:Dataset/adms:sample/dcat:Distribution/dct:format/skos:Concept/@rdf:about</t>
  </si>
  <si>
    <t>/rdf:RDF/dcat:Catalog/dcat:dataset/dcat:Dataset/adms:sample/dcat:Distribution/dct:format/skos:Concept/rdf:type/@rdf:resource</t>
  </si>
  <si>
    <t>/rdf:RDF/dcat:Catalog/dcat:dataset/dcat:Dataset/adms:sample/dcat:Distribution/dct:format/skos:Concept/skos:prefLabel</t>
  </si>
  <si>
    <t>/rdf:RDF/dcat:Catalog/dcat:dataset/dcat:Dataset/adms:sample/dcat:Distribution/dct:format/skos:Concept/skos:prefLabel/@xml:lang</t>
  </si>
  <si>
    <t>/rdf:RDF/dcat:Catalog/dcat:dataset/dcat:Dataset/adms:sample/dcat:Distribution/dct:format/skos:Concept/skos:inScheme/@rdf:resource</t>
  </si>
  <si>
    <t>/rdf:RDF/dcat:Catalog/dcat:dataset/dcat:Dataset/adms:sample/dcat:Distribution/dct:language/skos:Concept/@rdf:about</t>
  </si>
  <si>
    <t>/rdf:RDF/dcat:Catalog/dcat:dataset/dcat:Dataset/adms:sample/dcat:Distribution/dct:language/skos:Concept/rdf:type/@rdf:resource</t>
  </si>
  <si>
    <t>/rdf:RDF/dcat:Catalog/dcat:dataset/dcat:Dataset/adms:sample/dcat:Distribution/dct:language/skos:Concept/skos:prefLabel</t>
  </si>
  <si>
    <t>/rdf:RDF/dcat:Catalog/dcat:dataset/dcat:Dataset/adms:sample/dcat:Distribution/dct:language/skos:Concept/skos:prefLabel/@xml:lang</t>
  </si>
  <si>
    <t>/rdf:RDF/dcat:Catalog/dcat:dataset/dcat:Dataset/adms:sample/dcat:Distribution/dct:language/skos:Concept/skos:inScheme/@rdf:resource</t>
  </si>
  <si>
    <t>/rdf:RDF/dcat:Catalog/dcat:dataset/dcat:Dataset/adms:sample/dcat:Distribution/dct:license/dct:LicenseDocument/@rdf:about</t>
  </si>
  <si>
    <t>/rdf:RDF/dcat:Catalog/dcat:dataset/dcat:Dataset/adms:sample/dcat:Distribution/dct:license/dct:LicenseDocument/dct:type/skos:Concept/@rdf:about</t>
  </si>
  <si>
    <t>/rdf:RDF/dcat:Catalog/dcat:dataset/dcat:Dataset/adms:sample/dcat:Distribution/dct:license/dct:LicenseDocument/dct:type/skos:Concept/rdf:type/@rdf:resource</t>
  </si>
  <si>
    <t>/rdf:RDF/dcat:Catalog/dcat:dataset/dcat:Dataset/adms:sample/dcat:Distribution/dct:license/dct:LicenseDocument/dct:type/skos:Concept/skos:prefLabel</t>
  </si>
  <si>
    <t>/rdf:RDF/dcat:Catalog/dcat:dataset/dcat:Dataset/adms:sample/dcat:Distribution/dct:license/dct:LicenseDocument/dct:type/skos:Concept/skos:prefLabel/@xml:lang</t>
  </si>
  <si>
    <t>/rdf:RDF/dcat:Catalog/dcat:dataset/dcat:Dataset/adms:sample/dcat:Distribution/dct:license/dct:LicenseDocument/dct:type/skos:Concept/skos:inScheme/@rdf:resource</t>
  </si>
  <si>
    <t>/rdf:RDF/dcat:Catalog/dcat:dataset/dcat:Dataset/adms:sample/dcat:Distribution/dct:license/dct:LicenseDocument/dct:title/@xml:lang</t>
  </si>
  <si>
    <t>/rdf:RDF/dcat:Catalog/dcat:dataset/dcat:Dataset/adms:sample/dcat:Distribution/dct:license/dct:LicenseDocument/dct:description/@xml:lang</t>
  </si>
  <si>
    <t>/rdf:RDF/dcat:Catalog/dcat:dataset/dcat:Dataset/adms:sample/dcat:Distribution/spdx:checksum/spdx:Checksum/@rdf:about</t>
  </si>
  <si>
    <t>/rdf:RDF/dcat:Catalog/dcat:dataset/dcat:Dataset/adms:sample/dcat:Distribution/spdx:checksum/spdx:Checksum/spdx:algorithm</t>
  </si>
  <si>
    <t>/rdf:RDF/dcat:Catalog/dcat:dataset/dcat:Dataset/adms:sample/dcat:Distribution/spdx:checksum/spdx:Checksum/spdx:checksumValue</t>
  </si>
  <si>
    <t>/rdf:RDF/dcat:Catalog/dcat:dataset/dcat:Dataset/adms:sample/dcat:Distribution/foaf:page/foaf:Document/@rdf:about</t>
  </si>
  <si>
    <t>/rdf:RDF/dcat:Catalog/dcat:dataset/dcat:Dataset/adms:sample/dcat:Distribution/foaf:page/foaf:Document/foaf:name</t>
  </si>
  <si>
    <t>/rdf:RDF/dcat:Catalog/dcat:dataset/dcat:Dataset/adms:sample/dcat:Distribution/foaf:page/foaf:Document/foaf:name/@xml:lang</t>
  </si>
  <si>
    <t>/rdf:RDF/dcat:Catalog/dcat:dataset/dcat:Dataset/adms:sample/dcat:Distribution/dct:conformsTo/dct:Standard/@rdf:about</t>
  </si>
  <si>
    <t>/rdf:RDF/dcat:Catalog/dcat:dataset/dcat:Dataset/adms:sample/dcat:Distribution/dct:conformsTo/dct:Standard/dct:title</t>
  </si>
  <si>
    <t>/rdf:RDF/dcat:Catalog/dcat:dataset/dcat:Dataset/adms:sample/dcat:Distribution/dct:conformsTo/dct:Standard/dct:title/@xml:lang</t>
  </si>
  <si>
    <t>/rdf:RDF/dcat:Catalog/dcat:dataset/dcat:Dataset/adms:sample/dcat:Distribution/dct:conformsTo/dct:Standard/dct:description</t>
  </si>
  <si>
    <t>/rdf:RDF/dcat:Catalog/dcat:dataset/dcat:Dataset/adms:sample/dcat:Distribution/dct:conformsTo/dct:Standard/dct:description/@xml:lang</t>
  </si>
  <si>
    <t>/rdf:RDF/dcat:Catalog/dcat:dataset/dcat:Dataset/adms:sample/dcat:Distribution/adms:status/skos:Concept/@rdf:about</t>
  </si>
  <si>
    <t>/rdf:RDF/dcat:Catalog/dcat:dataset/dcat:Dataset/adms:sample/dcat:Distribution/adms:status/skos:Concept/rdf:type/@rdf:resource</t>
  </si>
  <si>
    <t>/rdf:RDF/dcat:Catalog/dcat:dataset/dcat:Dataset/adms:sample/dcat:Distribution/adms:status/skos:Concept/skos:prefLabel</t>
  </si>
  <si>
    <t>/rdf:RDF/dcat:Catalog/dcat:dataset/dcat:Dataset/adms:sample/dcat:Distribution/adms:status/skos:Concept/skos:prefLabel/@xml:lang</t>
  </si>
  <si>
    <t>/rdf:RDF/dcat:Catalog/dcat:dataset/dcat:Dataset/adms:sample/dcat:Distribution/adms:status/skos:Concept/skos:inScheme/@rdf:resource</t>
  </si>
  <si>
    <t>dct:RightsStatement</t>
  </si>
  <si>
    <t>/rdf:RDF/dcat:Catalog/dct:rights/dct:RightsStatement</t>
  </si>
  <si>
    <t>/rdf:RDF/dcat:Catalog/dct:rights/dct:RightsStatement/@rdf:about</t>
  </si>
  <si>
    <t>/rdf:RDF/dcat:Catalog/dct:rights/dct:RightsStatement/dct:title</t>
  </si>
  <si>
    <t>/rdf:RDF/dcat:Catalog/dct:rights/dct:RightsStatement/dct:description</t>
  </si>
  <si>
    <t>/rdf:RDF/dcat:Catalog/dct:rights/dct:RightsStatement/dct:description/@xml:lang</t>
  </si>
  <si>
    <t>/rdf:RDF/dcat:Catalog/dcat:dataset/dcat:Dataset/dct:accessRights/dct:RightsStatement</t>
  </si>
  <si>
    <t>/rdf:RDF/dcat:Catalog/dcat:dataset/dcat:Dataset/dct:accessRights/dct:RightsStatement/@rdf:about</t>
  </si>
  <si>
    <t>/rdf:RDF/dcat:Catalog/dcat:dataset/dcat:Dataset/dct:accessRights/dct:RightsStatement/dct:description</t>
  </si>
  <si>
    <t>/rdf:RDF/dcat:Catalog/dcat:dataset/dcat:Dataset/dct:accessRights/dct:RightsStatement/dct:description/@xml:lang</t>
  </si>
  <si>
    <t>/rdf:RDF/dcat:Catalog/dcat:dataset/dcat:Dataset/dct:accessRights/dct:RightsStatement/dct:title</t>
  </si>
  <si>
    <t>/rdf:RDF/dcat:Catalog/dcat:dataset/dcat:Dataset/dct:accessRights/dct:RightsStatement/dct:title/@xml:lang</t>
  </si>
  <si>
    <t>/rdf:RDF/dcat:Catalog/dcat:record/dcat:CatalogRecord/dct:source/@rdf:resource</t>
  </si>
  <si>
    <t>/rdf:RDF/dcat:Catalog/dcat:dataset/dcat:Dataset/dcat:distribution/dcat:Distribution/dct:rights/dct:RightsStatement</t>
  </si>
  <si>
    <t>/rdf:RDF/dcat:Catalog/dcat:dataset/dcat:Dataset/dcat:distribution/dcat:Distribution/dct:rights/dct:RightsStatement/@rdf:about</t>
  </si>
  <si>
    <t>/rdf:RDF/dcat:Catalog/dcat:dataset/dcat:Dataset/dcat:distribution/dcat:Distribution/dct:rights/dct:RightsStatement/dct:title</t>
  </si>
  <si>
    <t>/rdf:RDF/dcat:Catalog/dcat:dataset/dcat:Dataset/dcat:distribution/dcat:Distribution/dct:rights/dct:RightsStatement/dct:title/@xml:lang</t>
  </si>
  <si>
    <t>/rdf:RDF/dcat:Catalog/dcat:dataset/dcat:Dataset/dcat:distribution/dcat:Distribution/dct:rights/dct:RightsStatement/dct:description</t>
  </si>
  <si>
    <t>/rdf:RDF/dcat:Catalog/dcat:dataset/dcat:Dataset/dcat:distribution/dcat:Distribution/dct:rights/dct:RightsStatement/dct:description/@xml:lang</t>
  </si>
  <si>
    <t>URI</t>
  </si>
  <si>
    <t>Range</t>
  </si>
  <si>
    <t>Usage note</t>
  </si>
  <si>
    <t>Card.</t>
  </si>
  <si>
    <t>dataset</t>
  </si>
  <si>
    <t>This property links the Catalogue with a Dataset that is part of the Catalogue.</t>
  </si>
  <si>
    <t>1..n</t>
  </si>
  <si>
    <t>description</t>
  </si>
  <si>
    <t>rdfs:Literal</t>
  </si>
  <si>
    <t>This property contains a free-text account of the Catalogue. This property can be repeated for parallel language versions of the description. For further information on multilingual issues, please refer to section 8.</t>
  </si>
  <si>
    <t>publisher</t>
  </si>
  <si>
    <t xml:space="preserve">This property refers to an entity (organisation) responsible for making the Catalogue available. </t>
  </si>
  <si>
    <t>1..1</t>
  </si>
  <si>
    <t>title</t>
  </si>
  <si>
    <t>This property contains a name given to the Catalogue. This property can be repeated for parallel language versions of the name.</t>
  </si>
  <si>
    <t>homepage</t>
  </si>
  <si>
    <t>foaf:homepage</t>
  </si>
  <si>
    <t>This property refers to a web page that acts as the main page for the Catalogue.</t>
  </si>
  <si>
    <t>0..1</t>
  </si>
  <si>
    <t>language</t>
  </si>
  <si>
    <t>dct:LinguisticSystem</t>
  </si>
  <si>
    <t>This property refers to a language used in the textual metadata describing titles, descriptions, etc. of the Datasets in the Catalogue. This property can be repeated if the metadata is provided in multiple languages.</t>
  </si>
  <si>
    <t>0..n</t>
  </si>
  <si>
    <t>licence</t>
  </si>
  <si>
    <t>This property refers to the licence under which the Catalogue can be used or reused.</t>
  </si>
  <si>
    <t>release date</t>
  </si>
  <si>
    <t>rdfs:Literal typed as xsd:date or xsd:dateTime</t>
  </si>
  <si>
    <t>This property contains the date of formal issuance (e.g., publication) of the Catalogue.</t>
  </si>
  <si>
    <t>themes</t>
  </si>
  <si>
    <t>This property refers to a knowledge organization system used to classify the Catalogue's Datasets.</t>
  </si>
  <si>
    <t>update/ modification date</t>
  </si>
  <si>
    <t>This property contains the most recent date on which the Catalogue was modified.</t>
  </si>
  <si>
    <t>has part</t>
  </si>
  <si>
    <t>This property refers to a related Catalogue that is part of the described Catalogue</t>
  </si>
  <si>
    <t>is part of</t>
  </si>
  <si>
    <t>This property refers to a related Catalogue in which the described Catalogue is physically or logically included.</t>
  </si>
  <si>
    <t>record</t>
  </si>
  <si>
    <t>This property refers to a Catalogue Record that is part of the Catalogue</t>
  </si>
  <si>
    <t>rights</t>
  </si>
  <si>
    <t>This property refers to a statement that specifies rights associated with the Catalogue.</t>
  </si>
  <si>
    <t>spatial / geographic</t>
  </si>
  <si>
    <t>This property refers to a geographical area covered by the Catalogue.</t>
  </si>
  <si>
    <t>primary topic</t>
  </si>
  <si>
    <t>This property links the Catalogue Record to the Dataset described in the record.</t>
  </si>
  <si>
    <t>This property contains the most recent date on which the Catalogue entry was changed or modified.</t>
  </si>
  <si>
    <t>rdfs:Resource</t>
  </si>
  <si>
    <t>This property refers to an Application Profile that the Dataset’s metadata conforms to</t>
  </si>
  <si>
    <t>change type</t>
  </si>
  <si>
    <t>listing date</t>
  </si>
  <si>
    <t>This property contains the date on which the description of the Dataset was included in the Catalogue.</t>
  </si>
  <si>
    <t>This property refers to the type of the latest revision of a Dataset's entry in the Catalogue. It MUST take one of the values :created, :updated or :deleted depending on whether this latest revision is a result of a creation, update or deletion.</t>
  </si>
  <si>
    <t>This property contains a free-text account of the record. This property can be repeated for parallel language versions of the description.</t>
  </si>
  <si>
    <t>This property refers to a language used in the textual metadata describing titles, descriptions, etc. of the Dataset. This property can be repeated if the metadata is provided in multiple languages.</t>
  </si>
  <si>
    <t>source metadata</t>
  </si>
  <si>
    <t>This property refers to the original metadata that was used in creating metadata for the Dataset</t>
  </si>
  <si>
    <t>This property contains a name given to the Catalogue Record. This property can be repeated for parallel language versions of the name.</t>
  </si>
  <si>
    <t>This property contains a free-text account of the Dataset. This property can be repeated for parallel language versions of the description.</t>
  </si>
  <si>
    <t>This property contains a name given to the Dataset. This property can be repeated for parallel language versions of the name.</t>
  </si>
  <si>
    <t>contact point</t>
  </si>
  <si>
    <t>vcard:Kind</t>
  </si>
  <si>
    <t>This property contains contact information that can be used for sending comments about the Dataset.</t>
  </si>
  <si>
    <t>dataset distribution</t>
  </si>
  <si>
    <t>This property links the Dataset to an available Distribution.</t>
  </si>
  <si>
    <t>keyword/ tag</t>
  </si>
  <si>
    <t>This property contains a keyword or tag describing the Dataset.</t>
  </si>
  <si>
    <t>This property refers to an entity (organisation) responsible for making the Dataset available.</t>
  </si>
  <si>
    <t>theme/ category</t>
  </si>
  <si>
    <t>This property refers to a category of the Dataset. A Dataset may be associated with multiple themes.</t>
  </si>
  <si>
    <t>access rights</t>
  </si>
  <si>
    <t xml:space="preserve">This property refers to information that indicates whether the Dataset is open data, has access restrictions or is not public. A controlled vocabulary with three members (:public, :restricted, :non-public) will be created and maintained by the Publications Office of the EU. </t>
  </si>
  <si>
    <t>conforms to</t>
  </si>
  <si>
    <t>This property refers to an implementing rule or other specification.</t>
  </si>
  <si>
    <t>documentation</t>
  </si>
  <si>
    <t>This property refers to a page or document about this Dataset.</t>
  </si>
  <si>
    <t>frequency</t>
  </si>
  <si>
    <t>dct:Frequency</t>
  </si>
  <si>
    <t>This property refers to the frequency at which the Dataset is updated.</t>
  </si>
  <si>
    <t>has version</t>
  </si>
  <si>
    <t>This property refers to a related Dataset that is a version, edition, or adaptation of the described Dataset.</t>
  </si>
  <si>
    <t>identifier</t>
  </si>
  <si>
    <t>This property contains the main identifier for the Dataset, e.g. the URI or other unique identifier in the context of the Catalogue.</t>
  </si>
  <si>
    <t>is version of</t>
  </si>
  <si>
    <t>This property refers to a related Dataset of which the described Dataset is a version, edition, or adaptation.</t>
  </si>
  <si>
    <t>landing page</t>
  </si>
  <si>
    <t>This property refers to a web page that provides access to the Dataset, its Distributions and/or additional information. It is intended to point to a landing page at the original data provider, not to a page on a site of a third party, such as an aggregator.</t>
  </si>
  <si>
    <t>This property refers to a language of the Dataset. This property can be repeated if there are multiple languages in the Dataset.</t>
  </si>
  <si>
    <t>other identifier</t>
  </si>
  <si>
    <t>provenance</t>
  </si>
  <si>
    <t>This property contains a statement about the lineage of a Dataset.</t>
  </si>
  <si>
    <t>related resource</t>
  </si>
  <si>
    <t>This property refers to a related resource.</t>
  </si>
  <si>
    <t>This property contains the date of formal issuance (e.g., publication) of the Dataset.</t>
  </si>
  <si>
    <t>sample</t>
  </si>
  <si>
    <t>This property refers to a sample distribution of the dataset</t>
  </si>
  <si>
    <t>source</t>
  </si>
  <si>
    <t>This property refers to a related Dataset from which the described Dataset is derived.</t>
  </si>
  <si>
    <t>spatial/ geographical coverage</t>
  </si>
  <si>
    <t xml:space="preserve">This property refers to a geographic region that is covered by the Dataset. </t>
  </si>
  <si>
    <t>temporal coverage</t>
  </si>
  <si>
    <t>This property refers to a temporal period that the Dataset covers.</t>
  </si>
  <si>
    <t>This property refers to the type of the Dataset. A controlled vocabulary for the values has not been established.</t>
  </si>
  <si>
    <t>This property contains the most recent date on which the Dataset was changed or modified.</t>
  </si>
  <si>
    <t>version</t>
  </si>
  <si>
    <t>This property contains a version number or other version designation of the Dataset.</t>
  </si>
  <si>
    <t>version notes</t>
  </si>
  <si>
    <t>This property contains a description of the differences between this version and a previous version of the Dataset. This property can be repeated for parallel language versions of the version notes.</t>
  </si>
  <si>
    <t>This property refers to a secondary identifier of the Dataset, such as MAST/ADS[1], DataCite[2], DOI[3], EZID[4] or W3ID[5].</t>
  </si>
  <si>
    <t>access URL</t>
  </si>
  <si>
    <t xml:space="preserve">This property contains a URL that gives access to a Distribution of the Dataset. The resource at the access URL may contain information about how to get the Dataset. </t>
  </si>
  <si>
    <t>This property contains a free-text account of the Distribution. This property can be repeated for parallel language versions of the description.</t>
  </si>
  <si>
    <t>format</t>
  </si>
  <si>
    <t>dct:MediaTypeOrExtent</t>
  </si>
  <si>
    <t>This property refers to the file format of the Distribution.</t>
  </si>
  <si>
    <t>This property refers to the licence under which the Distribution is made available.</t>
  </si>
  <si>
    <t>byte size</t>
  </si>
  <si>
    <t>rdfs:Literal typed as xsd:decimal</t>
  </si>
  <si>
    <t>This property contains the size of a Distribution in bytes.</t>
  </si>
  <si>
    <t>checksum</t>
  </si>
  <si>
    <t>This property provides a mechanism that can be used to verify that the contents of a distribution have not changed</t>
  </si>
  <si>
    <t>This property refers to a page or document about this Distribution.</t>
  </si>
  <si>
    <t>download URL</t>
  </si>
  <si>
    <t>This property contains a URL that is a direct link to a downloadable file in a given format.</t>
  </si>
  <si>
    <t>This property refers to a language used in the Distribution. This property can be repeated if the metadata is provided in multiple languages.</t>
  </si>
  <si>
    <t>This property refers to an established schema to which the described Distribution conforms.</t>
  </si>
  <si>
    <t>media type</t>
  </si>
  <si>
    <t>This property refers to the media type of the Distribution as defined in the official register of media types managed by IANA.</t>
  </si>
  <si>
    <t>This property contains the date of formal issuance (e.g., publication) of the Distribution.</t>
  </si>
  <si>
    <t>This property refers to a statement that specifies rights associated with the Distribution.</t>
  </si>
  <si>
    <t>status</t>
  </si>
  <si>
    <t>This property refers to the maturity of the Distribution</t>
  </si>
  <si>
    <t>This property contains a name given to the Distribution. This property can be repeated for parallel language versions of the description.</t>
  </si>
  <si>
    <t>This property contains the most recent date on which the Distribution was changed or modified.</t>
  </si>
  <si>
    <t>This property contains a name of the agent. This property can be repeated for different versions of the name (e.g. the name in different languages)</t>
  </si>
  <si>
    <t>This property refers to a type of the agent that makes the Catalogue or Dataset available</t>
  </si>
  <si>
    <t>algorithm</t>
  </si>
  <si>
    <t>spdx:checksumAlgorithm_sha1</t>
  </si>
  <si>
    <t>This property identifies the algorithm used to produce the subject Checksum. Currently, SHA-1 is the only supported algorithm. It is anticipated that other algorithms will be supported at a later time.</t>
  </si>
  <si>
    <t>checksum value</t>
  </si>
  <si>
    <t>rdfs:Literal typed as xsd:hexBinary</t>
  </si>
  <si>
    <t>This property provides a lower case hexadecimal encoded digest value produced using a specific algorithm.</t>
  </si>
  <si>
    <t>This property contains a name of the category scheme. May be repeated for different versions of the name</t>
  </si>
  <si>
    <t>preferred label</t>
  </si>
  <si>
    <t>This property contains a preferred label of the category. This property can be repeated for parallel language versions of the label.</t>
  </si>
  <si>
    <t>notation</t>
  </si>
  <si>
    <t>rdfs:Literal typed with the URI of one of the members of the DataCite Resource Identifier Scheme[1]</t>
  </si>
  <si>
    <t>This property contains a string that is an identifier in the context of the identifier scheme referenced by its datatype.</t>
  </si>
  <si>
    <t>licence type</t>
  </si>
  <si>
    <t>This property refers to a type of licence, e.g. indicating ‘public domain’ or ‘royalties required’.</t>
  </si>
  <si>
    <t>start date/time</t>
  </si>
  <si>
    <t>This property contains the start of the period</t>
  </si>
  <si>
    <t>end date/time</t>
  </si>
  <si>
    <t>This property contains the end of the period</t>
  </si>
  <si>
    <t>omschrijving</t>
  </si>
  <si>
    <t>/rdf:RDF/dcat:Catalog/dcat:dataset/dcat:Dataset/dcat:distribution/dcat:Distribution/dcat:mediaType/skos:Concept</t>
  </si>
  <si>
    <t>/rdf:RDF/dcat:Catalog/dcat:dataset/dcat:Dataset/dcat:distribution/dcat:Distribution/dcat:mediaType/skos:Concept/@rdf:about</t>
  </si>
  <si>
    <t>/rdf:RDF/dcat:Catalog/dcat:dataset/dcat:Dataset/dcat:distribution/dcat:Distribution/dcat:mediaType/skos:Concept/rdf:type/@rdf:resource</t>
  </si>
  <si>
    <t>/rdf:RDF/dcat:Catalog/dcat:dataset/dcat:Dataset/dcat:distribution/dcat:Distribution/dcat:mediaType/skos:Concept/skos:prefLabel</t>
  </si>
  <si>
    <t>/rdf:RDF/dcat:Catalog/dcat:dataset/dcat:Dataset/dcat:distribution/dcat:Distribution/dcat:mediaType/skos:Concept/skos:prefLabel/@xml:lang</t>
  </si>
  <si>
    <t>/rdf:RDF/dcat:Catalog/dcat:dataset/dcat:Dataset/dcat:distribution/dcat:Distribution/dcat:mediaType/skos:Concept/skos:inScheme/@rdf:resource</t>
  </si>
  <si>
    <t>Property URI</t>
  </si>
  <si>
    <t>note about implementation</t>
  </si>
  <si>
    <t>titel</t>
  </si>
  <si>
    <t>standard view</t>
  </si>
  <si>
    <t>extended view</t>
  </si>
  <si>
    <t>formaat</t>
  </si>
  <si>
    <t>mediatype</t>
  </si>
  <si>
    <t>licentie</t>
  </si>
  <si>
    <t>versie</t>
  </si>
  <si>
    <t>beschrijving</t>
  </si>
  <si>
    <t>trefwoord</t>
  </si>
  <si>
    <t>toegangsbeperkingen</t>
  </si>
  <si>
    <t>identificator</t>
  </si>
  <si>
    <t>bijsluiter</t>
  </si>
  <si>
    <t>contactpunt</t>
  </si>
  <si>
    <t>uitgever/eigenaar</t>
  </si>
  <si>
    <t>-</t>
  </si>
  <si>
    <t>publicatiedatum</t>
  </si>
  <si>
    <t>laatst gewijzigd</t>
  </si>
  <si>
    <t>taal</t>
  </si>
  <si>
    <t>rechten</t>
  </si>
  <si>
    <t>This property is used to indicate the language of an element</t>
  </si>
  <si>
    <t>This property is used to indicate the URI of an entity.</t>
  </si>
  <si>
    <t>Only elements in the language of the view are shown.</t>
  </si>
  <si>
    <t>Information about dcat:Catalog is derived from the GeoNetwork settings (or from the harvested  source catalog).</t>
  </si>
  <si>
    <t>xpath</t>
  </si>
  <si>
    <t>Value must always be: dct:AccrualPeriodicity</t>
  </si>
  <si>
    <t>extended form</t>
  </si>
  <si>
    <t>naam</t>
  </si>
  <si>
    <t>organisation name</t>
  </si>
  <si>
    <t>naam organisatie</t>
  </si>
  <si>
    <t>address</t>
  </si>
  <si>
    <t>adres</t>
  </si>
  <si>
    <t>straat</t>
  </si>
  <si>
    <t>street</t>
  </si>
  <si>
    <t>locality</t>
  </si>
  <si>
    <t>gemeente</t>
  </si>
  <si>
    <t>postal code</t>
  </si>
  <si>
    <t>postcode</t>
  </si>
  <si>
    <t>country</t>
  </si>
  <si>
    <t>land</t>
  </si>
  <si>
    <t>e-mail</t>
  </si>
  <si>
    <t>website</t>
  </si>
  <si>
    <t>telefoonnummer</t>
  </si>
  <si>
    <t>telephone number</t>
  </si>
  <si>
    <t>Value must always be: xs:dateTime</t>
  </si>
  <si>
    <t>Value is alwas dct:MediatypeOrExtent</t>
  </si>
  <si>
    <t>rdf class</t>
  </si>
  <si>
    <t>rdf klasse</t>
  </si>
  <si>
    <t>contact organisation</t>
  </si>
  <si>
    <t>contactpunt organisatie</t>
  </si>
  <si>
    <t>label</t>
  </si>
  <si>
    <t>Implemented via  GeoNetwork thesaurus functionality (so selected from a list)</t>
  </si>
  <si>
    <t>thema</t>
  </si>
  <si>
    <t>ondersteunde codelijsten</t>
  </si>
  <si>
    <t>updatefrequentie</t>
  </si>
  <si>
    <t>voorbeeld</t>
  </si>
  <si>
    <t>andere identificator</t>
  </si>
  <si>
    <t>URL</t>
  </si>
  <si>
    <t>grootte (bytes)</t>
  </si>
  <si>
    <t>distributie</t>
  </si>
  <si>
    <t>metadatarecord</t>
  </si>
  <si>
    <t>algoritme</t>
  </si>
  <si>
    <t>checksom</t>
  </si>
  <si>
    <t>checksom waarde</t>
  </si>
  <si>
    <t>eind (datum/tijd)</t>
  </si>
  <si>
    <t>start (datum/tijd)</t>
  </si>
  <si>
    <t>notatie</t>
  </si>
  <si>
    <t>temporele begrenzing</t>
  </si>
  <si>
    <t>ruimtelijke begrenzing</t>
  </si>
  <si>
    <t>onderdeel van</t>
  </si>
  <si>
    <t>in scheme</t>
  </si>
  <si>
    <t>in thesaurus</t>
  </si>
  <si>
    <t>Value must always be: dct:LinguisticSystem</t>
  </si>
  <si>
    <t>Value is alwas dct:LicenseDocument</t>
  </si>
  <si>
    <t>organisatie</t>
  </si>
  <si>
    <t>organisation</t>
  </si>
  <si>
    <t>concept</t>
  </si>
  <si>
    <t>standaard</t>
  </si>
  <si>
    <t>beschrijving herkomst</t>
  </si>
  <si>
    <t>provenance statement</t>
  </si>
  <si>
    <t>verwante bron</t>
  </si>
  <si>
    <t>geometry</t>
  </si>
  <si>
    <t>geometrie</t>
  </si>
  <si>
    <t>period of time</t>
  </si>
  <si>
    <t>tijdsperiode</t>
  </si>
  <si>
    <t>dct:location</t>
  </si>
  <si>
    <t>location</t>
  </si>
  <si>
    <t>locatie</t>
  </si>
  <si>
    <t>extended fields</t>
  </si>
  <si>
    <t>bijkomende informatie</t>
  </si>
  <si>
    <t>subject</t>
  </si>
  <si>
    <t>predicate</t>
  </si>
  <si>
    <t>object</t>
  </si>
  <si>
    <t>predicaat</t>
  </si>
  <si>
    <t>documentatie</t>
  </si>
  <si>
    <t>over dataset</t>
  </si>
  <si>
    <t>document</t>
  </si>
  <si>
    <t>onderdeel</t>
  </si>
  <si>
    <t>gerelateerde versie</t>
  </si>
  <si>
    <t>is versie van</t>
  </si>
  <si>
    <t>conform met</t>
  </si>
  <si>
    <t>statement</t>
  </si>
  <si>
    <t>toegevoegde informatie</t>
  </si>
  <si>
    <t>Only a bounding box (encoded as GML and WKT) will be shown.</t>
  </si>
  <si>
    <t>QUESTION: is it OK to list all licences at the level of the dataset in the standard view?</t>
  </si>
  <si>
    <t>DCAT-AP property</t>
  </si>
  <si>
    <t>mandatory?</t>
  </si>
  <si>
    <t>label in GUI</t>
  </si>
  <si>
    <t>ISO 19115 element / Mapping</t>
  </si>
  <si>
    <t>Comments</t>
  </si>
  <si>
    <t>Definition (DCAT-AP)</t>
  </si>
  <si>
    <t>Cardinality (DCAT-AP)</t>
  </si>
  <si>
    <t>Dct:title (Dataset)</t>
  </si>
  <si>
    <t>Yes (1.1)</t>
  </si>
  <si>
    <t>Titel</t>
  </si>
  <si>
    <t>Citation:Title</t>
  </si>
  <si>
    <t>1…n</t>
  </si>
  <si>
    <t>Dct:description (Dataset)</t>
  </si>
  <si>
    <t>Beschrijving</t>
  </si>
  <si>
    <t>Abstract</t>
  </si>
  <si>
    <t>a free-text account of the Dataset. This property can be repeated for parallel language versions of the description</t>
  </si>
  <si>
    <t>Dcat:contactpoint (Dataset)</t>
  </si>
  <si>
    <t>Yes (bijlage 3)</t>
  </si>
  <si>
    <r>
      <rPr>
        <strike/>
        <sz val="11"/>
        <color theme="1"/>
        <rFont val="Calibri"/>
        <family val="2"/>
        <scheme val="minor"/>
      </rPr>
      <t xml:space="preserve">Beheerder </t>
    </r>
    <r>
      <rPr>
        <sz val="11"/>
        <color theme="1"/>
        <rFont val="Calibri"/>
        <family val="2"/>
        <scheme val="minor"/>
      </rPr>
      <t>Contactpunt Organisatie/ Contactpunt e-mail</t>
    </r>
  </si>
  <si>
    <r>
      <rPr>
        <strike/>
        <sz val="11"/>
        <color theme="1"/>
        <rFont val="Calibri"/>
        <family val="2"/>
        <scheme val="minor"/>
      </rPr>
      <t>organisationName, IndividualName</t>
    </r>
    <r>
      <rPr>
        <sz val="11"/>
        <color theme="1"/>
        <rFont val="Calibri"/>
        <family val="2"/>
        <scheme val="minor"/>
      </rPr>
      <t xml:space="preserve"> </t>
    </r>
    <r>
      <rPr>
        <b/>
        <sz val="11"/>
        <color theme="1"/>
        <rFont val="Calibri"/>
        <family val="2"/>
        <scheme val="minor"/>
      </rPr>
      <t>MD_DataIdentification.pointOfContact &gt; CI_ResponsibleParty &gt; CI_RoleCode.role : PointOfContact, if &lt;NULL&gt;: MD_DataIdentification.pointOfContact &gt; CI_ResponsibleParty &gt; CI_RoleCode.role : Custodian.</t>
    </r>
  </si>
  <si>
    <t>contact information that can be used for sending comments about the Dataset</t>
  </si>
  <si>
    <t>0…n</t>
  </si>
  <si>
    <t>Dcat:distribution (Dataset)</t>
  </si>
  <si>
    <t>nvt</t>
  </si>
  <si>
    <t>mapped from MD_Distribution</t>
  </si>
  <si>
    <t>distributions (dcat:Distribution and ISO:MD_Distribution/…/CI_OnlineResource) are not mapped to a single field, but to ckan Resources objects</t>
  </si>
  <si>
    <t>link from the Dataset to an available Distribution</t>
  </si>
  <si>
    <t>Dct:publisher (Dataset)</t>
  </si>
  <si>
    <t>Uitgever/eigenaar</t>
  </si>
  <si>
    <r>
      <t xml:space="preserve">organisationName (always 'GDI-Vlaanderen') </t>
    </r>
    <r>
      <rPr>
        <b/>
        <sz val="11"/>
        <color theme="1"/>
        <rFont val="Calibri"/>
        <family val="2"/>
        <scheme val="minor"/>
      </rPr>
      <t>MD_DataIdentification.pointOfContact &gt; CI_ResponsibleParty &gt; CI_RoleCode.role : publisher, if &lt;NULL&gt; then: [first] MD_DataIdentification.pointOfContact &gt; CI_ResponsibleParty &gt; CI_RoleCode.role : owner.</t>
    </r>
  </si>
  <si>
    <t>Reference to an entity (organisation) responsible for making the Dataset available.</t>
  </si>
  <si>
    <t>0…1</t>
  </si>
  <si>
    <t>Dcat:keyword (Dataset)</t>
  </si>
  <si>
    <t>No</t>
  </si>
  <si>
    <r>
      <rPr>
        <strike/>
        <sz val="11"/>
        <color theme="1"/>
        <rFont val="Calibri"/>
        <family val="2"/>
        <scheme val="minor"/>
      </rPr>
      <t xml:space="preserve">Tags </t>
    </r>
    <r>
      <rPr>
        <sz val="11"/>
        <color theme="1"/>
        <rFont val="Calibri"/>
        <family val="2"/>
        <scheme val="minor"/>
      </rPr>
      <t>Trefwoord</t>
    </r>
  </si>
  <si>
    <t>Keyword</t>
  </si>
  <si>
    <t>a keyword or tag describing the Dataset.</t>
  </si>
  <si>
    <t>Dct:accessRights</t>
  </si>
  <si>
    <r>
      <t xml:space="preserve">Toegangsrechten </t>
    </r>
    <r>
      <rPr>
        <sz val="11"/>
        <color theme="1"/>
        <rFont val="Calibri"/>
        <family val="2"/>
        <scheme val="minor"/>
      </rPr>
      <t>Toegangsbeperkingen</t>
    </r>
  </si>
  <si>
    <t>not mapped (CKAN extra:access_rights = &lt;NULL&gt;)</t>
  </si>
  <si>
    <t>Reference to information that indicates whether the Dataset is open data, has access restrictions or is not public. A controlled vocabulary with three members (:public, :restricted, :non-public) will be created and maintained by the Publications Office of the EU.</t>
  </si>
  <si>
    <t>Dct:identifier</t>
  </si>
  <si>
    <r>
      <rPr>
        <strike/>
        <sz val="11"/>
        <color theme="1"/>
        <rFont val="Calibri"/>
        <family val="2"/>
        <scheme val="minor"/>
      </rPr>
      <t xml:space="preserve">URI </t>
    </r>
    <r>
      <rPr>
        <sz val="11"/>
        <color theme="1"/>
        <rFont val="Calibri"/>
        <family val="2"/>
        <scheme val="minor"/>
      </rPr>
      <t>Identificator</t>
    </r>
  </si>
  <si>
    <t>mapped from MD_Metadata/fileIdentifier</t>
  </si>
  <si>
    <r>
      <t>this field contains the unique ID of the dataset; it is typically a UUID. I don't recall we said this should be a URL link to the metadata record:</t>
    </r>
    <r>
      <rPr>
        <i/>
        <sz val="11"/>
        <color theme="1"/>
        <rFont val="Calibri"/>
        <family val="2"/>
        <scheme val="minor"/>
      </rPr>
      <t xml:space="preserve"> Take value of ISO-FileIdentifier, in the future this wil be a URI. </t>
    </r>
  </si>
  <si>
    <t>Main identifier for the Dataset, e.g. the URI or other unique identifier in the context of the Catalogue</t>
  </si>
  <si>
    <t>Dcat:landingPage</t>
  </si>
  <si>
    <t>Bijsluiter</t>
  </si>
  <si>
    <t>not mapped (CKAN url = &lt;NULL&gt;)</t>
  </si>
  <si>
    <t>Reference to a web page that provides access to the Dataset, its Distributions and/or additional information. It is intended to point to a landing page at the original data provider, not to a page on a site of a third party, such as an aggregator</t>
  </si>
  <si>
    <t>Dct:language (Dataset)</t>
  </si>
  <si>
    <t>Taal</t>
  </si>
  <si>
    <r>
      <rPr>
        <b/>
        <sz val="11"/>
        <color theme="1"/>
        <rFont val="Calibri"/>
        <family val="2"/>
        <scheme val="minor"/>
      </rPr>
      <t xml:space="preserve">Metadata </t>
    </r>
    <r>
      <rPr>
        <sz val="11"/>
        <color theme="1"/>
        <rFont val="Calibri"/>
        <family val="2"/>
        <scheme val="minor"/>
      </rPr>
      <t>Language</t>
    </r>
  </si>
  <si>
    <t>This property refers to a language of the Dataset. This property can be repeated if there are multiple languages in the Dataset</t>
  </si>
  <si>
    <t>Dct:issued (Dataset)</t>
  </si>
  <si>
    <t>Publicatiedatum</t>
  </si>
  <si>
    <t>IdentificationInfo/Citation/CI_date (dateType=publication)</t>
  </si>
  <si>
    <t>date of formal issuance (e.g., publication) of the Dataset</t>
  </si>
  <si>
    <t>Dct:modified (Dataset)</t>
  </si>
  <si>
    <t>Laatst gewijzigd</t>
  </si>
  <si>
    <t>IdentificationInfo/Citation/CI_date (dateType=revision)</t>
  </si>
  <si>
    <t>the most recent date on which the Dataset was changed or modified.</t>
  </si>
  <si>
    <t>Dct:temporal (Dataset)</t>
  </si>
  <si>
    <r>
      <t xml:space="preserve">Geografische dekking </t>
    </r>
    <r>
      <rPr>
        <sz val="11"/>
        <color theme="1"/>
        <rFont val="Calibri"/>
        <family val="2"/>
        <scheme val="minor"/>
      </rPr>
      <t>Geldigheidsperiode van data</t>
    </r>
  </si>
  <si>
    <t>Temporal Extent (period)</t>
  </si>
  <si>
    <t>Reference to a temporal period that the Dataset covers</t>
  </si>
  <si>
    <t>Dct:spatial (Dataset)</t>
  </si>
  <si>
    <r>
      <t>Dekking in tijd</t>
    </r>
    <r>
      <rPr>
        <sz val="11"/>
        <color theme="1"/>
        <rFont val="Calibri"/>
        <family val="2"/>
        <scheme val="minor"/>
      </rPr>
      <t xml:space="preserve"> Geografische dekking van data</t>
    </r>
  </si>
  <si>
    <t>EX_geographicDescription (Code Identifier)</t>
  </si>
  <si>
    <t>Reference to a geographic region that is covered by the Dataset</t>
  </si>
  <si>
    <t>Versie</t>
  </si>
  <si>
    <t>Edition</t>
  </si>
  <si>
    <t>URI bijlage 3 is wrong, corrected here</t>
  </si>
  <si>
    <t>version number or other version designation of the Dataset.</t>
  </si>
  <si>
    <t>Dcat:AccessURL (Distribution)</t>
  </si>
  <si>
    <t>mapped (custom logic) from MD_Distribution/…/CI_OnlineResource/linkage</t>
  </si>
  <si>
    <t>The dcat:accessUrl or ISO:linkage is the URL where to download the data. It is used to define the content of the CKAN resource. In the case of ISO, some custom logic filters the multiple linkage instances to keep only the relevant ones.</t>
  </si>
  <si>
    <t>This property contains a URL that gives access to a Distribution of the Dataset. The resource at the access URL may contain information about how to get the Dataset.</t>
  </si>
  <si>
    <t>Dct: description (Distribution)</t>
  </si>
  <si>
    <t>Omschrijving</t>
  </si>
  <si>
    <t>transferOptions/MD_DigitalTransferoptions/online/CI_OnlineResource/description</t>
  </si>
  <si>
    <t>Dct:title (Distribution)</t>
  </si>
  <si>
    <t xml:space="preserve"> transferOptions/MD_DigitalTransferoptions/online/CI_OnlineResource/name</t>
  </si>
  <si>
    <t>Dct: license (Distribution)</t>
  </si>
  <si>
    <t>Licentie</t>
  </si>
  <si>
    <t>mapping based on the keywords 'Vlaamse open data' and 'kosteloos' -&gt; http://data.vlaanderen.be/doc/licentie/modellicentie-gratis-hergebruik/v1.0. If one or both keywords absent: "Zie originele metadatarecord (toegangs- en gebruiksbeperkingen)"</t>
  </si>
  <si>
    <t xml:space="preserve">*some custom logic is applied: license for the first distibution applies for all distributions in CKAN **some custom logic is applied: if keywords are present &gt; gratis open data, if not present &gt; not mapped </t>
  </si>
  <si>
    <t>Dct: format (Distribution)</t>
  </si>
  <si>
    <t>Formaat</t>
  </si>
  <si>
    <t>DistributionFormat/Format (Name + Version)</t>
  </si>
  <si>
    <t>This property refers to the file format of the Distribution</t>
  </si>
  <si>
    <t>Dcat:mediaType (Distribution)</t>
  </si>
  <si>
    <t>Mediatype</t>
  </si>
  <si>
    <t>not mapped</t>
  </si>
  <si>
    <t>Further actions:</t>
  </si>
  <si>
    <t>Dirk and Geraldine check mapping DCAT-AP - ISO (geoDCAT?)</t>
  </si>
  <si>
    <t xml:space="preserve">Philippe gives an estimate for updating CKAN GUI </t>
  </si>
  <si>
    <t>Philippe gives an estimpate for updating harvester</t>
  </si>
  <si>
    <t>Philippe gives an estimate for  updating CKAN to latest stable version</t>
  </si>
  <si>
    <t>standard</t>
  </si>
  <si>
    <t>versie nota's</t>
  </si>
  <si>
    <t>Alleen weergeven indien ingevuld</t>
  </si>
  <si>
    <t>Moet verplicht gemaakt worden</t>
  </si>
  <si>
    <t>contact name</t>
  </si>
  <si>
    <t>contactnaam</t>
  </si>
  <si>
    <t>spatial / geographic extent</t>
  </si>
  <si>
    <t>ruimtelijke dekking</t>
  </si>
  <si>
    <t xml:space="preserve">To link to another dataset (typically a dataset series). </t>
  </si>
  <si>
    <t>To link to another dataset (typically a dataset that is part of a series). Should inlcude the URI (rdf:about attribute) of the dataset.</t>
  </si>
  <si>
    <t>heeft versie</t>
  </si>
  <si>
    <t>bron metadata</t>
  </si>
  <si>
    <t xml:space="preserve">To link to another dataset. </t>
  </si>
  <si>
    <t>bron</t>
  </si>
  <si>
    <t>/rdf:RDF/dcat:Catalog/dcat:dataset/dcat:Dataset/dct:source/@rdf:resource</t>
  </si>
  <si>
    <t>Zowel accessURL en DownloadURL moeten aan de standard view worden toegevoegd. Indien beide URLs dezelfde zijn, dient natuurlijk alleen maar één worden weergegeven. Dit kan via index-fields.xsl.</t>
  </si>
  <si>
    <t>Indexed</t>
  </si>
  <si>
    <t>Local name</t>
  </si>
  <si>
    <t>strings.xml</t>
  </si>
  <si>
    <t>labels.xml</t>
  </si>
  <si>
    <t>Start section</t>
  </si>
  <si>
    <t>Stop section</t>
  </si>
  <si>
    <t>Class context</t>
  </si>
  <si>
    <t>Field</t>
  </si>
  <si>
    <t>Fieldsets</t>
  </si>
  <si>
    <t>Min</t>
  </si>
  <si>
    <t>Max</t>
  </si>
  <si>
    <t>Niet duidelijk in schema welke attributen verplicht zijn</t>
  </si>
  <si>
    <t>/rdf:RDF/dcat:Catalog/dcat:dataset/adms:sample/dcat:sample/dcat:Distribution/dcat:mediaType/skos:Concept</t>
  </si>
  <si>
    <t>/rdf:RDF/dcat:Catalog/dcat:dataset/dcat:Dataset/adms:sample/dcat:Distribution/dcat:mediaType/skos:Concept/@rdf:about</t>
  </si>
  <si>
    <t>/rdf:RDF/dcat:Catalog/dcat:dataset/dcat:Dataset/adms:sample/dcat:Distribution/dcat:mediaType/skos:Concept/rdf:type/@rdf:resource</t>
  </si>
  <si>
    <t>/rdf:RDF/dcat:Catalog/dcat:dataset/dcat:Dataset/adms:sample/dcat:Distribution/dcat:mediaType/skos:Concept/skos:prefLabel</t>
  </si>
  <si>
    <t>/rdf:RDF/dcat:Catalog/dcat:dataset/dcat:Dataset/adms:sample/dcat:Distribution/dcat:mediaType/skos:Concept/skos:prefLabel/@xml:lang</t>
  </si>
  <si>
    <t>/rdf:RDF/dcat:Catalog/dcat:dataset/dcat:Dataset/adms:sample/dcat:Distribution/dcat:mediaType/skos:Concept/skos:inScheme/@rdf:resource</t>
  </si>
  <si>
    <t>/rdf:RDF/dcat:Catalog/dcat:dataset/dcat:Dataset/adms:sample/dcat:Distribution/dct:rights</t>
  </si>
  <si>
    <t>/rdf:RDF/dcat:Catalog/dcat:dataset/dcat:Dataset/adms:sample/dcat:Distribution/dct:rights/dct:RightsStatement</t>
  </si>
  <si>
    <t>/rdf:RDF/dcat:Catalog/dcat:dataset/dcat:Dataset/adms:sample/dcat:Distribution/dct:rights/dct:RightsStatement/@rdf:about</t>
  </si>
  <si>
    <t>/rdf:RDF/dcat:Catalog/dcat:dataset/dcat:Dataset/adms:sample/dcat:Distribution/dct:rights/dct:RightsStatement/dct:title</t>
  </si>
  <si>
    <t>/rdf:RDF/dcat:Catalog/dcat:dataset/dcat:Dataset/adms:sample/dcat:Distribution/dct:rights/dct:RightsStatement/dct:title/@xml:lang</t>
  </si>
  <si>
    <t>/rdf:RDF/dcat:Catalog/dcat:dataset/dcat:Dataset/adms:sample/dcat:Distribution/dct:rights/dct:RightsStatement/dct:description</t>
  </si>
  <si>
    <t>/rdf:RDF/dcat:Catalog/dcat:dataset/dcat:Dataset/adms:sample/dcat:Distribution/dct:rights/dct:RightsStatement/dct:description/@xml:lang</t>
  </si>
  <si>
    <t>MinCardinality</t>
  </si>
  <si>
    <t>MaxCardinality</t>
  </si>
  <si>
    <t>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</si>
</sst>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000000"/>
      <name val="Calibri"/>
      <family val="2"/>
    </font>
    <font>
      <strike/>
      <sz val="11"/>
      <color theme="1"/>
      <name val="Calibri"/>
      <family val="2"/>
      <scheme val="minor"/>
    </font>
    <font>
      <b/>
      <strike/>
      <sz val="11"/>
      <color theme="1"/>
      <name val="Calibri"/>
      <family val="2"/>
      <scheme val="minor"/>
    </font>
    <font>
      <i/>
      <sz val="11"/>
      <color theme="1"/>
      <name val="Calibri"/>
      <family val="2"/>
      <scheme val="minor"/>
    </font>
    <font>
      <sz val="11"/>
      <color rgb="FFFF0000"/>
      <name val="Calibri"/>
      <family val="2"/>
      <scheme val="minor"/>
    </font>
    <font>
      <sz val="11"/>
      <color rgb="FF0070C0"/>
      <name val="Calibri"/>
      <family val="2"/>
      <scheme val="minor"/>
    </font>
    <font>
      <sz val="11"/>
      <color rgb="FF0070C0"/>
      <name val="Calibri"/>
      <family val="2"/>
    </font>
    <font>
      <sz val="11"/>
      <name val="Calibri"/>
      <family val="2"/>
      <scheme val="minor"/>
    </font>
    <font>
      <sz val="11"/>
      <color rgb="FF9C6500"/>
      <name val="Calibri"/>
      <family val="2"/>
      <scheme val="minor"/>
    </font>
    <font>
      <sz val="11"/>
      <color rgb="FF9C0006"/>
      <name val="Calibri"/>
      <family val="2"/>
      <scheme val="minor"/>
    </font>
  </fonts>
  <fills count="15">
    <fill>
      <patternFill patternType="none"/>
    </fill>
    <fill>
      <patternFill patternType="gray125"/>
    </fill>
    <fill>
      <patternFill patternType="solid">
        <fgColor rgb="FFC6EFCE"/>
      </patternFill>
    </fill>
    <fill>
      <patternFill patternType="solid">
        <fgColor theme="5"/>
      </patternFill>
    </fill>
    <fill>
      <patternFill patternType="solid">
        <fgColor theme="6"/>
      </patternFill>
    </fill>
    <fill>
      <patternFill patternType="solid">
        <fgColor theme="9" tint="0.59999389629810485"/>
        <bgColor indexed="64"/>
      </patternFill>
    </fill>
    <fill>
      <patternFill patternType="solid">
        <fgColor theme="0"/>
        <bgColor rgb="FFC2D69B"/>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0"/>
        <bgColor rgb="FFD99594"/>
      </patternFill>
    </fill>
    <fill>
      <patternFill patternType="solid">
        <fgColor rgb="FFFF0000"/>
        <bgColor indexed="64"/>
      </patternFill>
    </fill>
    <fill>
      <patternFill patternType="solid">
        <fgColor rgb="FF00B0F0"/>
        <bgColor indexed="64"/>
      </patternFill>
    </fill>
    <fill>
      <patternFill patternType="solid">
        <fgColor rgb="FFFFEB9C"/>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1"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5" fillId="0" borderId="0"/>
    <xf numFmtId="0" fontId="5" fillId="0" borderId="0"/>
    <xf numFmtId="0" fontId="13" fillId="13" borderId="0" applyNumberFormat="0" applyBorder="0" applyAlignment="0" applyProtection="0"/>
    <xf numFmtId="0" fontId="14" fillId="14" borderId="0" applyNumberFormat="0" applyBorder="0" applyAlignment="0" applyProtection="0"/>
  </cellStyleXfs>
  <cellXfs count="70">
    <xf numFmtId="0" fontId="0" fillId="0" borderId="0" xfId="0"/>
    <xf numFmtId="0" fontId="2"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xf numFmtId="0" fontId="1" fillId="2" borderId="1" xfId="1" applyBorder="1"/>
    <xf numFmtId="0" fontId="0" fillId="0" borderId="1" xfId="0" applyFill="1" applyBorder="1" applyAlignment="1">
      <alignment vertical="center" wrapText="1"/>
    </xf>
    <xf numFmtId="0" fontId="0" fillId="0" borderId="1" xfId="0" applyFill="1" applyBorder="1"/>
    <xf numFmtId="0" fontId="3" fillId="4" borderId="1" xfId="3" applyBorder="1" applyAlignment="1">
      <alignment vertical="center" wrapText="1"/>
    </xf>
    <xf numFmtId="0" fontId="3" fillId="4" borderId="1" xfId="3" applyBorder="1" applyAlignment="1">
      <alignment vertical="center"/>
    </xf>
    <xf numFmtId="0" fontId="3" fillId="4" borderId="1" xfId="3" applyBorder="1"/>
    <xf numFmtId="0" fontId="3" fillId="3" borderId="1" xfId="2" applyBorder="1" applyAlignment="1">
      <alignment horizontal="center" vertical="center"/>
    </xf>
    <xf numFmtId="0" fontId="4" fillId="0" borderId="1" xfId="0" applyFont="1" applyBorder="1" applyAlignment="1">
      <alignment vertical="center" wrapText="1"/>
    </xf>
    <xf numFmtId="0" fontId="4" fillId="5" borderId="1" xfId="0" applyFont="1" applyFill="1" applyBorder="1" applyAlignment="1">
      <alignment vertical="center" wrapText="1"/>
    </xf>
    <xf numFmtId="0" fontId="4" fillId="0" borderId="0" xfId="0" applyFont="1" applyAlignment="1">
      <alignment wrapText="1"/>
    </xf>
    <xf numFmtId="0" fontId="0" fillId="5" borderId="1" xfId="0" applyFill="1" applyBorder="1" applyAlignment="1">
      <alignment vertical="top" wrapText="1"/>
    </xf>
    <xf numFmtId="0" fontId="0" fillId="5" borderId="1" xfId="0" applyFill="1" applyBorder="1" applyAlignment="1">
      <alignment vertical="center" wrapText="1"/>
    </xf>
    <xf numFmtId="0" fontId="0" fillId="0" borderId="0" xfId="0" applyAlignment="1">
      <alignment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7" borderId="1" xfId="0" applyFont="1" applyFill="1" applyBorder="1" applyAlignment="1">
      <alignment vertical="center" wrapText="1"/>
    </xf>
    <xf numFmtId="0" fontId="7" fillId="8" borderId="1" xfId="0" applyFont="1" applyFill="1" applyBorder="1" applyAlignment="1">
      <alignment vertical="center" wrapText="1"/>
    </xf>
    <xf numFmtId="0" fontId="6" fillId="8" borderId="1" xfId="0" applyFont="1" applyFill="1" applyBorder="1" applyAlignment="1">
      <alignment vertical="center" wrapText="1"/>
    </xf>
    <xf numFmtId="0" fontId="0" fillId="0" borderId="1" xfId="0" applyFont="1" applyBorder="1" applyAlignment="1">
      <alignment vertical="center" wrapText="1"/>
    </xf>
    <xf numFmtId="0" fontId="0" fillId="9" borderId="1" xfId="0" applyFill="1" applyBorder="1" applyAlignment="1">
      <alignment vertical="center" wrapText="1"/>
    </xf>
    <xf numFmtId="0" fontId="0" fillId="5" borderId="1" xfId="0" applyFill="1" applyBorder="1" applyAlignment="1">
      <alignment wrapText="1"/>
    </xf>
    <xf numFmtId="0" fontId="0" fillId="8" borderId="1" xfId="0" applyFont="1" applyFill="1" applyBorder="1" applyAlignment="1">
      <alignment vertical="center" wrapText="1"/>
    </xf>
    <xf numFmtId="0" fontId="0" fillId="0" borderId="1" xfId="0" applyBorder="1" applyAlignment="1">
      <alignment wrapText="1"/>
    </xf>
    <xf numFmtId="0" fontId="0" fillId="0" borderId="0" xfId="0" applyAlignment="1">
      <alignment vertical="top" wrapText="1"/>
    </xf>
    <xf numFmtId="0" fontId="0" fillId="0" borderId="0" xfId="0" applyAlignment="1">
      <alignment horizontal="left" vertical="center" wrapText="1"/>
    </xf>
    <xf numFmtId="0" fontId="0" fillId="0" borderId="1" xfId="0" applyBorder="1" applyAlignment="1"/>
    <xf numFmtId="0" fontId="0" fillId="9" borderId="1" xfId="0" applyFill="1" applyBorder="1" applyAlignment="1">
      <alignment vertical="center"/>
    </xf>
    <xf numFmtId="0" fontId="0" fillId="9" borderId="1" xfId="0" applyFill="1" applyBorder="1"/>
    <xf numFmtId="0" fontId="0" fillId="9" borderId="0" xfId="0" applyFill="1"/>
    <xf numFmtId="0" fontId="3" fillId="11" borderId="1" xfId="3" applyFill="1" applyBorder="1" applyAlignment="1">
      <alignment vertical="center"/>
    </xf>
    <xf numFmtId="0" fontId="10" fillId="0" borderId="1" xfId="0" applyFont="1" applyBorder="1" applyAlignment="1">
      <alignment vertical="center" wrapText="1"/>
    </xf>
    <xf numFmtId="0" fontId="10" fillId="4" borderId="1" xfId="3" applyFont="1" applyBorder="1" applyAlignment="1">
      <alignment vertical="center" wrapText="1"/>
    </xf>
    <xf numFmtId="0" fontId="11" fillId="6" borderId="1" xfId="4" applyFont="1" applyFill="1" applyBorder="1" applyAlignment="1">
      <alignment vertical="center" wrapText="1"/>
    </xf>
    <xf numFmtId="0" fontId="10" fillId="7" borderId="1" xfId="0" applyFont="1" applyFill="1" applyBorder="1" applyAlignment="1">
      <alignment vertical="center" wrapText="1"/>
    </xf>
    <xf numFmtId="0" fontId="9" fillId="0" borderId="1" xfId="0" applyFont="1" applyBorder="1" applyAlignment="1">
      <alignment vertical="center" wrapText="1"/>
    </xf>
    <xf numFmtId="0" fontId="9" fillId="4" borderId="1" xfId="3" applyFont="1" applyBorder="1" applyAlignment="1">
      <alignment vertical="center" wrapText="1"/>
    </xf>
    <xf numFmtId="0" fontId="10" fillId="9" borderId="1" xfId="0" applyFont="1" applyFill="1" applyBorder="1" applyAlignment="1">
      <alignment vertical="center" wrapText="1"/>
    </xf>
    <xf numFmtId="0" fontId="9" fillId="9" borderId="1" xfId="0" applyFont="1" applyFill="1" applyBorder="1" applyAlignment="1">
      <alignment vertical="center" wrapText="1"/>
    </xf>
    <xf numFmtId="0" fontId="11" fillId="10" borderId="1" xfId="4" applyFont="1" applyFill="1" applyBorder="1" applyAlignment="1">
      <alignment vertical="center" wrapText="1"/>
    </xf>
    <xf numFmtId="0" fontId="9" fillId="0" borderId="1" xfId="0" applyFont="1" applyBorder="1" applyAlignment="1">
      <alignment vertical="center"/>
    </xf>
    <xf numFmtId="0" fontId="9" fillId="7" borderId="1" xfId="0" applyFont="1" applyFill="1" applyBorder="1" applyAlignment="1">
      <alignment vertical="center" wrapText="1"/>
    </xf>
    <xf numFmtId="0" fontId="10" fillId="0" borderId="1" xfId="0" applyFont="1" applyBorder="1" applyAlignment="1">
      <alignment vertical="center"/>
    </xf>
    <xf numFmtId="0" fontId="10" fillId="4" borderId="1" xfId="3" applyFont="1" applyBorder="1" applyAlignment="1">
      <alignment vertical="center"/>
    </xf>
    <xf numFmtId="0" fontId="0" fillId="7" borderId="1" xfId="0" applyFill="1" applyBorder="1" applyAlignment="1">
      <alignment vertical="center"/>
    </xf>
    <xf numFmtId="0" fontId="12" fillId="12" borderId="1" xfId="0" applyFont="1" applyFill="1" applyBorder="1" applyAlignment="1">
      <alignment vertical="center"/>
    </xf>
    <xf numFmtId="0" fontId="12" fillId="12" borderId="1" xfId="3" applyFont="1" applyFill="1" applyBorder="1" applyAlignment="1">
      <alignment vertical="center"/>
    </xf>
    <xf numFmtId="0" fontId="0" fillId="12" borderId="1" xfId="0" applyFill="1" applyBorder="1"/>
    <xf numFmtId="0" fontId="0" fillId="12" borderId="1" xfId="0" applyFill="1" applyBorder="1" applyAlignment="1">
      <alignment wrapText="1"/>
    </xf>
    <xf numFmtId="0" fontId="3" fillId="12" borderId="1" xfId="3" applyFill="1" applyBorder="1" applyAlignment="1">
      <alignment vertical="center"/>
    </xf>
    <xf numFmtId="0" fontId="0" fillId="12" borderId="1" xfId="0" applyFill="1" applyBorder="1" applyAlignment="1">
      <alignment vertical="center"/>
    </xf>
    <xf numFmtId="0" fontId="3" fillId="3" borderId="2" xfId="2" applyBorder="1"/>
    <xf numFmtId="0" fontId="3" fillId="4" borderId="0" xfId="3" applyBorder="1"/>
    <xf numFmtId="0" fontId="0" fillId="0" borderId="0" xfId="0" applyBorder="1"/>
    <xf numFmtId="0" fontId="0" fillId="0" borderId="0" xfId="0" applyFill="1" applyBorder="1"/>
    <xf numFmtId="0" fontId="13" fillId="13" borderId="0" xfId="6" applyBorder="1"/>
    <xf numFmtId="0" fontId="0" fillId="0" borderId="5" xfId="0" applyFill="1" applyBorder="1"/>
    <xf numFmtId="0" fontId="3" fillId="3" borderId="3" xfId="2" applyBorder="1" applyAlignment="1">
      <alignment horizontal="right"/>
    </xf>
    <xf numFmtId="0" fontId="3" fillId="4" borderId="4" xfId="3" applyBorder="1" applyAlignment="1">
      <alignment horizontal="right"/>
    </xf>
    <xf numFmtId="0" fontId="0" fillId="0" borderId="4" xfId="0" applyBorder="1" applyAlignment="1">
      <alignment horizontal="right"/>
    </xf>
    <xf numFmtId="0" fontId="13" fillId="13" borderId="4" xfId="6" applyBorder="1" applyAlignment="1">
      <alignment horizontal="right"/>
    </xf>
    <xf numFmtId="0" fontId="0" fillId="0" borderId="6" xfId="0" applyBorder="1" applyAlignment="1">
      <alignment horizontal="right"/>
    </xf>
    <xf numFmtId="0" fontId="0" fillId="0" borderId="0" xfId="0" applyAlignment="1">
      <alignment horizontal="right"/>
    </xf>
    <xf numFmtId="0" fontId="1" fillId="2" borderId="0" xfId="1" applyAlignment="1">
      <alignment horizontal="right"/>
    </xf>
    <xf numFmtId="0" fontId="14" fillId="14" borderId="0" xfId="7"/>
    <xf numFmtId="0" fontId="1" fillId="2" borderId="0" xfId="1"/>
  </cellXfs>
  <cellStyles count="8">
    <cellStyle name="Accent2" xfId="2" builtinId="33"/>
    <cellStyle name="Accent3" xfId="3" builtinId="37"/>
    <cellStyle name="Bad" xfId="7" builtinId="27"/>
    <cellStyle name="Good" xfId="1" builtinId="26"/>
    <cellStyle name="Neutral" xfId="6" builtinId="28"/>
    <cellStyle name="Normal" xfId="0" builtinId="0"/>
    <cellStyle name="Standaard 2" xfId="4"/>
    <cellStyle name="Standaard 2 2"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382"/>
  <sheetViews>
    <sheetView tabSelected="1" topLeftCell="H1" workbookViewId="0">
      <pane ySplit="1" topLeftCell="A102" activePane="bottomLeft" state="frozen"/>
      <selection pane="bottomLeft" activeCell="I109" sqref="I109"/>
    </sheetView>
  </sheetViews>
  <sheetFormatPr defaultRowHeight="15" outlineLevelRow="5" x14ac:dyDescent="0.25"/>
  <cols>
    <col min="1" max="1" width="50" customWidth="1"/>
    <col min="2" max="2" width="15.85546875" customWidth="1"/>
    <col min="3" max="3" width="22.85546875" customWidth="1"/>
    <col min="4" max="4" width="33.28515625" customWidth="1"/>
    <col min="5" max="5" width="99.7109375" customWidth="1"/>
    <col min="6" max="7" width="21" customWidth="1"/>
    <col min="8" max="8" width="21" bestFit="1" customWidth="1"/>
    <col min="9" max="9" width="21" customWidth="1"/>
    <col min="10" max="10" width="21" style="66" customWidth="1"/>
    <col min="11" max="11" width="21" customWidth="1"/>
    <col min="12" max="12" width="12" bestFit="1" customWidth="1"/>
    <col min="13" max="13" width="11.7109375" bestFit="1" customWidth="1"/>
    <col min="14" max="14" width="25.140625" customWidth="1"/>
    <col min="15" max="15" width="158.7109375" bestFit="1" customWidth="1"/>
    <col min="16" max="16" width="18.42578125" bestFit="1" customWidth="1"/>
    <col min="17" max="17" width="18.140625" bestFit="1" customWidth="1"/>
    <col min="18" max="18" width="19" bestFit="1" customWidth="1"/>
    <col min="19" max="19" width="24.7109375" bestFit="1" customWidth="1"/>
    <col min="20" max="20" width="20.5703125" bestFit="1" customWidth="1"/>
    <col min="21" max="21" width="117" bestFit="1" customWidth="1"/>
  </cols>
  <sheetData>
    <row r="1" spans="1:21" x14ac:dyDescent="0.25">
      <c r="A1" t="s">
        <v>861</v>
      </c>
      <c r="B1" t="s">
        <v>859</v>
      </c>
      <c r="C1" t="s">
        <v>855</v>
      </c>
      <c r="D1" t="s">
        <v>856</v>
      </c>
      <c r="E1" t="s">
        <v>857</v>
      </c>
      <c r="F1" t="s">
        <v>860</v>
      </c>
      <c r="G1" t="s">
        <v>858</v>
      </c>
      <c r="H1" t="s">
        <v>854</v>
      </c>
      <c r="I1" t="s">
        <v>878</v>
      </c>
      <c r="J1" s="66" t="s">
        <v>879</v>
      </c>
      <c r="K1" t="s">
        <v>853</v>
      </c>
      <c r="L1" t="s">
        <v>862</v>
      </c>
      <c r="M1" s="11" t="s">
        <v>0</v>
      </c>
      <c r="N1" s="11" t="s">
        <v>1</v>
      </c>
      <c r="O1" s="11" t="s">
        <v>657</v>
      </c>
      <c r="P1" s="11" t="s">
        <v>659</v>
      </c>
      <c r="Q1" s="11" t="s">
        <v>635</v>
      </c>
      <c r="R1" s="11" t="s">
        <v>636</v>
      </c>
      <c r="S1" s="11" t="s">
        <v>217</v>
      </c>
      <c r="T1" s="11" t="s">
        <v>216</v>
      </c>
      <c r="U1" s="11" t="s">
        <v>633</v>
      </c>
    </row>
    <row r="2" spans="1:21" x14ac:dyDescent="0.25">
      <c r="A2" t="str">
        <f>IF(AND(P2,NOT(N2="skos:Concept"),OR(M2="class",M3="class")),CONCATENATE("&lt;name&gt;",N2,"&lt;/name&gt;"),"")</f>
        <v/>
      </c>
      <c r="B2" t="str">
        <f t="shared" ref="B2:B65" si="0">IF(AND(P2,M2="class"),O2,IF(ROW()&gt;2,IF(NOT(SUBSTITUTE(O2,B1,"")=O2),B1,""),""))</f>
        <v/>
      </c>
      <c r="C2" t="str">
        <f t="shared" ref="C2:C65" si="1">IF(AND(M2="class",P2,NOT(N2="skos:Concept")),CONCATENATE("&lt;Section",H2,"&gt;",S2,"&lt;/Section",H2,"&gt;"),IF(LEN(F2)&gt;0,CONCATENATE("&lt;FieldId",ROW(),"&gt;",T2,"&lt;/FieldId",ROW(),"&gt;"),""))</f>
        <v/>
      </c>
      <c r="D2" t="str">
        <f t="shared" ref="D2:D65" si="2">IF(P2,CONCATENATE("&lt;element name=""",N2,""" context=""",O2,"""&gt;&lt;label&gt;",T2,"&lt;/label&gt;&lt;/element&gt;"),"")</f>
        <v/>
      </c>
      <c r="E2" t="str">
        <f>IF(AND(M2="class",P2),CONCATENATE("&lt;section ",IF(N2="skos:Concept",CONCATENATE("xpath=""",O2,""""),"")," name=""Section",H2,"""&gt;"),"")</f>
        <v/>
      </c>
      <c r="F2" t="str">
        <f t="shared" ref="F2:F65" si="3">IF(AND(P2,NOT(ISNUMBER(SEARCH("skos:Concept",O2))),NOT(OR(M2="class",M3="class"))),CONCATENATE("&lt;",IF(ISNUMBER(SEARCH("@",O2)),"!--",""),"field name=""FieldId",ROW(),""" xpath=""",O2,"""",IF(ISNUMBER(SEARCH("@",O2)),"",CONCATENATE(" or=""",H2,""" in=""",SUBSTITUTE(O2,CONCATENATE("/",N2),""),"""")),"/",IF(ISNUMBER(SEARCH("@",O2)),"!--",""),"&gt;"),"")</f>
        <v/>
      </c>
      <c r="G2" t="str">
        <f>IF(AND(LEN(B2)&gt;0,OR(LEN(B3)=0,M3="class")),"&lt;/section&gt;","")</f>
        <v/>
      </c>
      <c r="H2" t="str">
        <f t="shared" ref="H2:H65" si="4">IF(P2,RIGHT(N2,LEN(N2)-SEARCH(":",N2)),"")</f>
        <v/>
      </c>
      <c r="I2">
        <f>IF(ISNUMBER(SEARCH("@",O2)),"",VLOOKUP(O2,CARDINALITIES,2,FALSE))</f>
        <v>0</v>
      </c>
      <c r="J2" s="66">
        <f>IF(ISNUMBER(SEARCH("@",O2)),"",VLOOKUP(O2,CARDINALITIES,3,FALSE))</f>
        <v>0</v>
      </c>
      <c r="M2" s="8" t="s">
        <v>215</v>
      </c>
      <c r="N2" s="8" t="s">
        <v>2</v>
      </c>
      <c r="O2" s="8" t="s">
        <v>3</v>
      </c>
      <c r="P2" s="9" t="b">
        <v>0</v>
      </c>
      <c r="Q2" s="9" t="b">
        <v>0</v>
      </c>
      <c r="R2" s="9" t="b">
        <v>0</v>
      </c>
      <c r="S2" s="9"/>
      <c r="T2" s="10"/>
      <c r="U2" s="10" t="s">
        <v>656</v>
      </c>
    </row>
    <row r="3" spans="1:21" outlineLevel="1" x14ac:dyDescent="0.25">
      <c r="A3" t="str">
        <f t="shared" ref="A3:A66" si="5">IF(AND(P3,NOT(N3="skos:Concept"),OR(M3="class",M4="class")),CONCATENATE("&lt;name&gt;",N3,"&lt;/name&gt;"),"")</f>
        <v/>
      </c>
      <c r="B3" t="str">
        <f t="shared" si="0"/>
        <v/>
      </c>
      <c r="C3" t="str">
        <f t="shared" si="1"/>
        <v/>
      </c>
      <c r="D3" t="str">
        <f t="shared" si="2"/>
        <v/>
      </c>
      <c r="E3" t="str">
        <f t="shared" ref="E3:E66" si="6">IF(AND(M3="class",P3),CONCATENATE("&lt;section ",IF(N3="skos:Concept",CONCATENATE("xpath=""",O3,""""),"")," name=""Section",H3,"""&gt;"),"")</f>
        <v/>
      </c>
      <c r="F3" t="str">
        <f t="shared" si="3"/>
        <v/>
      </c>
      <c r="G3" t="str">
        <f t="shared" ref="G3:G66" si="7">IF(AND(LEN(B3)&gt;0,OR(LEN(B4)=0,M4="class")),"&lt;/section&gt;","")</f>
        <v/>
      </c>
      <c r="H3" t="str">
        <f t="shared" si="4"/>
        <v/>
      </c>
      <c r="I3" t="str">
        <f>IF(ISNUMBER(SEARCH("@",O3)),"",VLOOKUP(O3,CARDINALITIES,2,FALSE))</f>
        <v/>
      </c>
      <c r="J3" s="66" t="str">
        <f>IF(ISNUMBER(SEARCH("@",O3)),"",VLOOKUP(O3,CARDINALITIES,3,FALSE))</f>
        <v/>
      </c>
      <c r="M3" s="2" t="s">
        <v>4</v>
      </c>
      <c r="N3" s="2" t="s">
        <v>218</v>
      </c>
      <c r="O3" s="2" t="s">
        <v>219</v>
      </c>
      <c r="P3" s="3" t="b">
        <v>0</v>
      </c>
      <c r="Q3" s="3" t="b">
        <v>0</v>
      </c>
      <c r="R3" s="3" t="b">
        <v>0</v>
      </c>
      <c r="S3" s="3"/>
      <c r="T3" s="4"/>
      <c r="U3" s="4"/>
    </row>
    <row r="4" spans="1:21" outlineLevel="1" x14ac:dyDescent="0.25">
      <c r="A4" t="str">
        <f t="shared" si="5"/>
        <v/>
      </c>
      <c r="B4" t="str">
        <f t="shared" si="0"/>
        <v/>
      </c>
      <c r="C4" t="str">
        <f t="shared" si="1"/>
        <v/>
      </c>
      <c r="D4" t="str">
        <f t="shared" si="2"/>
        <v/>
      </c>
      <c r="E4" t="str">
        <f t="shared" si="6"/>
        <v/>
      </c>
      <c r="F4" t="str">
        <f t="shared" si="3"/>
        <v/>
      </c>
      <c r="G4" t="str">
        <f t="shared" si="7"/>
        <v/>
      </c>
      <c r="H4" t="str">
        <f t="shared" si="4"/>
        <v/>
      </c>
      <c r="I4">
        <f>IF(ISNUMBER(SEARCH("@",O4)),"",VLOOKUP(O4,CARDINALITIES,2,FALSE))</f>
        <v>1</v>
      </c>
      <c r="J4" s="66" t="str">
        <f>IF(ISNUMBER(SEARCH("@",O4)),"",VLOOKUP(O4,CARDINALITIES,3,FALSE))</f>
        <v>n</v>
      </c>
      <c r="M4" s="2" t="s">
        <v>4</v>
      </c>
      <c r="N4" s="2" t="s">
        <v>5</v>
      </c>
      <c r="O4" s="2" t="s">
        <v>6</v>
      </c>
      <c r="P4" s="3" t="b">
        <v>0</v>
      </c>
      <c r="Q4" s="3" t="b">
        <v>0</v>
      </c>
      <c r="R4" s="3" t="b">
        <v>0</v>
      </c>
      <c r="S4" s="3"/>
      <c r="T4" s="4"/>
      <c r="U4" s="4"/>
    </row>
    <row r="5" spans="1:21" outlineLevel="1" x14ac:dyDescent="0.25">
      <c r="A5" t="str">
        <f t="shared" si="5"/>
        <v/>
      </c>
      <c r="B5" t="str">
        <f t="shared" si="0"/>
        <v/>
      </c>
      <c r="C5" t="str">
        <f t="shared" si="1"/>
        <v/>
      </c>
      <c r="D5" t="str">
        <f t="shared" si="2"/>
        <v/>
      </c>
      <c r="E5" t="str">
        <f t="shared" si="6"/>
        <v/>
      </c>
      <c r="F5" t="str">
        <f t="shared" si="3"/>
        <v/>
      </c>
      <c r="G5" t="str">
        <f t="shared" si="7"/>
        <v/>
      </c>
      <c r="H5" t="str">
        <f t="shared" si="4"/>
        <v/>
      </c>
      <c r="I5" t="str">
        <f>IF(ISNUMBER(SEARCH("@",O5)),"",VLOOKUP(O5,CARDINALITIES,2,FALSE))</f>
        <v/>
      </c>
      <c r="J5" s="66" t="str">
        <f>IF(ISNUMBER(SEARCH("@",O5)),"",VLOOKUP(O5,CARDINALITIES,3,FALSE))</f>
        <v/>
      </c>
      <c r="M5" s="2" t="s">
        <v>4</v>
      </c>
      <c r="N5" s="2" t="s">
        <v>220</v>
      </c>
      <c r="O5" s="2" t="s">
        <v>221</v>
      </c>
      <c r="P5" s="3" t="b">
        <v>0</v>
      </c>
      <c r="Q5" s="3" t="b">
        <v>0</v>
      </c>
      <c r="R5" s="3" t="b">
        <v>0</v>
      </c>
      <c r="S5" s="3"/>
      <c r="T5" s="4"/>
      <c r="U5" s="4"/>
    </row>
    <row r="6" spans="1:21" outlineLevel="1" x14ac:dyDescent="0.25">
      <c r="A6" t="str">
        <f t="shared" si="5"/>
        <v/>
      </c>
      <c r="B6" t="str">
        <f t="shared" si="0"/>
        <v/>
      </c>
      <c r="C6" t="str">
        <f t="shared" si="1"/>
        <v/>
      </c>
      <c r="D6" t="str">
        <f t="shared" si="2"/>
        <v/>
      </c>
      <c r="E6" t="str">
        <f t="shared" si="6"/>
        <v/>
      </c>
      <c r="F6" t="str">
        <f t="shared" si="3"/>
        <v/>
      </c>
      <c r="G6" t="str">
        <f t="shared" si="7"/>
        <v/>
      </c>
      <c r="H6" t="str">
        <f t="shared" si="4"/>
        <v/>
      </c>
      <c r="I6">
        <f>IF(ISNUMBER(SEARCH("@",O6)),"",VLOOKUP(O6,CARDINALITIES,2,FALSE))</f>
        <v>1</v>
      </c>
      <c r="J6" s="66" t="str">
        <f>IF(ISNUMBER(SEARCH("@",O6)),"",VLOOKUP(O6,CARDINALITIES,3,FALSE))</f>
        <v>n</v>
      </c>
      <c r="M6" s="2" t="s">
        <v>4</v>
      </c>
      <c r="N6" s="2" t="s">
        <v>7</v>
      </c>
      <c r="O6" s="2" t="s">
        <v>8</v>
      </c>
      <c r="P6" s="3" t="b">
        <v>0</v>
      </c>
      <c r="Q6" s="3" t="b">
        <v>0</v>
      </c>
      <c r="R6" s="3" t="b">
        <v>0</v>
      </c>
      <c r="S6" s="3"/>
      <c r="T6" s="4"/>
      <c r="U6" s="4"/>
    </row>
    <row r="7" spans="1:21" outlineLevel="1" x14ac:dyDescent="0.25">
      <c r="A7" t="str">
        <f t="shared" si="5"/>
        <v/>
      </c>
      <c r="B7" t="str">
        <f t="shared" si="0"/>
        <v/>
      </c>
      <c r="C7" t="str">
        <f t="shared" si="1"/>
        <v/>
      </c>
      <c r="D7" t="str">
        <f t="shared" si="2"/>
        <v/>
      </c>
      <c r="E7" t="str">
        <f t="shared" si="6"/>
        <v/>
      </c>
      <c r="F7" t="str">
        <f t="shared" si="3"/>
        <v/>
      </c>
      <c r="G7" t="str">
        <f t="shared" si="7"/>
        <v/>
      </c>
      <c r="H7" t="str">
        <f t="shared" si="4"/>
        <v/>
      </c>
      <c r="I7" t="str">
        <f>IF(ISNUMBER(SEARCH("@",O7)),"",VLOOKUP(O7,CARDINALITIES,2,FALSE))</f>
        <v/>
      </c>
      <c r="J7" s="66" t="str">
        <f>IF(ISNUMBER(SEARCH("@",O7)),"",VLOOKUP(O7,CARDINALITIES,3,FALSE))</f>
        <v/>
      </c>
      <c r="M7" s="2" t="s">
        <v>4</v>
      </c>
      <c r="N7" s="2" t="s">
        <v>220</v>
      </c>
      <c r="O7" s="2" t="s">
        <v>222</v>
      </c>
      <c r="P7" s="3" t="b">
        <v>0</v>
      </c>
      <c r="Q7" s="3" t="b">
        <v>0</v>
      </c>
      <c r="R7" s="3" t="b">
        <v>0</v>
      </c>
      <c r="S7" s="3"/>
      <c r="T7" s="4"/>
      <c r="U7" s="4"/>
    </row>
    <row r="8" spans="1:21" outlineLevel="1" x14ac:dyDescent="0.25">
      <c r="A8" t="str">
        <f t="shared" si="5"/>
        <v/>
      </c>
      <c r="B8" t="str">
        <f t="shared" si="0"/>
        <v/>
      </c>
      <c r="C8" t="str">
        <f t="shared" si="1"/>
        <v/>
      </c>
      <c r="D8" t="str">
        <f t="shared" si="2"/>
        <v/>
      </c>
      <c r="E8" t="str">
        <f t="shared" si="6"/>
        <v/>
      </c>
      <c r="F8" t="str">
        <f t="shared" si="3"/>
        <v/>
      </c>
      <c r="G8" t="str">
        <f t="shared" si="7"/>
        <v/>
      </c>
      <c r="H8" t="str">
        <f t="shared" si="4"/>
        <v/>
      </c>
      <c r="I8">
        <f>IF(ISNUMBER(SEARCH("@",O8)),"",VLOOKUP(O8,CARDINALITIES,2,FALSE))</f>
        <v>1</v>
      </c>
      <c r="J8" s="66">
        <f>IF(ISNUMBER(SEARCH("@",O8)),"",VLOOKUP(O8,CARDINALITIES,3,FALSE))</f>
        <v>1</v>
      </c>
      <c r="M8" s="2" t="s">
        <v>214</v>
      </c>
      <c r="N8" s="2" t="s">
        <v>9</v>
      </c>
      <c r="O8" s="2" t="s">
        <v>10</v>
      </c>
      <c r="P8" s="3" t="b">
        <v>0</v>
      </c>
      <c r="Q8" s="3" t="b">
        <v>0</v>
      </c>
      <c r="R8" s="3" t="b">
        <v>0</v>
      </c>
      <c r="S8" s="3"/>
      <c r="T8" s="4"/>
      <c r="U8" s="4"/>
    </row>
    <row r="9" spans="1:21" outlineLevel="1" x14ac:dyDescent="0.25">
      <c r="A9" t="str">
        <f t="shared" si="5"/>
        <v/>
      </c>
      <c r="B9" t="str">
        <f t="shared" si="0"/>
        <v/>
      </c>
      <c r="C9" t="str">
        <f t="shared" si="1"/>
        <v/>
      </c>
      <c r="D9" t="str">
        <f t="shared" si="2"/>
        <v/>
      </c>
      <c r="E9" t="str">
        <f t="shared" si="6"/>
        <v/>
      </c>
      <c r="F9" t="str">
        <f t="shared" si="3"/>
        <v/>
      </c>
      <c r="G9" t="str">
        <f t="shared" si="7"/>
        <v/>
      </c>
      <c r="H9" t="str">
        <f t="shared" si="4"/>
        <v/>
      </c>
      <c r="I9">
        <f>IF(ISNUMBER(SEARCH("@",O9)),"",VLOOKUP(O9,CARDINALITIES,2,FALSE))</f>
        <v>1</v>
      </c>
      <c r="J9" s="66">
        <f>IF(ISNUMBER(SEARCH("@",O9)),"",VLOOKUP(O9,CARDINALITIES,3,FALSE))</f>
        <v>1</v>
      </c>
      <c r="M9" s="8" t="s">
        <v>215</v>
      </c>
      <c r="N9" s="8" t="s">
        <v>11</v>
      </c>
      <c r="O9" s="8" t="s">
        <v>12</v>
      </c>
      <c r="P9" s="9" t="b">
        <v>0</v>
      </c>
      <c r="Q9" s="9" t="b">
        <v>0</v>
      </c>
      <c r="R9" s="9" t="b">
        <v>0</v>
      </c>
      <c r="S9" s="9"/>
      <c r="T9" s="10"/>
      <c r="U9" s="10" t="s">
        <v>656</v>
      </c>
    </row>
    <row r="10" spans="1:21" outlineLevel="2" x14ac:dyDescent="0.25">
      <c r="A10" t="str">
        <f t="shared" si="5"/>
        <v/>
      </c>
      <c r="B10" t="str">
        <f t="shared" si="0"/>
        <v/>
      </c>
      <c r="C10" t="str">
        <f t="shared" si="1"/>
        <v/>
      </c>
      <c r="D10" t="str">
        <f t="shared" si="2"/>
        <v/>
      </c>
      <c r="E10" t="str">
        <f t="shared" si="6"/>
        <v/>
      </c>
      <c r="F10" t="str">
        <f t="shared" si="3"/>
        <v/>
      </c>
      <c r="G10" t="str">
        <f t="shared" si="7"/>
        <v/>
      </c>
      <c r="H10" t="str">
        <f t="shared" si="4"/>
        <v/>
      </c>
      <c r="I10" t="str">
        <f>IF(ISNUMBER(SEARCH("@",O10)),"",VLOOKUP(O10,CARDINALITIES,2,FALSE))</f>
        <v/>
      </c>
      <c r="J10" s="66" t="str">
        <f>IF(ISNUMBER(SEARCH("@",O10)),"",VLOOKUP(O10,CARDINALITIES,3,FALSE))</f>
        <v/>
      </c>
      <c r="M10" s="2" t="s">
        <v>4</v>
      </c>
      <c r="N10" s="2" t="s">
        <v>218</v>
      </c>
      <c r="O10" s="2" t="s">
        <v>223</v>
      </c>
      <c r="P10" s="3" t="b">
        <v>0</v>
      </c>
      <c r="Q10" s="3" t="b">
        <v>0</v>
      </c>
      <c r="R10" s="3" t="b">
        <v>0</v>
      </c>
      <c r="S10" s="3"/>
      <c r="T10" s="4"/>
      <c r="U10" s="4"/>
    </row>
    <row r="11" spans="1:21" outlineLevel="2" x14ac:dyDescent="0.25">
      <c r="A11" t="str">
        <f t="shared" si="5"/>
        <v/>
      </c>
      <c r="B11" t="str">
        <f t="shared" si="0"/>
        <v/>
      </c>
      <c r="C11" t="str">
        <f t="shared" si="1"/>
        <v/>
      </c>
      <c r="D11" t="str">
        <f t="shared" si="2"/>
        <v/>
      </c>
      <c r="E11" t="str">
        <f t="shared" si="6"/>
        <v/>
      </c>
      <c r="F11" t="str">
        <f t="shared" si="3"/>
        <v/>
      </c>
      <c r="G11" t="str">
        <f t="shared" si="7"/>
        <v/>
      </c>
      <c r="H11" t="str">
        <f t="shared" si="4"/>
        <v/>
      </c>
      <c r="I11">
        <f>IF(ISNUMBER(SEARCH("@",O11)),"",VLOOKUP(O11,CARDINALITIES,2,FALSE))</f>
        <v>1</v>
      </c>
      <c r="J11" s="66">
        <f>IF(ISNUMBER(SEARCH("@",O11)),"",VLOOKUP(O11,CARDINALITIES,3,FALSE))</f>
        <v>1</v>
      </c>
      <c r="M11" s="2" t="s">
        <v>4</v>
      </c>
      <c r="N11" s="2" t="s">
        <v>13</v>
      </c>
      <c r="O11" s="2" t="s">
        <v>14</v>
      </c>
      <c r="P11" s="3" t="b">
        <v>0</v>
      </c>
      <c r="Q11" s="3" t="b">
        <v>0</v>
      </c>
      <c r="R11" s="3" t="b">
        <v>0</v>
      </c>
      <c r="S11" s="3"/>
      <c r="T11" s="4"/>
      <c r="U11" s="4"/>
    </row>
    <row r="12" spans="1:21" outlineLevel="2" x14ac:dyDescent="0.25">
      <c r="A12" t="str">
        <f t="shared" si="5"/>
        <v/>
      </c>
      <c r="B12" t="str">
        <f t="shared" si="0"/>
        <v/>
      </c>
      <c r="C12" t="str">
        <f t="shared" si="1"/>
        <v/>
      </c>
      <c r="D12" t="str">
        <f t="shared" si="2"/>
        <v/>
      </c>
      <c r="E12" t="str">
        <f t="shared" si="6"/>
        <v/>
      </c>
      <c r="F12" t="str">
        <f t="shared" si="3"/>
        <v/>
      </c>
      <c r="G12" t="str">
        <f t="shared" si="7"/>
        <v/>
      </c>
      <c r="H12" t="str">
        <f t="shared" si="4"/>
        <v/>
      </c>
      <c r="I12" t="str">
        <f>IF(ISNUMBER(SEARCH("@",O12)),"",VLOOKUP(O12,CARDINALITIES,2,FALSE))</f>
        <v/>
      </c>
      <c r="J12" s="66" t="str">
        <f>IF(ISNUMBER(SEARCH("@",O12)),"",VLOOKUP(O12,CARDINALITIES,3,FALSE))</f>
        <v/>
      </c>
      <c r="M12" s="2" t="s">
        <v>4</v>
      </c>
      <c r="N12" s="2" t="s">
        <v>220</v>
      </c>
      <c r="O12" s="2" t="s">
        <v>224</v>
      </c>
      <c r="P12" s="3" t="b">
        <v>0</v>
      </c>
      <c r="Q12" s="3" t="b">
        <v>0</v>
      </c>
      <c r="R12" s="3" t="b">
        <v>0</v>
      </c>
      <c r="S12" s="3"/>
      <c r="T12" s="4"/>
      <c r="U12" s="4"/>
    </row>
    <row r="13" spans="1:21" outlineLevel="2" x14ac:dyDescent="0.25">
      <c r="A13" t="str">
        <f t="shared" si="5"/>
        <v/>
      </c>
      <c r="B13" t="str">
        <f t="shared" si="0"/>
        <v/>
      </c>
      <c r="C13" t="str">
        <f t="shared" si="1"/>
        <v/>
      </c>
      <c r="D13" t="str">
        <f t="shared" si="2"/>
        <v/>
      </c>
      <c r="E13" t="str">
        <f t="shared" si="6"/>
        <v/>
      </c>
      <c r="F13" t="str">
        <f t="shared" si="3"/>
        <v/>
      </c>
      <c r="G13" t="str">
        <f t="shared" si="7"/>
        <v/>
      </c>
      <c r="H13" t="str">
        <f t="shared" si="4"/>
        <v/>
      </c>
      <c r="I13">
        <f>IF(ISNUMBER(SEARCH("@",O13)),"",VLOOKUP(O13,CARDINALITIES,2,FALSE))</f>
        <v>0</v>
      </c>
      <c r="J13" s="66">
        <f>IF(ISNUMBER(SEARCH("@",O13)),"",VLOOKUP(O13,CARDINALITIES,3,FALSE))</f>
        <v>1</v>
      </c>
      <c r="M13" s="2" t="s">
        <v>214</v>
      </c>
      <c r="N13" s="2" t="s">
        <v>15</v>
      </c>
      <c r="O13" s="2" t="s">
        <v>16</v>
      </c>
      <c r="P13" s="3" t="b">
        <v>0</v>
      </c>
      <c r="Q13" s="3" t="b">
        <v>0</v>
      </c>
      <c r="R13" s="3" t="b">
        <v>0</v>
      </c>
      <c r="S13" s="3"/>
      <c r="T13" s="4"/>
      <c r="U13" s="4"/>
    </row>
    <row r="14" spans="1:21" outlineLevel="2" collapsed="1" x14ac:dyDescent="0.25">
      <c r="A14" t="str">
        <f t="shared" si="5"/>
        <v/>
      </c>
      <c r="B14" t="str">
        <f t="shared" si="0"/>
        <v/>
      </c>
      <c r="C14" t="str">
        <f t="shared" si="1"/>
        <v/>
      </c>
      <c r="D14" t="str">
        <f t="shared" si="2"/>
        <v/>
      </c>
      <c r="E14" t="str">
        <f t="shared" si="6"/>
        <v/>
      </c>
      <c r="F14" t="str">
        <f t="shared" si="3"/>
        <v/>
      </c>
      <c r="G14" t="str">
        <f t="shared" si="7"/>
        <v/>
      </c>
      <c r="H14" t="str">
        <f t="shared" si="4"/>
        <v/>
      </c>
      <c r="I14">
        <f>IF(ISNUMBER(SEARCH("@",O14)),"",VLOOKUP(O14,CARDINALITIES,2,FALSE))</f>
        <v>1</v>
      </c>
      <c r="J14" s="66">
        <f>IF(ISNUMBER(SEARCH("@",O14)),"",VLOOKUP(O14,CARDINALITIES,3,FALSE))</f>
        <v>1</v>
      </c>
      <c r="M14" s="8" t="s">
        <v>215</v>
      </c>
      <c r="N14" s="8" t="s">
        <v>17</v>
      </c>
      <c r="O14" s="8" t="s">
        <v>18</v>
      </c>
      <c r="P14" s="9" t="b">
        <v>0</v>
      </c>
      <c r="Q14" s="9" t="b">
        <v>0</v>
      </c>
      <c r="R14" s="9" t="b">
        <v>0</v>
      </c>
      <c r="S14" s="9"/>
      <c r="T14" s="10"/>
      <c r="U14" s="10" t="s">
        <v>656</v>
      </c>
    </row>
    <row r="15" spans="1:21" outlineLevel="2" x14ac:dyDescent="0.25">
      <c r="A15" t="str">
        <f t="shared" si="5"/>
        <v/>
      </c>
      <c r="B15" t="str">
        <f t="shared" si="0"/>
        <v/>
      </c>
      <c r="C15" t="str">
        <f t="shared" si="1"/>
        <v/>
      </c>
      <c r="D15" t="str">
        <f t="shared" si="2"/>
        <v/>
      </c>
      <c r="E15" t="str">
        <f t="shared" si="6"/>
        <v/>
      </c>
      <c r="F15" t="str">
        <f t="shared" si="3"/>
        <v/>
      </c>
      <c r="G15" t="str">
        <f t="shared" si="7"/>
        <v/>
      </c>
      <c r="H15" t="str">
        <f t="shared" si="4"/>
        <v/>
      </c>
      <c r="I15" t="str">
        <f>IF(ISNUMBER(SEARCH("@",O15)),"",VLOOKUP(O15,CARDINALITIES,2,FALSE))</f>
        <v/>
      </c>
      <c r="J15" s="66" t="str">
        <f>IF(ISNUMBER(SEARCH("@",O15)),"",VLOOKUP(O15,CARDINALITIES,3,FALSE))</f>
        <v/>
      </c>
      <c r="M15" s="2" t="s">
        <v>4</v>
      </c>
      <c r="N15" s="2" t="s">
        <v>218</v>
      </c>
      <c r="O15" s="2" t="s">
        <v>225</v>
      </c>
      <c r="P15" s="3" t="b">
        <v>0</v>
      </c>
      <c r="Q15" s="3" t="b">
        <v>0</v>
      </c>
      <c r="R15" s="3" t="b">
        <v>0</v>
      </c>
      <c r="S15" s="3"/>
      <c r="T15" s="4"/>
      <c r="U15" s="4"/>
    </row>
    <row r="16" spans="1:21" outlineLevel="2" x14ac:dyDescent="0.25">
      <c r="A16" t="str">
        <f t="shared" si="5"/>
        <v/>
      </c>
      <c r="B16" t="str">
        <f t="shared" si="0"/>
        <v/>
      </c>
      <c r="C16" t="str">
        <f t="shared" si="1"/>
        <v/>
      </c>
      <c r="D16" t="str">
        <f t="shared" si="2"/>
        <v/>
      </c>
      <c r="E16" t="str">
        <f t="shared" si="6"/>
        <v/>
      </c>
      <c r="F16" t="str">
        <f t="shared" si="3"/>
        <v/>
      </c>
      <c r="G16" t="str">
        <f t="shared" si="7"/>
        <v/>
      </c>
      <c r="H16" t="str">
        <f t="shared" si="4"/>
        <v/>
      </c>
      <c r="I16" t="str">
        <f>IF(ISNUMBER(SEARCH("@",O16)),"",VLOOKUP(O16,CARDINALITIES,2,FALSE))</f>
        <v/>
      </c>
      <c r="J16" s="66" t="str">
        <f>IF(ISNUMBER(SEARCH("@",O16)),"",VLOOKUP(O16,CARDINALITIES,3,FALSE))</f>
        <v/>
      </c>
      <c r="M16" s="2" t="s">
        <v>4</v>
      </c>
      <c r="N16" s="2" t="s">
        <v>226</v>
      </c>
      <c r="O16" s="2" t="s">
        <v>228</v>
      </c>
      <c r="P16" s="3" t="b">
        <v>0</v>
      </c>
      <c r="Q16" s="3" t="b">
        <v>0</v>
      </c>
      <c r="R16" s="3" t="b">
        <v>0</v>
      </c>
      <c r="S16" s="3"/>
      <c r="T16" s="4"/>
      <c r="U16" s="4"/>
    </row>
    <row r="17" spans="1:21" outlineLevel="2" x14ac:dyDescent="0.25">
      <c r="A17" t="str">
        <f t="shared" si="5"/>
        <v/>
      </c>
      <c r="B17" t="str">
        <f t="shared" si="0"/>
        <v/>
      </c>
      <c r="C17" t="str">
        <f t="shared" si="1"/>
        <v/>
      </c>
      <c r="D17" t="str">
        <f t="shared" si="2"/>
        <v/>
      </c>
      <c r="E17" t="str">
        <f t="shared" si="6"/>
        <v/>
      </c>
      <c r="F17" t="str">
        <f t="shared" si="3"/>
        <v/>
      </c>
      <c r="G17" t="str">
        <f t="shared" si="7"/>
        <v/>
      </c>
      <c r="H17" t="str">
        <f t="shared" si="4"/>
        <v/>
      </c>
      <c r="I17">
        <f>IF(ISNUMBER(SEARCH("@",O17)),"",VLOOKUP(O17,CARDINALITIES,2,FALSE))</f>
        <v>0</v>
      </c>
      <c r="J17" s="66" t="str">
        <f>IF(ISNUMBER(SEARCH("@",O17)),"",VLOOKUP(O17,CARDINALITIES,3,FALSE))</f>
        <v>n</v>
      </c>
      <c r="M17" s="2" t="s">
        <v>4</v>
      </c>
      <c r="N17" s="2" t="s">
        <v>229</v>
      </c>
      <c r="O17" s="2" t="s">
        <v>230</v>
      </c>
      <c r="P17" s="3" t="b">
        <v>0</v>
      </c>
      <c r="Q17" s="3" t="b">
        <v>0</v>
      </c>
      <c r="R17" s="3" t="b">
        <v>0</v>
      </c>
      <c r="S17" s="3"/>
      <c r="T17" s="4"/>
      <c r="U17" s="4"/>
    </row>
    <row r="18" spans="1:21" outlineLevel="2" x14ac:dyDescent="0.25">
      <c r="A18" t="str">
        <f t="shared" si="5"/>
        <v/>
      </c>
      <c r="B18" t="str">
        <f t="shared" si="0"/>
        <v/>
      </c>
      <c r="C18" t="str">
        <f t="shared" si="1"/>
        <v/>
      </c>
      <c r="D18" t="str">
        <f t="shared" si="2"/>
        <v/>
      </c>
      <c r="E18" t="str">
        <f t="shared" si="6"/>
        <v/>
      </c>
      <c r="F18" t="str">
        <f t="shared" si="3"/>
        <v/>
      </c>
      <c r="G18" t="str">
        <f t="shared" si="7"/>
        <v/>
      </c>
      <c r="H18" t="str">
        <f t="shared" si="4"/>
        <v/>
      </c>
      <c r="I18" t="str">
        <f>IF(ISNUMBER(SEARCH("@",O18)),"",VLOOKUP(O18,CARDINALITIES,2,FALSE))</f>
        <v/>
      </c>
      <c r="J18" s="66" t="str">
        <f>IF(ISNUMBER(SEARCH("@",O18)),"",VLOOKUP(O18,CARDINALITIES,3,FALSE))</f>
        <v/>
      </c>
      <c r="M18" s="2" t="s">
        <v>4</v>
      </c>
      <c r="N18" s="2" t="s">
        <v>220</v>
      </c>
      <c r="O18" s="2" t="s">
        <v>231</v>
      </c>
      <c r="P18" s="3" t="b">
        <v>0</v>
      </c>
      <c r="Q18" s="3" t="b">
        <v>0</v>
      </c>
      <c r="R18" s="3" t="b">
        <v>0</v>
      </c>
      <c r="S18" s="3"/>
      <c r="T18" s="4"/>
      <c r="U18" s="4"/>
    </row>
    <row r="19" spans="1:21" outlineLevel="2" x14ac:dyDescent="0.25">
      <c r="A19" t="str">
        <f t="shared" si="5"/>
        <v/>
      </c>
      <c r="B19" t="str">
        <f t="shared" si="0"/>
        <v/>
      </c>
      <c r="C19" t="str">
        <f t="shared" si="1"/>
        <v/>
      </c>
      <c r="D19" t="str">
        <f t="shared" si="2"/>
        <v/>
      </c>
      <c r="E19" t="str">
        <f t="shared" si="6"/>
        <v/>
      </c>
      <c r="F19" t="str">
        <f t="shared" si="3"/>
        <v/>
      </c>
      <c r="G19" t="str">
        <f t="shared" si="7"/>
        <v/>
      </c>
      <c r="H19" t="str">
        <f t="shared" si="4"/>
        <v/>
      </c>
      <c r="I19" t="str">
        <f>IF(ISNUMBER(SEARCH("@",O19)),"",VLOOKUP(O19,CARDINALITIES,2,FALSE))</f>
        <v/>
      </c>
      <c r="J19" s="66" t="str">
        <f>IF(ISNUMBER(SEARCH("@",O19)),"",VLOOKUP(O19,CARDINALITIES,3,FALSE))</f>
        <v/>
      </c>
      <c r="M19" s="2" t="s">
        <v>4</v>
      </c>
      <c r="N19" s="2" t="s">
        <v>232</v>
      </c>
      <c r="O19" s="2" t="s">
        <v>233</v>
      </c>
      <c r="P19" s="3" t="b">
        <v>0</v>
      </c>
      <c r="Q19" s="3" t="b">
        <v>0</v>
      </c>
      <c r="R19" s="3" t="b">
        <v>0</v>
      </c>
      <c r="S19" s="3" t="str">
        <f>VLOOKUP(N19,dcat_terms!$B$2:$E$165,3,FALSE)</f>
        <v>in scheme</v>
      </c>
      <c r="T19" s="3" t="str">
        <f>VLOOKUP(N19,dcat_terms!$B$2:$E$165,4,FALSE)</f>
        <v>in thesaurus</v>
      </c>
      <c r="U19" s="4"/>
    </row>
    <row r="20" spans="1:21" outlineLevel="1" x14ac:dyDescent="0.25">
      <c r="A20" t="str">
        <f t="shared" si="5"/>
        <v/>
      </c>
      <c r="B20" t="str">
        <f t="shared" si="0"/>
        <v/>
      </c>
      <c r="C20" t="str">
        <f t="shared" si="1"/>
        <v/>
      </c>
      <c r="D20" t="str">
        <f t="shared" si="2"/>
        <v/>
      </c>
      <c r="E20" t="str">
        <f t="shared" si="6"/>
        <v/>
      </c>
      <c r="F20" t="str">
        <f t="shared" si="3"/>
        <v/>
      </c>
      <c r="G20" t="str">
        <f t="shared" si="7"/>
        <v/>
      </c>
      <c r="H20" t="str">
        <f t="shared" si="4"/>
        <v/>
      </c>
      <c r="I20">
        <f>IF(ISNUMBER(SEARCH("@",O20)),"",VLOOKUP(O20,CARDINALITIES,2,FALSE))</f>
        <v>0</v>
      </c>
      <c r="J20" s="66">
        <f>IF(ISNUMBER(SEARCH("@",O20)),"",VLOOKUP(O20,CARDINALITIES,3,FALSE))</f>
        <v>1</v>
      </c>
      <c r="M20" s="2" t="s">
        <v>214</v>
      </c>
      <c r="N20" s="2" t="s">
        <v>19</v>
      </c>
      <c r="O20" s="2" t="s">
        <v>20</v>
      </c>
      <c r="P20" s="3" t="b">
        <v>0</v>
      </c>
      <c r="Q20" s="3" t="b">
        <v>0</v>
      </c>
      <c r="R20" s="3" t="b">
        <v>0</v>
      </c>
      <c r="S20" s="3"/>
      <c r="T20" s="4"/>
      <c r="U20" s="4"/>
    </row>
    <row r="21" spans="1:21" outlineLevel="1" x14ac:dyDescent="0.25">
      <c r="A21" t="str">
        <f t="shared" si="5"/>
        <v/>
      </c>
      <c r="B21" t="str">
        <f t="shared" si="0"/>
        <v/>
      </c>
      <c r="C21" t="str">
        <f t="shared" si="1"/>
        <v/>
      </c>
      <c r="D21" t="str">
        <f t="shared" si="2"/>
        <v/>
      </c>
      <c r="E21" t="str">
        <f t="shared" si="6"/>
        <v/>
      </c>
      <c r="F21" t="str">
        <f t="shared" si="3"/>
        <v/>
      </c>
      <c r="G21" t="str">
        <f t="shared" si="7"/>
        <v/>
      </c>
      <c r="H21" t="str">
        <f t="shared" si="4"/>
        <v/>
      </c>
      <c r="I21">
        <f>IF(ISNUMBER(SEARCH("@",O21)),"",VLOOKUP(O21,CARDINALITIES,2,FALSE))</f>
        <v>1</v>
      </c>
      <c r="J21" s="66">
        <f>IF(ISNUMBER(SEARCH("@",O21)),"",VLOOKUP(O21,CARDINALITIES,3,FALSE))</f>
        <v>1</v>
      </c>
      <c r="M21" s="8" t="s">
        <v>215</v>
      </c>
      <c r="N21" s="8" t="s">
        <v>21</v>
      </c>
      <c r="O21" s="8" t="s">
        <v>22</v>
      </c>
      <c r="P21" s="9" t="b">
        <v>0</v>
      </c>
      <c r="Q21" s="9" t="b">
        <v>0</v>
      </c>
      <c r="R21" s="9" t="b">
        <v>0</v>
      </c>
      <c r="S21" s="9"/>
      <c r="T21" s="10"/>
      <c r="U21" s="10" t="s">
        <v>656</v>
      </c>
    </row>
    <row r="22" spans="1:21" outlineLevel="1" x14ac:dyDescent="0.25">
      <c r="A22" t="str">
        <f t="shared" si="5"/>
        <v/>
      </c>
      <c r="B22" t="str">
        <f t="shared" si="0"/>
        <v/>
      </c>
      <c r="C22" t="str">
        <f t="shared" si="1"/>
        <v/>
      </c>
      <c r="D22" t="str">
        <f t="shared" si="2"/>
        <v/>
      </c>
      <c r="E22" t="str">
        <f t="shared" si="6"/>
        <v/>
      </c>
      <c r="F22" t="str">
        <f t="shared" si="3"/>
        <v/>
      </c>
      <c r="G22" t="str">
        <f t="shared" si="7"/>
        <v/>
      </c>
      <c r="H22" t="str">
        <f t="shared" si="4"/>
        <v/>
      </c>
      <c r="I22" t="str">
        <f>IF(ISNUMBER(SEARCH("@",O22)),"",VLOOKUP(O22,CARDINALITIES,2,FALSE))</f>
        <v/>
      </c>
      <c r="J22" s="66" t="str">
        <f>IF(ISNUMBER(SEARCH("@",O22)),"",VLOOKUP(O22,CARDINALITIES,3,FALSE))</f>
        <v/>
      </c>
      <c r="M22" s="2" t="s">
        <v>4</v>
      </c>
      <c r="N22" s="2" t="s">
        <v>218</v>
      </c>
      <c r="O22" s="2" t="s">
        <v>234</v>
      </c>
      <c r="P22" s="3" t="b">
        <v>0</v>
      </c>
      <c r="Q22" s="3" t="b">
        <v>0</v>
      </c>
      <c r="R22" s="3" t="b">
        <v>0</v>
      </c>
      <c r="S22" s="3"/>
      <c r="T22" s="4"/>
      <c r="U22" s="4"/>
    </row>
    <row r="23" spans="1:21" outlineLevel="1" x14ac:dyDescent="0.25">
      <c r="A23" t="str">
        <f t="shared" si="5"/>
        <v/>
      </c>
      <c r="B23" t="str">
        <f t="shared" si="0"/>
        <v/>
      </c>
      <c r="C23" t="str">
        <f t="shared" si="1"/>
        <v/>
      </c>
      <c r="D23" t="str">
        <f t="shared" si="2"/>
        <v/>
      </c>
      <c r="E23" t="str">
        <f t="shared" si="6"/>
        <v/>
      </c>
      <c r="F23" t="str">
        <f t="shared" si="3"/>
        <v/>
      </c>
      <c r="G23" t="str">
        <f t="shared" si="7"/>
        <v/>
      </c>
      <c r="H23" t="str">
        <f t="shared" si="4"/>
        <v/>
      </c>
      <c r="I23">
        <f>IF(ISNUMBER(SEARCH("@",O23)),"",VLOOKUP(O23,CARDINALITIES,2,FALSE))</f>
        <v>1</v>
      </c>
      <c r="J23" s="66" t="str">
        <f>IF(ISNUMBER(SEARCH("@",O23)),"",VLOOKUP(O23,CARDINALITIES,3,FALSE))</f>
        <v>n</v>
      </c>
      <c r="M23" s="2" t="s">
        <v>4</v>
      </c>
      <c r="N23" s="2" t="s">
        <v>13</v>
      </c>
      <c r="O23" s="2" t="s">
        <v>235</v>
      </c>
      <c r="P23" s="3" t="b">
        <v>0</v>
      </c>
      <c r="Q23" s="3" t="b">
        <v>0</v>
      </c>
      <c r="R23" s="3" t="b">
        <v>0</v>
      </c>
      <c r="S23" s="3"/>
      <c r="T23" s="4"/>
      <c r="U23" s="4"/>
    </row>
    <row r="24" spans="1:21" outlineLevel="1" x14ac:dyDescent="0.25">
      <c r="A24" t="str">
        <f t="shared" si="5"/>
        <v/>
      </c>
      <c r="B24" t="str">
        <f t="shared" si="0"/>
        <v/>
      </c>
      <c r="C24" t="str">
        <f t="shared" si="1"/>
        <v/>
      </c>
      <c r="D24" t="str">
        <f t="shared" si="2"/>
        <v/>
      </c>
      <c r="E24" t="str">
        <f t="shared" si="6"/>
        <v/>
      </c>
      <c r="F24" t="str">
        <f t="shared" si="3"/>
        <v/>
      </c>
      <c r="G24" t="str">
        <f t="shared" si="7"/>
        <v/>
      </c>
      <c r="H24" t="str">
        <f t="shared" si="4"/>
        <v/>
      </c>
      <c r="I24" t="str">
        <f>IF(ISNUMBER(SEARCH("@",O24)),"",VLOOKUP(O24,CARDINALITIES,2,FALSE))</f>
        <v/>
      </c>
      <c r="J24" s="66" t="str">
        <f>IF(ISNUMBER(SEARCH("@",O24)),"",VLOOKUP(O24,CARDINALITIES,3,FALSE))</f>
        <v/>
      </c>
      <c r="M24" s="2" t="s">
        <v>4</v>
      </c>
      <c r="N24" s="2" t="s">
        <v>220</v>
      </c>
      <c r="O24" s="2" t="s">
        <v>236</v>
      </c>
      <c r="P24" s="3" t="b">
        <v>0</v>
      </c>
      <c r="Q24" s="3" t="b">
        <v>0</v>
      </c>
      <c r="R24" s="3" t="b">
        <v>0</v>
      </c>
      <c r="S24" s="3"/>
      <c r="T24" s="4"/>
      <c r="U24" s="4"/>
    </row>
    <row r="25" spans="1:21" outlineLevel="1" x14ac:dyDescent="0.25">
      <c r="A25" t="str">
        <f t="shared" si="5"/>
        <v/>
      </c>
      <c r="B25" t="str">
        <f t="shared" si="0"/>
        <v/>
      </c>
      <c r="C25" t="str">
        <f t="shared" si="1"/>
        <v/>
      </c>
      <c r="D25" t="str">
        <f t="shared" si="2"/>
        <v/>
      </c>
      <c r="E25" t="str">
        <f t="shared" si="6"/>
        <v/>
      </c>
      <c r="F25" t="str">
        <f t="shared" si="3"/>
        <v/>
      </c>
      <c r="G25" t="str">
        <f t="shared" si="7"/>
        <v/>
      </c>
      <c r="H25" t="str">
        <f t="shared" si="4"/>
        <v/>
      </c>
      <c r="I25">
        <f>IF(ISNUMBER(SEARCH("@",O25)),"",VLOOKUP(O25,CARDINALITIES,2,FALSE))</f>
        <v>0</v>
      </c>
      <c r="J25" s="66">
        <f>IF(ISNUMBER(SEARCH("@",O25)),"",VLOOKUP(O25,CARDINALITIES,3,FALSE))</f>
        <v>1</v>
      </c>
      <c r="M25" s="2" t="s">
        <v>214</v>
      </c>
      <c r="N25" s="2" t="s">
        <v>23</v>
      </c>
      <c r="O25" s="2" t="s">
        <v>24</v>
      </c>
      <c r="P25" s="3" t="b">
        <v>0</v>
      </c>
      <c r="Q25" s="3" t="b">
        <v>0</v>
      </c>
      <c r="R25" s="3" t="b">
        <v>0</v>
      </c>
      <c r="S25" s="3"/>
      <c r="T25" s="4"/>
      <c r="U25" s="4"/>
    </row>
    <row r="26" spans="1:21" outlineLevel="1" x14ac:dyDescent="0.25">
      <c r="A26" t="str">
        <f t="shared" si="5"/>
        <v/>
      </c>
      <c r="B26" t="str">
        <f t="shared" si="0"/>
        <v/>
      </c>
      <c r="C26" t="str">
        <f t="shared" si="1"/>
        <v/>
      </c>
      <c r="D26" t="str">
        <f t="shared" si="2"/>
        <v/>
      </c>
      <c r="E26" t="str">
        <f t="shared" si="6"/>
        <v/>
      </c>
      <c r="F26" t="str">
        <f t="shared" si="3"/>
        <v/>
      </c>
      <c r="G26" t="str">
        <f t="shared" si="7"/>
        <v/>
      </c>
      <c r="H26" t="str">
        <f t="shared" si="4"/>
        <v/>
      </c>
      <c r="I26">
        <f>IF(ISNUMBER(SEARCH("@",O26)),"",VLOOKUP(O26,CARDINALITIES,2,FALSE))</f>
        <v>1</v>
      </c>
      <c r="J26" s="66">
        <f>IF(ISNUMBER(SEARCH("@",O26)),"",VLOOKUP(O26,CARDINALITIES,3,FALSE))</f>
        <v>1</v>
      </c>
      <c r="M26" s="8" t="s">
        <v>215</v>
      </c>
      <c r="N26" s="8" t="s">
        <v>25</v>
      </c>
      <c r="O26" s="8" t="s">
        <v>26</v>
      </c>
      <c r="P26" s="9" t="b">
        <v>0</v>
      </c>
      <c r="Q26" s="9" t="b">
        <v>0</v>
      </c>
      <c r="R26" s="9" t="b">
        <v>0</v>
      </c>
      <c r="S26" s="9"/>
      <c r="T26" s="10"/>
      <c r="U26" s="10" t="s">
        <v>656</v>
      </c>
    </row>
    <row r="27" spans="1:21" s="33" customFormat="1" outlineLevel="2" x14ac:dyDescent="0.25">
      <c r="A27" t="str">
        <f t="shared" si="5"/>
        <v/>
      </c>
      <c r="B27" t="str">
        <f t="shared" si="0"/>
        <v/>
      </c>
      <c r="C27" t="str">
        <f t="shared" si="1"/>
        <v/>
      </c>
      <c r="D27" t="str">
        <f t="shared" si="2"/>
        <v/>
      </c>
      <c r="E27" t="str">
        <f t="shared" si="6"/>
        <v/>
      </c>
      <c r="F27" t="str">
        <f t="shared" si="3"/>
        <v/>
      </c>
      <c r="G27" t="str">
        <f t="shared" si="7"/>
        <v/>
      </c>
      <c r="H27" t="str">
        <f t="shared" si="4"/>
        <v/>
      </c>
      <c r="I27" t="str">
        <f>IF(ISNUMBER(SEARCH("@",O27)),"",VLOOKUP(O27,CARDINALITIES,2,FALSE))</f>
        <v/>
      </c>
      <c r="J27" s="66" t="str">
        <f>IF(ISNUMBER(SEARCH("@",O27)),"",VLOOKUP(O27,CARDINALITIES,3,FALSE))</f>
        <v/>
      </c>
      <c r="M27" s="24" t="s">
        <v>4</v>
      </c>
      <c r="N27" s="24" t="s">
        <v>218</v>
      </c>
      <c r="O27" s="24" t="s">
        <v>237</v>
      </c>
      <c r="P27" s="31" t="b">
        <v>0</v>
      </c>
      <c r="Q27" s="31" t="b">
        <v>0</v>
      </c>
      <c r="R27" s="31" t="b">
        <v>0</v>
      </c>
      <c r="S27" s="31"/>
      <c r="T27" s="32"/>
      <c r="U27" s="32"/>
    </row>
    <row r="28" spans="1:21" s="33" customFormat="1" outlineLevel="2" x14ac:dyDescent="0.25">
      <c r="A28" t="str">
        <f t="shared" si="5"/>
        <v/>
      </c>
      <c r="B28" t="str">
        <f t="shared" si="0"/>
        <v/>
      </c>
      <c r="C28" t="str">
        <f t="shared" si="1"/>
        <v/>
      </c>
      <c r="D28" t="str">
        <f t="shared" si="2"/>
        <v/>
      </c>
      <c r="E28" t="str">
        <f t="shared" si="6"/>
        <v/>
      </c>
      <c r="F28" t="str">
        <f t="shared" si="3"/>
        <v/>
      </c>
      <c r="G28" t="str">
        <f t="shared" si="7"/>
        <v/>
      </c>
      <c r="H28" t="str">
        <f t="shared" si="4"/>
        <v/>
      </c>
      <c r="I28">
        <f>IF(ISNUMBER(SEARCH("@",O28)),"",VLOOKUP(O28,CARDINALITIES,2,FALSE))</f>
        <v>0</v>
      </c>
      <c r="J28" s="66" t="str">
        <f>IF(ISNUMBER(SEARCH("@",O28)),"",VLOOKUP(O28,CARDINALITIES,3,FALSE))</f>
        <v>n</v>
      </c>
      <c r="M28" s="24" t="s">
        <v>214</v>
      </c>
      <c r="N28" s="24" t="s">
        <v>15</v>
      </c>
      <c r="O28" s="24" t="s">
        <v>27</v>
      </c>
      <c r="P28" s="31" t="b">
        <v>0</v>
      </c>
      <c r="Q28" s="31" t="b">
        <v>0</v>
      </c>
      <c r="R28" s="31" t="b">
        <v>0</v>
      </c>
      <c r="S28" s="31"/>
      <c r="T28" s="32"/>
      <c r="U28" s="32"/>
    </row>
    <row r="29" spans="1:21" outlineLevel="2" x14ac:dyDescent="0.25">
      <c r="A29" t="str">
        <f t="shared" si="5"/>
        <v/>
      </c>
      <c r="B29" t="str">
        <f t="shared" si="0"/>
        <v/>
      </c>
      <c r="C29" t="str">
        <f t="shared" si="1"/>
        <v/>
      </c>
      <c r="D29" t="str">
        <f t="shared" si="2"/>
        <v/>
      </c>
      <c r="E29" t="str">
        <f t="shared" si="6"/>
        <v/>
      </c>
      <c r="F29" t="str">
        <f t="shared" si="3"/>
        <v/>
      </c>
      <c r="G29" t="str">
        <f t="shared" si="7"/>
        <v/>
      </c>
      <c r="H29" t="str">
        <f t="shared" si="4"/>
        <v/>
      </c>
      <c r="I29">
        <f>IF(ISNUMBER(SEARCH("@",O29)),"",VLOOKUP(O29,CARDINALITIES,2,FALSE))</f>
        <v>1</v>
      </c>
      <c r="J29" s="66">
        <f>IF(ISNUMBER(SEARCH("@",O29)),"",VLOOKUP(O29,CARDINALITIES,3,FALSE))</f>
        <v>1</v>
      </c>
      <c r="M29" s="8" t="s">
        <v>215</v>
      </c>
      <c r="N29" s="8" t="s">
        <v>17</v>
      </c>
      <c r="O29" s="8" t="s">
        <v>28</v>
      </c>
      <c r="P29" s="9" t="b">
        <v>0</v>
      </c>
      <c r="Q29" s="9" t="b">
        <v>0</v>
      </c>
      <c r="R29" s="9" t="b">
        <v>0</v>
      </c>
      <c r="S29" s="9"/>
      <c r="T29" s="10"/>
      <c r="U29" s="10" t="s">
        <v>656</v>
      </c>
    </row>
    <row r="30" spans="1:21" outlineLevel="3" x14ac:dyDescent="0.25">
      <c r="A30" t="str">
        <f t="shared" si="5"/>
        <v/>
      </c>
      <c r="B30" t="str">
        <f t="shared" si="0"/>
        <v/>
      </c>
      <c r="C30" t="str">
        <f t="shared" si="1"/>
        <v/>
      </c>
      <c r="D30" t="str">
        <f t="shared" si="2"/>
        <v/>
      </c>
      <c r="E30" t="str">
        <f t="shared" si="6"/>
        <v/>
      </c>
      <c r="F30" t="str">
        <f t="shared" si="3"/>
        <v/>
      </c>
      <c r="G30" t="str">
        <f t="shared" si="7"/>
        <v/>
      </c>
      <c r="H30" t="str">
        <f t="shared" si="4"/>
        <v/>
      </c>
      <c r="I30" t="str">
        <f>IF(ISNUMBER(SEARCH("@",O30)),"",VLOOKUP(O30,CARDINALITIES,2,FALSE))</f>
        <v/>
      </c>
      <c r="J30" s="66" t="str">
        <f>IF(ISNUMBER(SEARCH("@",O30)),"",VLOOKUP(O30,CARDINALITIES,3,FALSE))</f>
        <v/>
      </c>
      <c r="M30" s="2" t="s">
        <v>4</v>
      </c>
      <c r="N30" s="2" t="s">
        <v>218</v>
      </c>
      <c r="O30" s="2" t="s">
        <v>238</v>
      </c>
      <c r="P30" s="3" t="b">
        <v>0</v>
      </c>
      <c r="Q30" s="3" t="b">
        <v>0</v>
      </c>
      <c r="R30" s="3" t="b">
        <v>0</v>
      </c>
      <c r="S30" s="3"/>
      <c r="T30" s="4"/>
      <c r="U30" s="4"/>
    </row>
    <row r="31" spans="1:21" outlineLevel="3" x14ac:dyDescent="0.25">
      <c r="A31" t="str">
        <f t="shared" si="5"/>
        <v/>
      </c>
      <c r="B31" t="str">
        <f t="shared" si="0"/>
        <v/>
      </c>
      <c r="C31" t="str">
        <f t="shared" si="1"/>
        <v/>
      </c>
      <c r="D31" t="str">
        <f t="shared" si="2"/>
        <v/>
      </c>
      <c r="E31" t="str">
        <f t="shared" si="6"/>
        <v/>
      </c>
      <c r="F31" t="str">
        <f t="shared" si="3"/>
        <v/>
      </c>
      <c r="G31" t="str">
        <f t="shared" si="7"/>
        <v/>
      </c>
      <c r="H31" t="str">
        <f t="shared" si="4"/>
        <v/>
      </c>
      <c r="I31" t="str">
        <f>IF(ISNUMBER(SEARCH("@",O31)),"",VLOOKUP(O31,CARDINALITIES,2,FALSE))</f>
        <v/>
      </c>
      <c r="J31" s="66" t="str">
        <f>IF(ISNUMBER(SEARCH("@",O31)),"",VLOOKUP(O31,CARDINALITIES,3,FALSE))</f>
        <v/>
      </c>
      <c r="M31" s="2" t="s">
        <v>4</v>
      </c>
      <c r="N31" s="2" t="s">
        <v>226</v>
      </c>
      <c r="O31" s="2" t="s">
        <v>239</v>
      </c>
      <c r="P31" s="3" t="b">
        <v>0</v>
      </c>
      <c r="Q31" s="3" t="b">
        <v>0</v>
      </c>
      <c r="R31" s="3" t="b">
        <v>0</v>
      </c>
      <c r="S31" s="3"/>
      <c r="T31" s="4"/>
      <c r="U31" s="4"/>
    </row>
    <row r="32" spans="1:21" outlineLevel="3" x14ac:dyDescent="0.25">
      <c r="A32" t="str">
        <f t="shared" si="5"/>
        <v/>
      </c>
      <c r="B32" t="str">
        <f t="shared" si="0"/>
        <v/>
      </c>
      <c r="C32" t="str">
        <f t="shared" si="1"/>
        <v/>
      </c>
      <c r="D32" t="str">
        <f t="shared" si="2"/>
        <v/>
      </c>
      <c r="E32" t="str">
        <f t="shared" si="6"/>
        <v/>
      </c>
      <c r="F32" t="str">
        <f t="shared" si="3"/>
        <v/>
      </c>
      <c r="G32" t="str">
        <f t="shared" si="7"/>
        <v/>
      </c>
      <c r="H32" t="str">
        <f t="shared" si="4"/>
        <v/>
      </c>
      <c r="I32">
        <f>IF(ISNUMBER(SEARCH("@",O32)),"",VLOOKUP(O32,CARDINALITIES,2,FALSE))</f>
        <v>0</v>
      </c>
      <c r="J32" s="66" t="str">
        <f>IF(ISNUMBER(SEARCH("@",O32)),"",VLOOKUP(O32,CARDINALITIES,3,FALSE))</f>
        <v>n</v>
      </c>
      <c r="M32" s="2" t="s">
        <v>4</v>
      </c>
      <c r="N32" s="2" t="s">
        <v>229</v>
      </c>
      <c r="O32" s="2" t="s">
        <v>240</v>
      </c>
      <c r="P32" s="3" t="b">
        <v>0</v>
      </c>
      <c r="Q32" s="3" t="b">
        <v>0</v>
      </c>
      <c r="R32" s="3" t="b">
        <v>0</v>
      </c>
      <c r="S32" s="3"/>
      <c r="T32" s="4"/>
      <c r="U32" s="4"/>
    </row>
    <row r="33" spans="1:21" outlineLevel="3" x14ac:dyDescent="0.25">
      <c r="A33" t="str">
        <f t="shared" si="5"/>
        <v/>
      </c>
      <c r="B33" t="str">
        <f t="shared" si="0"/>
        <v/>
      </c>
      <c r="C33" t="str">
        <f t="shared" si="1"/>
        <v/>
      </c>
      <c r="D33" t="str">
        <f t="shared" si="2"/>
        <v/>
      </c>
      <c r="E33" t="str">
        <f t="shared" si="6"/>
        <v/>
      </c>
      <c r="F33" t="str">
        <f t="shared" si="3"/>
        <v/>
      </c>
      <c r="G33" t="str">
        <f t="shared" si="7"/>
        <v/>
      </c>
      <c r="H33" t="str">
        <f t="shared" si="4"/>
        <v/>
      </c>
      <c r="I33" t="str">
        <f>IF(ISNUMBER(SEARCH("@",O33)),"",VLOOKUP(O33,CARDINALITIES,2,FALSE))</f>
        <v/>
      </c>
      <c r="J33" s="66" t="str">
        <f>IF(ISNUMBER(SEARCH("@",O33)),"",VLOOKUP(O33,CARDINALITIES,3,FALSE))</f>
        <v/>
      </c>
      <c r="M33" s="2" t="s">
        <v>4</v>
      </c>
      <c r="N33" s="2" t="s">
        <v>220</v>
      </c>
      <c r="O33" s="2" t="s">
        <v>241</v>
      </c>
      <c r="P33" s="3" t="b">
        <v>0</v>
      </c>
      <c r="Q33" s="3" t="b">
        <v>0</v>
      </c>
      <c r="R33" s="3" t="b">
        <v>0</v>
      </c>
      <c r="S33" s="3"/>
      <c r="T33" s="4"/>
      <c r="U33" s="4"/>
    </row>
    <row r="34" spans="1:21" outlineLevel="3" x14ac:dyDescent="0.25">
      <c r="A34" t="str">
        <f t="shared" si="5"/>
        <v/>
      </c>
      <c r="B34" t="str">
        <f t="shared" si="0"/>
        <v/>
      </c>
      <c r="C34" t="str">
        <f t="shared" si="1"/>
        <v/>
      </c>
      <c r="D34" t="str">
        <f t="shared" si="2"/>
        <v/>
      </c>
      <c r="E34" t="str">
        <f t="shared" si="6"/>
        <v/>
      </c>
      <c r="F34" t="str">
        <f t="shared" si="3"/>
        <v/>
      </c>
      <c r="G34" t="str">
        <f t="shared" si="7"/>
        <v/>
      </c>
      <c r="H34" t="str">
        <f t="shared" si="4"/>
        <v/>
      </c>
      <c r="I34" t="str">
        <f>IF(ISNUMBER(SEARCH("@",O34)),"",VLOOKUP(O34,CARDINALITIES,2,FALSE))</f>
        <v/>
      </c>
      <c r="J34" s="66" t="str">
        <f>IF(ISNUMBER(SEARCH("@",O34)),"",VLOOKUP(O34,CARDINALITIES,3,FALSE))</f>
        <v/>
      </c>
      <c r="M34" s="2" t="s">
        <v>4</v>
      </c>
      <c r="N34" s="2" t="s">
        <v>232</v>
      </c>
      <c r="O34" s="2" t="s">
        <v>242</v>
      </c>
      <c r="P34" s="3" t="b">
        <v>0</v>
      </c>
      <c r="Q34" s="3" t="b">
        <v>0</v>
      </c>
      <c r="R34" s="3" t="b">
        <v>0</v>
      </c>
      <c r="S34" s="3" t="str">
        <f>VLOOKUP(N34,dcat_terms!$B$2:$E$165,3,FALSE)</f>
        <v>in scheme</v>
      </c>
      <c r="T34" s="3" t="str">
        <f>VLOOKUP(N34,dcat_terms!$B$2:$E$165,4,FALSE)</f>
        <v>in thesaurus</v>
      </c>
      <c r="U34" s="4"/>
    </row>
    <row r="35" spans="1:21" outlineLevel="2" x14ac:dyDescent="0.25">
      <c r="A35" t="str">
        <f t="shared" si="5"/>
        <v/>
      </c>
      <c r="B35" t="str">
        <f t="shared" si="0"/>
        <v/>
      </c>
      <c r="C35" t="str">
        <f t="shared" si="1"/>
        <v/>
      </c>
      <c r="D35" t="str">
        <f t="shared" si="2"/>
        <v/>
      </c>
      <c r="E35" t="str">
        <f t="shared" si="6"/>
        <v/>
      </c>
      <c r="F35" t="str">
        <f t="shared" si="3"/>
        <v/>
      </c>
      <c r="G35" t="str">
        <f t="shared" si="7"/>
        <v/>
      </c>
      <c r="H35" t="str">
        <f t="shared" si="4"/>
        <v/>
      </c>
      <c r="I35">
        <f>IF(ISNUMBER(SEARCH("@",O35)),"",VLOOKUP(O35,CARDINALITIES,2,FALSE))</f>
        <v>0</v>
      </c>
      <c r="J35" s="66" t="str">
        <f>IF(ISNUMBER(SEARCH("@",O35)),"",VLOOKUP(O35,CARDINALITIES,3,FALSE))</f>
        <v>n</v>
      </c>
      <c r="M35" s="2" t="s">
        <v>4</v>
      </c>
      <c r="N35" s="2" t="s">
        <v>5</v>
      </c>
      <c r="O35" s="2" t="s">
        <v>29</v>
      </c>
      <c r="P35" s="3" t="b">
        <v>0</v>
      </c>
      <c r="Q35" s="3" t="b">
        <v>0</v>
      </c>
      <c r="R35" s="3" t="b">
        <v>0</v>
      </c>
      <c r="S35" s="3"/>
      <c r="T35" s="4"/>
      <c r="U35" s="4"/>
    </row>
    <row r="36" spans="1:21" outlineLevel="2" x14ac:dyDescent="0.25">
      <c r="A36" t="str">
        <f t="shared" si="5"/>
        <v/>
      </c>
      <c r="B36" t="str">
        <f t="shared" si="0"/>
        <v/>
      </c>
      <c r="C36" t="str">
        <f t="shared" si="1"/>
        <v/>
      </c>
      <c r="D36" t="str">
        <f t="shared" si="2"/>
        <v/>
      </c>
      <c r="E36" t="str">
        <f t="shared" si="6"/>
        <v/>
      </c>
      <c r="F36" t="str">
        <f t="shared" si="3"/>
        <v/>
      </c>
      <c r="G36" t="str">
        <f t="shared" si="7"/>
        <v/>
      </c>
      <c r="H36" t="str">
        <f t="shared" si="4"/>
        <v/>
      </c>
      <c r="I36" t="str">
        <f>IF(ISNUMBER(SEARCH("@",O36)),"",VLOOKUP(O36,CARDINALITIES,2,FALSE))</f>
        <v/>
      </c>
      <c r="J36" s="66" t="str">
        <f>IF(ISNUMBER(SEARCH("@",O36)),"",VLOOKUP(O36,CARDINALITIES,3,FALSE))</f>
        <v/>
      </c>
      <c r="M36" s="2" t="s">
        <v>4</v>
      </c>
      <c r="N36" s="2" t="s">
        <v>220</v>
      </c>
      <c r="O36" s="2" t="s">
        <v>243</v>
      </c>
      <c r="P36" s="3" t="b">
        <v>0</v>
      </c>
      <c r="Q36" s="3" t="b">
        <v>0</v>
      </c>
      <c r="R36" s="3" t="b">
        <v>0</v>
      </c>
      <c r="S36" s="3"/>
      <c r="T36" s="4"/>
      <c r="U36" s="4"/>
    </row>
    <row r="37" spans="1:21" outlineLevel="2" x14ac:dyDescent="0.25">
      <c r="A37" t="str">
        <f t="shared" si="5"/>
        <v/>
      </c>
      <c r="B37" t="str">
        <f t="shared" si="0"/>
        <v/>
      </c>
      <c r="C37" t="str">
        <f t="shared" si="1"/>
        <v/>
      </c>
      <c r="D37" t="str">
        <f t="shared" si="2"/>
        <v/>
      </c>
      <c r="E37" t="str">
        <f t="shared" si="6"/>
        <v/>
      </c>
      <c r="F37" t="str">
        <f t="shared" si="3"/>
        <v/>
      </c>
      <c r="G37" t="str">
        <f t="shared" si="7"/>
        <v/>
      </c>
      <c r="H37" t="str">
        <f t="shared" si="4"/>
        <v/>
      </c>
      <c r="I37">
        <f>IF(ISNUMBER(SEARCH("@",O37)),"",VLOOKUP(O37,CARDINALITIES,2,FALSE))</f>
        <v>0</v>
      </c>
      <c r="J37" s="66" t="str">
        <f>IF(ISNUMBER(SEARCH("@",O37)),"",VLOOKUP(O37,CARDINALITIES,3,FALSE))</f>
        <v>n</v>
      </c>
      <c r="M37" s="2" t="s">
        <v>4</v>
      </c>
      <c r="N37" s="2" t="s">
        <v>7</v>
      </c>
      <c r="O37" s="2" t="s">
        <v>30</v>
      </c>
      <c r="P37" s="3" t="b">
        <v>0</v>
      </c>
      <c r="Q37" s="3" t="b">
        <v>0</v>
      </c>
      <c r="R37" s="3" t="b">
        <v>0</v>
      </c>
      <c r="S37" s="3"/>
      <c r="T37" s="4"/>
      <c r="U37" s="4"/>
    </row>
    <row r="38" spans="1:21" outlineLevel="2" x14ac:dyDescent="0.25">
      <c r="A38" t="str">
        <f t="shared" si="5"/>
        <v/>
      </c>
      <c r="B38" t="str">
        <f t="shared" si="0"/>
        <v/>
      </c>
      <c r="C38" t="str">
        <f t="shared" si="1"/>
        <v/>
      </c>
      <c r="D38" t="str">
        <f t="shared" si="2"/>
        <v/>
      </c>
      <c r="E38" t="str">
        <f t="shared" si="6"/>
        <v/>
      </c>
      <c r="F38" t="str">
        <f t="shared" si="3"/>
        <v/>
      </c>
      <c r="G38" t="str">
        <f t="shared" si="7"/>
        <v/>
      </c>
      <c r="H38" t="str">
        <f t="shared" si="4"/>
        <v/>
      </c>
      <c r="I38" t="str">
        <f>IF(ISNUMBER(SEARCH("@",O38)),"",VLOOKUP(O38,CARDINALITIES,2,FALSE))</f>
        <v/>
      </c>
      <c r="J38" s="66" t="str">
        <f>IF(ISNUMBER(SEARCH("@",O38)),"",VLOOKUP(O38,CARDINALITIES,3,FALSE))</f>
        <v/>
      </c>
      <c r="M38" s="2" t="s">
        <v>4</v>
      </c>
      <c r="N38" s="2" t="s">
        <v>220</v>
      </c>
      <c r="O38" s="2" t="s">
        <v>244</v>
      </c>
      <c r="P38" s="3" t="b">
        <v>0</v>
      </c>
      <c r="Q38" s="3" t="b">
        <v>0</v>
      </c>
      <c r="R38" s="3" t="b">
        <v>0</v>
      </c>
      <c r="S38" s="3"/>
      <c r="T38" s="4"/>
      <c r="U38" s="4"/>
    </row>
    <row r="39" spans="1:21" outlineLevel="2" x14ac:dyDescent="0.25">
      <c r="A39" t="str">
        <f t="shared" si="5"/>
        <v/>
      </c>
      <c r="B39" t="str">
        <f t="shared" si="0"/>
        <v/>
      </c>
      <c r="C39" t="str">
        <f t="shared" si="1"/>
        <v/>
      </c>
      <c r="D39" t="str">
        <f t="shared" si="2"/>
        <v/>
      </c>
      <c r="E39" t="str">
        <f t="shared" si="6"/>
        <v/>
      </c>
      <c r="F39" t="str">
        <f t="shared" si="3"/>
        <v/>
      </c>
      <c r="G39" t="str">
        <f t="shared" si="7"/>
        <v/>
      </c>
      <c r="H39" t="str">
        <f t="shared" si="4"/>
        <v/>
      </c>
      <c r="I39">
        <f>IF(ISNUMBER(SEARCH("@",O39)),"",VLOOKUP(O39,CARDINALITIES,2,FALSE))</f>
        <v>0</v>
      </c>
      <c r="J39" s="66" t="str">
        <f>IF(ISNUMBER(SEARCH("@",O39)),"",VLOOKUP(O39,CARDINALITIES,3,FALSE))</f>
        <v>n</v>
      </c>
      <c r="M39" s="2" t="s">
        <v>4</v>
      </c>
      <c r="N39" s="2" t="s">
        <v>31</v>
      </c>
      <c r="O39" s="2" t="s">
        <v>32</v>
      </c>
      <c r="P39" s="3" t="b">
        <v>0</v>
      </c>
      <c r="Q39" s="3" t="b">
        <v>0</v>
      </c>
      <c r="R39" s="3" t="b">
        <v>0</v>
      </c>
      <c r="S39" s="3"/>
      <c r="T39" s="4"/>
      <c r="U39" s="4"/>
    </row>
    <row r="40" spans="1:21" outlineLevel="1" x14ac:dyDescent="0.25">
      <c r="A40" t="str">
        <f t="shared" si="5"/>
        <v/>
      </c>
      <c r="B40" t="str">
        <f t="shared" si="0"/>
        <v/>
      </c>
      <c r="C40" t="str">
        <f t="shared" si="1"/>
        <v/>
      </c>
      <c r="D40" t="str">
        <f t="shared" si="2"/>
        <v/>
      </c>
      <c r="E40" t="str">
        <f t="shared" si="6"/>
        <v/>
      </c>
      <c r="F40" t="str">
        <f t="shared" si="3"/>
        <v/>
      </c>
      <c r="G40" t="str">
        <f t="shared" si="7"/>
        <v/>
      </c>
      <c r="H40" t="str">
        <f t="shared" si="4"/>
        <v/>
      </c>
      <c r="I40">
        <f>IF(ISNUMBER(SEARCH("@",O40)),"",VLOOKUP(O40,CARDINALITIES,2,FALSE))</f>
        <v>0</v>
      </c>
      <c r="J40" s="66" t="str">
        <f>IF(ISNUMBER(SEARCH("@",O40)),"",VLOOKUP(O40,CARDINALITIES,3,FALSE))</f>
        <v>n</v>
      </c>
      <c r="M40" s="2" t="s">
        <v>214</v>
      </c>
      <c r="N40" s="2" t="s">
        <v>33</v>
      </c>
      <c r="O40" s="2" t="s">
        <v>34</v>
      </c>
      <c r="P40" s="3" t="b">
        <v>0</v>
      </c>
      <c r="Q40" s="3" t="b">
        <v>0</v>
      </c>
      <c r="R40" s="3" t="b">
        <v>0</v>
      </c>
      <c r="S40" s="3"/>
      <c r="T40" s="4"/>
      <c r="U40" s="4"/>
    </row>
    <row r="41" spans="1:21" outlineLevel="1" x14ac:dyDescent="0.25">
      <c r="A41" t="str">
        <f t="shared" si="5"/>
        <v/>
      </c>
      <c r="B41" t="str">
        <f t="shared" si="0"/>
        <v/>
      </c>
      <c r="C41" t="str">
        <f t="shared" si="1"/>
        <v/>
      </c>
      <c r="D41" t="str">
        <f t="shared" si="2"/>
        <v/>
      </c>
      <c r="E41" t="str">
        <f t="shared" si="6"/>
        <v/>
      </c>
      <c r="F41" t="str">
        <f t="shared" si="3"/>
        <v/>
      </c>
      <c r="G41" t="str">
        <f t="shared" si="7"/>
        <v/>
      </c>
      <c r="H41" t="str">
        <f t="shared" si="4"/>
        <v/>
      </c>
      <c r="I41">
        <f>IF(ISNUMBER(SEARCH("@",O41)),"",VLOOKUP(O41,CARDINALITIES,2,FALSE))</f>
        <v>1</v>
      </c>
      <c r="J41" s="66">
        <f>IF(ISNUMBER(SEARCH("@",O41)),"",VLOOKUP(O41,CARDINALITIES,3,FALSE))</f>
        <v>1</v>
      </c>
      <c r="M41" s="8" t="s">
        <v>215</v>
      </c>
      <c r="N41" s="8" t="s">
        <v>17</v>
      </c>
      <c r="O41" s="8" t="s">
        <v>35</v>
      </c>
      <c r="P41" s="9" t="b">
        <v>0</v>
      </c>
      <c r="Q41" s="9" t="b">
        <v>0</v>
      </c>
      <c r="R41" s="9" t="b">
        <v>0</v>
      </c>
      <c r="S41" s="9"/>
      <c r="T41" s="10"/>
      <c r="U41" s="10" t="s">
        <v>656</v>
      </c>
    </row>
    <row r="42" spans="1:21" outlineLevel="2" x14ac:dyDescent="0.25">
      <c r="A42" t="str">
        <f t="shared" si="5"/>
        <v/>
      </c>
      <c r="B42" t="str">
        <f t="shared" si="0"/>
        <v/>
      </c>
      <c r="C42" t="str">
        <f t="shared" si="1"/>
        <v/>
      </c>
      <c r="D42" t="str">
        <f t="shared" si="2"/>
        <v/>
      </c>
      <c r="E42" t="str">
        <f t="shared" si="6"/>
        <v/>
      </c>
      <c r="F42" t="str">
        <f t="shared" si="3"/>
        <v/>
      </c>
      <c r="G42" t="str">
        <f t="shared" si="7"/>
        <v/>
      </c>
      <c r="H42" t="str">
        <f t="shared" si="4"/>
        <v/>
      </c>
      <c r="I42" t="str">
        <f>IF(ISNUMBER(SEARCH("@",O42)),"",VLOOKUP(O42,CARDINALITIES,2,FALSE))</f>
        <v/>
      </c>
      <c r="J42" s="66" t="str">
        <f>IF(ISNUMBER(SEARCH("@",O42)),"",VLOOKUP(O42,CARDINALITIES,3,FALSE))</f>
        <v/>
      </c>
      <c r="M42" s="2" t="s">
        <v>4</v>
      </c>
      <c r="N42" s="2" t="s">
        <v>218</v>
      </c>
      <c r="O42" s="2" t="s">
        <v>245</v>
      </c>
      <c r="P42" s="3" t="b">
        <v>0</v>
      </c>
      <c r="Q42" s="3" t="b">
        <v>0</v>
      </c>
      <c r="R42" s="3" t="b">
        <v>0</v>
      </c>
      <c r="S42" s="3"/>
      <c r="T42" s="4"/>
      <c r="U42" s="4"/>
    </row>
    <row r="43" spans="1:21" outlineLevel="2" x14ac:dyDescent="0.25">
      <c r="A43" t="str">
        <f t="shared" si="5"/>
        <v/>
      </c>
      <c r="B43" t="str">
        <f t="shared" si="0"/>
        <v/>
      </c>
      <c r="C43" t="str">
        <f t="shared" si="1"/>
        <v/>
      </c>
      <c r="D43" t="str">
        <f t="shared" si="2"/>
        <v/>
      </c>
      <c r="E43" t="str">
        <f t="shared" si="6"/>
        <v/>
      </c>
      <c r="F43" t="str">
        <f t="shared" si="3"/>
        <v/>
      </c>
      <c r="G43" t="str">
        <f t="shared" si="7"/>
        <v/>
      </c>
      <c r="H43" t="str">
        <f t="shared" si="4"/>
        <v/>
      </c>
      <c r="I43" t="str">
        <f>IF(ISNUMBER(SEARCH("@",O43)),"",VLOOKUP(O43,CARDINALITIES,2,FALSE))</f>
        <v/>
      </c>
      <c r="J43" s="66" t="str">
        <f>IF(ISNUMBER(SEARCH("@",O43)),"",VLOOKUP(O43,CARDINALITIES,3,FALSE))</f>
        <v/>
      </c>
      <c r="M43" s="2" t="s">
        <v>4</v>
      </c>
      <c r="N43" s="2" t="s">
        <v>226</v>
      </c>
      <c r="O43" s="2" t="s">
        <v>246</v>
      </c>
      <c r="P43" s="3" t="b">
        <v>0</v>
      </c>
      <c r="Q43" s="3" t="b">
        <v>0</v>
      </c>
      <c r="R43" s="3" t="b">
        <v>0</v>
      </c>
      <c r="S43" s="3"/>
      <c r="T43" s="4"/>
      <c r="U43" s="4" t="s">
        <v>705</v>
      </c>
    </row>
    <row r="44" spans="1:21" outlineLevel="2" x14ac:dyDescent="0.25">
      <c r="A44" t="str">
        <f t="shared" si="5"/>
        <v/>
      </c>
      <c r="B44" t="str">
        <f t="shared" si="0"/>
        <v/>
      </c>
      <c r="C44" t="str">
        <f t="shared" si="1"/>
        <v/>
      </c>
      <c r="D44" t="str">
        <f t="shared" si="2"/>
        <v/>
      </c>
      <c r="E44" t="str">
        <f t="shared" si="6"/>
        <v/>
      </c>
      <c r="F44" t="str">
        <f t="shared" si="3"/>
        <v/>
      </c>
      <c r="G44" t="str">
        <f t="shared" si="7"/>
        <v/>
      </c>
      <c r="H44" t="str">
        <f t="shared" si="4"/>
        <v/>
      </c>
      <c r="I44">
        <f>IF(ISNUMBER(SEARCH("@",O44)),"",VLOOKUP(O44,CARDINALITIES,2,FALSE))</f>
        <v>0</v>
      </c>
      <c r="J44" s="66" t="str">
        <f>IF(ISNUMBER(SEARCH("@",O44)),"",VLOOKUP(O44,CARDINALITIES,3,FALSE))</f>
        <v>n</v>
      </c>
      <c r="M44" s="2" t="s">
        <v>4</v>
      </c>
      <c r="N44" s="2" t="s">
        <v>229</v>
      </c>
      <c r="O44" s="2" t="s">
        <v>247</v>
      </c>
      <c r="P44" s="3" t="b">
        <v>0</v>
      </c>
      <c r="Q44" s="3" t="b">
        <v>0</v>
      </c>
      <c r="R44" s="3" t="b">
        <v>0</v>
      </c>
      <c r="S44" s="3"/>
      <c r="T44" s="4"/>
      <c r="U44" s="4"/>
    </row>
    <row r="45" spans="1:21" outlineLevel="2" x14ac:dyDescent="0.25">
      <c r="A45" t="str">
        <f t="shared" si="5"/>
        <v/>
      </c>
      <c r="B45" t="str">
        <f t="shared" si="0"/>
        <v/>
      </c>
      <c r="C45" t="str">
        <f t="shared" si="1"/>
        <v/>
      </c>
      <c r="D45" t="str">
        <f t="shared" si="2"/>
        <v/>
      </c>
      <c r="E45" t="str">
        <f t="shared" si="6"/>
        <v/>
      </c>
      <c r="F45" t="str">
        <f t="shared" si="3"/>
        <v/>
      </c>
      <c r="G45" t="str">
        <f t="shared" si="7"/>
        <v/>
      </c>
      <c r="H45" t="str">
        <f t="shared" si="4"/>
        <v/>
      </c>
      <c r="I45" t="str">
        <f>IF(ISNUMBER(SEARCH("@",O45)),"",VLOOKUP(O45,CARDINALITIES,2,FALSE))</f>
        <v/>
      </c>
      <c r="J45" s="66" t="str">
        <f>IF(ISNUMBER(SEARCH("@",O45)),"",VLOOKUP(O45,CARDINALITIES,3,FALSE))</f>
        <v/>
      </c>
      <c r="M45" s="2" t="s">
        <v>4</v>
      </c>
      <c r="N45" s="2" t="s">
        <v>220</v>
      </c>
      <c r="O45" s="2" t="s">
        <v>248</v>
      </c>
      <c r="P45" s="3" t="b">
        <v>0</v>
      </c>
      <c r="Q45" s="3" t="b">
        <v>0</v>
      </c>
      <c r="R45" s="3" t="b">
        <v>0</v>
      </c>
      <c r="S45" s="3"/>
      <c r="T45" s="4"/>
      <c r="U45" s="4"/>
    </row>
    <row r="46" spans="1:21" outlineLevel="2" x14ac:dyDescent="0.25">
      <c r="A46" t="str">
        <f t="shared" si="5"/>
        <v/>
      </c>
      <c r="B46" t="str">
        <f t="shared" si="0"/>
        <v/>
      </c>
      <c r="C46" t="str">
        <f t="shared" si="1"/>
        <v/>
      </c>
      <c r="D46" t="str">
        <f t="shared" si="2"/>
        <v/>
      </c>
      <c r="E46" t="str">
        <f t="shared" si="6"/>
        <v/>
      </c>
      <c r="F46" t="str">
        <f t="shared" si="3"/>
        <v/>
      </c>
      <c r="G46" t="str">
        <f t="shared" si="7"/>
        <v/>
      </c>
      <c r="H46" t="str">
        <f t="shared" si="4"/>
        <v/>
      </c>
      <c r="I46" t="str">
        <f>IF(ISNUMBER(SEARCH("@",O46)),"",VLOOKUP(O46,CARDINALITIES,2,FALSE))</f>
        <v/>
      </c>
      <c r="J46" s="66" t="str">
        <f>IF(ISNUMBER(SEARCH("@",O46)),"",VLOOKUP(O46,CARDINALITIES,3,FALSE))</f>
        <v/>
      </c>
      <c r="M46" s="2" t="s">
        <v>4</v>
      </c>
      <c r="N46" s="2" t="s">
        <v>232</v>
      </c>
      <c r="O46" s="2" t="s">
        <v>249</v>
      </c>
      <c r="P46" s="3" t="b">
        <v>0</v>
      </c>
      <c r="Q46" s="3" t="b">
        <v>0</v>
      </c>
      <c r="R46" s="3" t="b">
        <v>0</v>
      </c>
      <c r="S46" s="3" t="str">
        <f>VLOOKUP(N46,dcat_terms!$B$2:$E$165,3,FALSE)</f>
        <v>in scheme</v>
      </c>
      <c r="T46" s="3" t="str">
        <f>VLOOKUP(N46,dcat_terms!$B$2:$E$165,4,FALSE)</f>
        <v>in thesaurus</v>
      </c>
      <c r="U46" s="4"/>
    </row>
    <row r="47" spans="1:21" outlineLevel="1" x14ac:dyDescent="0.25">
      <c r="A47" t="str">
        <f t="shared" si="5"/>
        <v/>
      </c>
      <c r="B47" t="str">
        <f t="shared" si="0"/>
        <v/>
      </c>
      <c r="C47" t="str">
        <f t="shared" si="1"/>
        <v/>
      </c>
      <c r="D47" t="str">
        <f t="shared" si="2"/>
        <v/>
      </c>
      <c r="E47" t="str">
        <f t="shared" si="6"/>
        <v/>
      </c>
      <c r="F47" t="str">
        <f t="shared" si="3"/>
        <v/>
      </c>
      <c r="G47" t="str">
        <f t="shared" si="7"/>
        <v/>
      </c>
      <c r="H47" t="str">
        <f t="shared" si="4"/>
        <v/>
      </c>
      <c r="I47">
        <f>IF(ISNUMBER(SEARCH("@",O47)),"",VLOOKUP(O47,CARDINALITIES,2,FALSE))</f>
        <v>0</v>
      </c>
      <c r="J47" s="66">
        <f>IF(ISNUMBER(SEARCH("@",O47)),"",VLOOKUP(O47,CARDINALITIES,3,FALSE))</f>
        <v>1</v>
      </c>
      <c r="M47" s="2" t="s">
        <v>4</v>
      </c>
      <c r="N47" s="2" t="s">
        <v>36</v>
      </c>
      <c r="O47" s="2" t="s">
        <v>37</v>
      </c>
      <c r="P47" s="3" t="b">
        <v>0</v>
      </c>
      <c r="Q47" s="3" t="b">
        <v>0</v>
      </c>
      <c r="R47" s="3" t="b">
        <v>0</v>
      </c>
      <c r="S47" s="3"/>
      <c r="T47" s="4"/>
      <c r="U47" s="4"/>
    </row>
    <row r="48" spans="1:21" outlineLevel="1" x14ac:dyDescent="0.25">
      <c r="A48" t="str">
        <f t="shared" si="5"/>
        <v/>
      </c>
      <c r="B48" t="str">
        <f t="shared" si="0"/>
        <v/>
      </c>
      <c r="C48" t="str">
        <f t="shared" si="1"/>
        <v/>
      </c>
      <c r="D48" t="str">
        <f t="shared" si="2"/>
        <v/>
      </c>
      <c r="E48" t="str">
        <f t="shared" si="6"/>
        <v/>
      </c>
      <c r="F48" t="str">
        <f t="shared" si="3"/>
        <v/>
      </c>
      <c r="G48" t="str">
        <f t="shared" si="7"/>
        <v/>
      </c>
      <c r="H48" t="str">
        <f t="shared" si="4"/>
        <v/>
      </c>
      <c r="I48" t="str">
        <f>IF(ISNUMBER(SEARCH("@",O48)),"",VLOOKUP(O48,CARDINALITIES,2,FALSE))</f>
        <v/>
      </c>
      <c r="J48" s="66" t="str">
        <f>IF(ISNUMBER(SEARCH("@",O48)),"",VLOOKUP(O48,CARDINALITIES,3,FALSE))</f>
        <v/>
      </c>
      <c r="M48" s="2" t="s">
        <v>4</v>
      </c>
      <c r="N48" s="2" t="s">
        <v>250</v>
      </c>
      <c r="O48" s="2" t="s">
        <v>251</v>
      </c>
      <c r="P48" s="3" t="b">
        <v>0</v>
      </c>
      <c r="Q48" s="3" t="b">
        <v>0</v>
      </c>
      <c r="R48" s="3" t="b">
        <v>0</v>
      </c>
      <c r="S48" s="3"/>
      <c r="T48" s="4"/>
      <c r="U48" s="4"/>
    </row>
    <row r="49" spans="1:21" outlineLevel="1" x14ac:dyDescent="0.25">
      <c r="A49" t="str">
        <f t="shared" si="5"/>
        <v/>
      </c>
      <c r="B49" t="str">
        <f t="shared" si="0"/>
        <v/>
      </c>
      <c r="C49" t="str">
        <f t="shared" si="1"/>
        <v/>
      </c>
      <c r="D49" t="str">
        <f t="shared" si="2"/>
        <v/>
      </c>
      <c r="E49" t="str">
        <f t="shared" si="6"/>
        <v/>
      </c>
      <c r="F49" t="str">
        <f t="shared" si="3"/>
        <v/>
      </c>
      <c r="G49" t="str">
        <f t="shared" si="7"/>
        <v/>
      </c>
      <c r="H49" t="str">
        <f t="shared" si="4"/>
        <v/>
      </c>
      <c r="I49">
        <f>IF(ISNUMBER(SEARCH("@",O49)),"",VLOOKUP(O49,CARDINALITIES,2,FALSE))</f>
        <v>0</v>
      </c>
      <c r="J49" s="66">
        <f>IF(ISNUMBER(SEARCH("@",O49)),"",VLOOKUP(O49,CARDINALITIES,3,FALSE))</f>
        <v>1</v>
      </c>
      <c r="M49" s="2" t="s">
        <v>4</v>
      </c>
      <c r="N49" s="2" t="s">
        <v>38</v>
      </c>
      <c r="O49" s="2" t="s">
        <v>39</v>
      </c>
      <c r="P49" s="3" t="b">
        <v>0</v>
      </c>
      <c r="Q49" s="3" t="b">
        <v>0</v>
      </c>
      <c r="R49" s="3" t="b">
        <v>0</v>
      </c>
      <c r="S49" s="3"/>
      <c r="T49" s="4"/>
      <c r="U49" s="4"/>
    </row>
    <row r="50" spans="1:21" outlineLevel="1" x14ac:dyDescent="0.25">
      <c r="A50" t="str">
        <f t="shared" si="5"/>
        <v/>
      </c>
      <c r="B50" t="str">
        <f t="shared" si="0"/>
        <v/>
      </c>
      <c r="C50" t="str">
        <f t="shared" si="1"/>
        <v/>
      </c>
      <c r="D50" t="str">
        <f t="shared" si="2"/>
        <v/>
      </c>
      <c r="E50" t="str">
        <f t="shared" si="6"/>
        <v/>
      </c>
      <c r="F50" t="str">
        <f t="shared" si="3"/>
        <v/>
      </c>
      <c r="G50" t="str">
        <f t="shared" si="7"/>
        <v/>
      </c>
      <c r="H50" t="str">
        <f t="shared" si="4"/>
        <v/>
      </c>
      <c r="I50" t="str">
        <f>IF(ISNUMBER(SEARCH("@",O50)),"",VLOOKUP(O50,CARDINALITIES,2,FALSE))</f>
        <v/>
      </c>
      <c r="J50" s="66" t="str">
        <f>IF(ISNUMBER(SEARCH("@",O50)),"",VLOOKUP(O50,CARDINALITIES,3,FALSE))</f>
        <v/>
      </c>
      <c r="M50" s="2" t="s">
        <v>4</v>
      </c>
      <c r="N50" s="2" t="s">
        <v>250</v>
      </c>
      <c r="O50" s="2" t="s">
        <v>252</v>
      </c>
      <c r="P50" s="3" t="b">
        <v>0</v>
      </c>
      <c r="Q50" s="3" t="b">
        <v>0</v>
      </c>
      <c r="R50" s="3" t="b">
        <v>0</v>
      </c>
      <c r="S50" s="3"/>
      <c r="T50" s="4"/>
      <c r="U50" s="4"/>
    </row>
    <row r="51" spans="1:21" outlineLevel="1" x14ac:dyDescent="0.25">
      <c r="A51" t="str">
        <f t="shared" si="5"/>
        <v/>
      </c>
      <c r="B51" t="str">
        <f t="shared" si="0"/>
        <v/>
      </c>
      <c r="C51" t="str">
        <f t="shared" si="1"/>
        <v/>
      </c>
      <c r="D51" t="str">
        <f t="shared" si="2"/>
        <v/>
      </c>
      <c r="E51" t="str">
        <f t="shared" si="6"/>
        <v/>
      </c>
      <c r="F51" t="str">
        <f t="shared" si="3"/>
        <v/>
      </c>
      <c r="G51" t="str">
        <f t="shared" si="7"/>
        <v/>
      </c>
      <c r="H51" t="str">
        <f t="shared" si="4"/>
        <v/>
      </c>
      <c r="I51">
        <f>IF(ISNUMBER(SEARCH("@",O51)),"",VLOOKUP(O51,CARDINALITIES,2,FALSE))</f>
        <v>0</v>
      </c>
      <c r="J51" s="66" t="str">
        <f>IF(ISNUMBER(SEARCH("@",O51)),"",VLOOKUP(O51,CARDINALITIES,3,FALSE))</f>
        <v>n</v>
      </c>
      <c r="M51" s="2" t="s">
        <v>4</v>
      </c>
      <c r="N51" s="2" t="s">
        <v>40</v>
      </c>
      <c r="O51" s="2" t="s">
        <v>41</v>
      </c>
      <c r="P51" s="3" t="b">
        <v>0</v>
      </c>
      <c r="Q51" s="3" t="b">
        <v>0</v>
      </c>
      <c r="R51" s="3" t="b">
        <v>0</v>
      </c>
      <c r="S51" s="3"/>
      <c r="T51" s="4"/>
      <c r="U51" s="4"/>
    </row>
    <row r="52" spans="1:21" outlineLevel="1" x14ac:dyDescent="0.25">
      <c r="A52" t="str">
        <f t="shared" si="5"/>
        <v/>
      </c>
      <c r="B52" t="str">
        <f t="shared" si="0"/>
        <v/>
      </c>
      <c r="C52" t="str">
        <f t="shared" si="1"/>
        <v/>
      </c>
      <c r="D52" t="str">
        <f t="shared" si="2"/>
        <v/>
      </c>
      <c r="E52" t="str">
        <f t="shared" si="6"/>
        <v/>
      </c>
      <c r="F52" t="str">
        <f t="shared" si="3"/>
        <v/>
      </c>
      <c r="G52" t="str">
        <f t="shared" si="7"/>
        <v/>
      </c>
      <c r="H52" t="str">
        <f t="shared" si="4"/>
        <v/>
      </c>
      <c r="I52">
        <f>IF(ISNUMBER(SEARCH("@",O52)),"",VLOOKUP(O52,CARDINALITIES,2,FALSE))</f>
        <v>1</v>
      </c>
      <c r="J52" s="66">
        <f>IF(ISNUMBER(SEARCH("@",O52)),"",VLOOKUP(O52,CARDINALITIES,3,FALSE))</f>
        <v>1</v>
      </c>
      <c r="M52" s="8" t="s">
        <v>215</v>
      </c>
      <c r="N52" s="8" t="s">
        <v>42</v>
      </c>
      <c r="O52" s="8" t="s">
        <v>43</v>
      </c>
      <c r="P52" s="9" t="b">
        <v>0</v>
      </c>
      <c r="Q52" s="9" t="b">
        <v>0</v>
      </c>
      <c r="R52" s="9" t="b">
        <v>0</v>
      </c>
      <c r="S52" s="9"/>
      <c r="T52" s="10"/>
      <c r="U52" s="10" t="s">
        <v>656</v>
      </c>
    </row>
    <row r="53" spans="1:21" outlineLevel="1" x14ac:dyDescent="0.25">
      <c r="A53" t="str">
        <f t="shared" si="5"/>
        <v/>
      </c>
      <c r="B53" t="str">
        <f t="shared" si="0"/>
        <v/>
      </c>
      <c r="C53" t="str">
        <f t="shared" si="1"/>
        <v/>
      </c>
      <c r="D53" t="str">
        <f t="shared" si="2"/>
        <v/>
      </c>
      <c r="E53" t="str">
        <f t="shared" si="6"/>
        <v/>
      </c>
      <c r="F53" t="str">
        <f t="shared" si="3"/>
        <v/>
      </c>
      <c r="G53" t="str">
        <f t="shared" si="7"/>
        <v/>
      </c>
      <c r="H53" t="str">
        <f t="shared" si="4"/>
        <v/>
      </c>
      <c r="I53" t="str">
        <f>IF(ISNUMBER(SEARCH("@",O53)),"",VLOOKUP(O53,CARDINALITIES,2,FALSE))</f>
        <v/>
      </c>
      <c r="J53" s="66" t="str">
        <f>IF(ISNUMBER(SEARCH("@",O53)),"",VLOOKUP(O53,CARDINALITIES,3,FALSE))</f>
        <v/>
      </c>
      <c r="M53" s="2" t="s">
        <v>4</v>
      </c>
      <c r="N53" s="2" t="s">
        <v>218</v>
      </c>
      <c r="O53" s="2" t="s">
        <v>253</v>
      </c>
      <c r="P53" s="3" t="b">
        <v>0</v>
      </c>
      <c r="Q53" s="3" t="b">
        <v>0</v>
      </c>
      <c r="R53" s="3" t="b">
        <v>0</v>
      </c>
      <c r="S53" s="3"/>
      <c r="T53" s="4"/>
      <c r="U53" s="4"/>
    </row>
    <row r="54" spans="1:21" outlineLevel="1" x14ac:dyDescent="0.25">
      <c r="A54" t="str">
        <f t="shared" si="5"/>
        <v/>
      </c>
      <c r="B54" t="str">
        <f t="shared" si="0"/>
        <v/>
      </c>
      <c r="C54" t="str">
        <f t="shared" si="1"/>
        <v/>
      </c>
      <c r="D54" t="str">
        <f t="shared" si="2"/>
        <v/>
      </c>
      <c r="E54" t="str">
        <f t="shared" si="6"/>
        <v/>
      </c>
      <c r="F54" t="str">
        <f t="shared" si="3"/>
        <v/>
      </c>
      <c r="G54" t="str">
        <f t="shared" si="7"/>
        <v/>
      </c>
      <c r="H54" t="str">
        <f t="shared" si="4"/>
        <v/>
      </c>
      <c r="I54">
        <f>IF(ISNUMBER(SEARCH("@",O54)),"",VLOOKUP(O54,CARDINALITIES,2,FALSE))</f>
        <v>1</v>
      </c>
      <c r="J54" s="66">
        <f>IF(ISNUMBER(SEARCH("@",O54)),"",VLOOKUP(O54,CARDINALITIES,3,FALSE))</f>
        <v>1</v>
      </c>
      <c r="M54" s="2" t="s">
        <v>4</v>
      </c>
      <c r="N54" s="2" t="s">
        <v>5</v>
      </c>
      <c r="O54" s="2" t="s">
        <v>254</v>
      </c>
      <c r="P54" s="3" t="b">
        <v>0</v>
      </c>
      <c r="Q54" s="3" t="b">
        <v>0</v>
      </c>
      <c r="R54" s="3" t="b">
        <v>0</v>
      </c>
      <c r="S54" s="3"/>
      <c r="T54" s="4"/>
      <c r="U54" s="4"/>
    </row>
    <row r="55" spans="1:21" outlineLevel="1" x14ac:dyDescent="0.25">
      <c r="A55" t="str">
        <f t="shared" si="5"/>
        <v/>
      </c>
      <c r="B55" t="str">
        <f t="shared" si="0"/>
        <v/>
      </c>
      <c r="C55" t="str">
        <f t="shared" si="1"/>
        <v/>
      </c>
      <c r="D55" t="str">
        <f t="shared" si="2"/>
        <v/>
      </c>
      <c r="E55" t="str">
        <f t="shared" si="6"/>
        <v/>
      </c>
      <c r="F55" t="str">
        <f t="shared" si="3"/>
        <v/>
      </c>
      <c r="G55" t="str">
        <f t="shared" si="7"/>
        <v/>
      </c>
      <c r="H55" t="str">
        <f t="shared" si="4"/>
        <v/>
      </c>
      <c r="I55" t="str">
        <f>IF(ISNUMBER(SEARCH("@",O55)),"",VLOOKUP(O55,CARDINALITIES,2,FALSE))</f>
        <v/>
      </c>
      <c r="J55" s="66" t="str">
        <f>IF(ISNUMBER(SEARCH("@",O55)),"",VLOOKUP(O55,CARDINALITIES,3,FALSE))</f>
        <v/>
      </c>
      <c r="M55" s="2" t="s">
        <v>4</v>
      </c>
      <c r="N55" s="2" t="s">
        <v>220</v>
      </c>
      <c r="O55" s="2" t="s">
        <v>255</v>
      </c>
      <c r="P55" s="3" t="b">
        <v>0</v>
      </c>
      <c r="Q55" s="3" t="b">
        <v>0</v>
      </c>
      <c r="R55" s="3" t="b">
        <v>0</v>
      </c>
      <c r="S55" s="3"/>
      <c r="T55" s="4"/>
      <c r="U55" s="4"/>
    </row>
    <row r="56" spans="1:21" outlineLevel="1" x14ac:dyDescent="0.25">
      <c r="A56" t="str">
        <f t="shared" si="5"/>
        <v/>
      </c>
      <c r="B56" t="str">
        <f t="shared" si="0"/>
        <v/>
      </c>
      <c r="C56" t="str">
        <f t="shared" si="1"/>
        <v/>
      </c>
      <c r="D56" t="str">
        <f t="shared" si="2"/>
        <v/>
      </c>
      <c r="E56" t="str">
        <f t="shared" si="6"/>
        <v/>
      </c>
      <c r="F56" t="str">
        <f t="shared" si="3"/>
        <v/>
      </c>
      <c r="G56" t="str">
        <f t="shared" si="7"/>
        <v/>
      </c>
      <c r="H56" t="str">
        <f t="shared" si="4"/>
        <v/>
      </c>
      <c r="I56" t="str">
        <f>IF(ISNUMBER(SEARCH("@",O56)),"",VLOOKUP(O56,CARDINALITIES,2,FALSE))</f>
        <v/>
      </c>
      <c r="J56" s="66" t="str">
        <f>IF(ISNUMBER(SEARCH("@",O56)),"",VLOOKUP(O56,CARDINALITIES,3,FALSE))</f>
        <v/>
      </c>
      <c r="M56" s="2" t="s">
        <v>4</v>
      </c>
      <c r="N56" s="2" t="s">
        <v>44</v>
      </c>
      <c r="O56" s="2" t="s">
        <v>256</v>
      </c>
      <c r="P56" s="3" t="b">
        <v>0</v>
      </c>
      <c r="Q56" s="3" t="b">
        <v>0</v>
      </c>
      <c r="R56" s="3" t="b">
        <v>0</v>
      </c>
      <c r="S56" s="3"/>
      <c r="T56" s="4"/>
      <c r="U56" s="4"/>
    </row>
    <row r="57" spans="1:21" outlineLevel="1" x14ac:dyDescent="0.25">
      <c r="A57" t="str">
        <f t="shared" si="5"/>
        <v/>
      </c>
      <c r="B57" t="str">
        <f t="shared" si="0"/>
        <v/>
      </c>
      <c r="C57" t="str">
        <f t="shared" si="1"/>
        <v/>
      </c>
      <c r="D57" t="str">
        <f t="shared" si="2"/>
        <v/>
      </c>
      <c r="E57" t="str">
        <f t="shared" si="6"/>
        <v/>
      </c>
      <c r="F57" t="str">
        <f t="shared" si="3"/>
        <v/>
      </c>
      <c r="G57" t="str">
        <f t="shared" si="7"/>
        <v/>
      </c>
      <c r="H57" t="str">
        <f t="shared" si="4"/>
        <v/>
      </c>
      <c r="I57" t="str">
        <f>IF(ISNUMBER(SEARCH("@",O57)),"",VLOOKUP(O57,CARDINALITIES,2,FALSE))</f>
        <v/>
      </c>
      <c r="J57" s="66" t="str">
        <f>IF(ISNUMBER(SEARCH("@",O57)),"",VLOOKUP(O57,CARDINALITIES,3,FALSE))</f>
        <v/>
      </c>
      <c r="M57" s="2" t="s">
        <v>4</v>
      </c>
      <c r="N57" s="2" t="s">
        <v>45</v>
      </c>
      <c r="O57" s="2" t="s">
        <v>257</v>
      </c>
      <c r="P57" s="3" t="b">
        <v>0</v>
      </c>
      <c r="Q57" s="3" t="b">
        <v>0</v>
      </c>
      <c r="R57" s="3" t="b">
        <v>0</v>
      </c>
      <c r="S57" s="3"/>
      <c r="T57" s="4"/>
      <c r="U57" s="4"/>
    </row>
    <row r="58" spans="1:21" outlineLevel="1" x14ac:dyDescent="0.25">
      <c r="A58" t="str">
        <f t="shared" si="5"/>
        <v/>
      </c>
      <c r="B58" t="str">
        <f t="shared" si="0"/>
        <v/>
      </c>
      <c r="C58" t="str">
        <f t="shared" si="1"/>
        <v/>
      </c>
      <c r="D58" t="str">
        <f t="shared" si="2"/>
        <v/>
      </c>
      <c r="E58" t="str">
        <f t="shared" si="6"/>
        <v/>
      </c>
      <c r="F58" t="str">
        <f t="shared" si="3"/>
        <v/>
      </c>
      <c r="G58" t="str">
        <f t="shared" si="7"/>
        <v/>
      </c>
      <c r="H58" t="str">
        <f t="shared" si="4"/>
        <v/>
      </c>
      <c r="I58">
        <f>IF(ISNUMBER(SEARCH("@",O58)),"",VLOOKUP(O58,CARDINALITIES,2,FALSE))</f>
        <v>0</v>
      </c>
      <c r="J58" s="66" t="str">
        <f>IF(ISNUMBER(SEARCH("@",O58)),"",VLOOKUP(O58,CARDINALITIES,3,FALSE))</f>
        <v>n</v>
      </c>
      <c r="M58" s="2" t="s">
        <v>4</v>
      </c>
      <c r="N58" s="2" t="s">
        <v>46</v>
      </c>
      <c r="O58" s="2" t="s">
        <v>47</v>
      </c>
      <c r="P58" s="3" t="b">
        <v>0</v>
      </c>
      <c r="Q58" s="3" t="b">
        <v>0</v>
      </c>
      <c r="R58" s="3" t="b">
        <v>0</v>
      </c>
      <c r="S58" s="3"/>
      <c r="T58" s="4"/>
      <c r="U58" s="4"/>
    </row>
    <row r="59" spans="1:21" outlineLevel="1" x14ac:dyDescent="0.25">
      <c r="A59" t="str">
        <f t="shared" si="5"/>
        <v/>
      </c>
      <c r="B59" t="str">
        <f t="shared" si="0"/>
        <v/>
      </c>
      <c r="C59" t="str">
        <f t="shared" si="1"/>
        <v/>
      </c>
      <c r="D59" t="str">
        <f t="shared" si="2"/>
        <v/>
      </c>
      <c r="E59" t="str">
        <f t="shared" si="6"/>
        <v/>
      </c>
      <c r="F59" t="str">
        <f t="shared" si="3"/>
        <v/>
      </c>
      <c r="G59" t="str">
        <f t="shared" si="7"/>
        <v/>
      </c>
      <c r="H59" t="str">
        <f t="shared" si="4"/>
        <v/>
      </c>
      <c r="I59">
        <f>IF(ISNUMBER(SEARCH("@",O59)),"",VLOOKUP(O59,CARDINALITIES,2,FALSE))</f>
        <v>0</v>
      </c>
      <c r="J59" s="66">
        <f>IF(ISNUMBER(SEARCH("@",O59)),"",VLOOKUP(O59,CARDINALITIES,3,FALSE))</f>
        <v>1</v>
      </c>
      <c r="M59" s="8" t="s">
        <v>215</v>
      </c>
      <c r="N59" s="8" t="s">
        <v>48</v>
      </c>
      <c r="O59" s="8" t="s">
        <v>49</v>
      </c>
      <c r="P59" s="9" t="b">
        <v>0</v>
      </c>
      <c r="Q59" s="9" t="b">
        <v>0</v>
      </c>
      <c r="R59" s="9" t="b">
        <v>0</v>
      </c>
      <c r="S59" s="9"/>
      <c r="T59" s="10"/>
      <c r="U59" s="10" t="s">
        <v>656</v>
      </c>
    </row>
    <row r="60" spans="1:21" outlineLevel="2" x14ac:dyDescent="0.25">
      <c r="A60" t="str">
        <f t="shared" si="5"/>
        <v/>
      </c>
      <c r="B60" t="str">
        <f t="shared" si="0"/>
        <v/>
      </c>
      <c r="C60" t="str">
        <f t="shared" si="1"/>
        <v/>
      </c>
      <c r="D60" t="str">
        <f t="shared" si="2"/>
        <v/>
      </c>
      <c r="E60" t="str">
        <f t="shared" si="6"/>
        <v/>
      </c>
      <c r="F60" t="str">
        <f t="shared" si="3"/>
        <v/>
      </c>
      <c r="G60" t="str">
        <f t="shared" si="7"/>
        <v/>
      </c>
      <c r="H60" t="str">
        <f t="shared" si="4"/>
        <v/>
      </c>
      <c r="I60" t="str">
        <f>IF(ISNUMBER(SEARCH("@",O60)),"",VLOOKUP(O60,CARDINALITIES,2,FALSE))</f>
        <v/>
      </c>
      <c r="J60" s="66" t="str">
        <f>IF(ISNUMBER(SEARCH("@",O60)),"",VLOOKUP(O60,CARDINALITIES,3,FALSE))</f>
        <v/>
      </c>
      <c r="M60" s="2" t="s">
        <v>4</v>
      </c>
      <c r="N60" s="2" t="s">
        <v>218</v>
      </c>
      <c r="O60" s="2" t="s">
        <v>258</v>
      </c>
      <c r="P60" s="3" t="b">
        <v>0</v>
      </c>
      <c r="Q60" s="3" t="b">
        <v>0</v>
      </c>
      <c r="R60" s="3" t="b">
        <v>0</v>
      </c>
      <c r="S60" s="3"/>
      <c r="T60" s="4"/>
      <c r="U60" s="4"/>
    </row>
    <row r="61" spans="1:21" outlineLevel="2" x14ac:dyDescent="0.25">
      <c r="A61" t="str">
        <f t="shared" si="5"/>
        <v/>
      </c>
      <c r="B61" t="str">
        <f t="shared" si="0"/>
        <v/>
      </c>
      <c r="C61" t="str">
        <f t="shared" si="1"/>
        <v/>
      </c>
      <c r="D61" t="str">
        <f t="shared" si="2"/>
        <v/>
      </c>
      <c r="E61" t="str">
        <f t="shared" si="6"/>
        <v/>
      </c>
      <c r="F61" t="str">
        <f t="shared" si="3"/>
        <v/>
      </c>
      <c r="G61" t="str">
        <f t="shared" si="7"/>
        <v/>
      </c>
      <c r="H61" t="str">
        <f t="shared" si="4"/>
        <v/>
      </c>
      <c r="I61">
        <f>IF(ISNUMBER(SEARCH("@",O61)),"",VLOOKUP(O61,CARDINALITIES,2,FALSE))</f>
        <v>1</v>
      </c>
      <c r="J61" s="66">
        <f>IF(ISNUMBER(SEARCH("@",O61)),"",VLOOKUP(O61,CARDINALITIES,3,FALSE))</f>
        <v>1</v>
      </c>
      <c r="M61" s="2" t="s">
        <v>4</v>
      </c>
      <c r="N61" s="2" t="s">
        <v>50</v>
      </c>
      <c r="O61" s="2" t="s">
        <v>51</v>
      </c>
      <c r="P61" s="3" t="b">
        <v>0</v>
      </c>
      <c r="Q61" s="3" t="b">
        <v>0</v>
      </c>
      <c r="R61" s="3" t="b">
        <v>0</v>
      </c>
      <c r="S61" s="3"/>
      <c r="T61" s="4"/>
      <c r="U61" s="4"/>
    </row>
    <row r="62" spans="1:21" outlineLevel="2" x14ac:dyDescent="0.25">
      <c r="A62" t="str">
        <f t="shared" si="5"/>
        <v/>
      </c>
      <c r="B62" t="str">
        <f t="shared" si="0"/>
        <v/>
      </c>
      <c r="C62" t="str">
        <f t="shared" si="1"/>
        <v/>
      </c>
      <c r="D62" t="str">
        <f t="shared" si="2"/>
        <v/>
      </c>
      <c r="E62" t="str">
        <f t="shared" si="6"/>
        <v/>
      </c>
      <c r="F62" t="str">
        <f t="shared" si="3"/>
        <v/>
      </c>
      <c r="G62" t="str">
        <f t="shared" si="7"/>
        <v/>
      </c>
      <c r="H62" t="str">
        <f t="shared" si="4"/>
        <v/>
      </c>
      <c r="I62">
        <f>IF(ISNUMBER(SEARCH("@",O62)),"",VLOOKUP(O62,CARDINALITIES,2,FALSE))</f>
        <v>1</v>
      </c>
      <c r="J62" s="66">
        <f>IF(ISNUMBER(SEARCH("@",O62)),"",VLOOKUP(O62,CARDINALITIES,3,FALSE))</f>
        <v>1</v>
      </c>
      <c r="M62" s="2" t="s">
        <v>4</v>
      </c>
      <c r="N62" s="2" t="s">
        <v>38</v>
      </c>
      <c r="O62" s="2" t="s">
        <v>52</v>
      </c>
      <c r="P62" s="3" t="b">
        <v>0</v>
      </c>
      <c r="Q62" s="3" t="b">
        <v>0</v>
      </c>
      <c r="R62" s="3" t="b">
        <v>0</v>
      </c>
      <c r="S62" s="3"/>
      <c r="T62" s="4"/>
      <c r="U62" s="4"/>
    </row>
    <row r="63" spans="1:21" outlineLevel="2" x14ac:dyDescent="0.25">
      <c r="A63" t="str">
        <f t="shared" si="5"/>
        <v/>
      </c>
      <c r="B63" t="str">
        <f t="shared" si="0"/>
        <v/>
      </c>
      <c r="C63" t="str">
        <f t="shared" si="1"/>
        <v/>
      </c>
      <c r="D63" t="str">
        <f t="shared" si="2"/>
        <v/>
      </c>
      <c r="E63" t="str">
        <f t="shared" si="6"/>
        <v/>
      </c>
      <c r="F63" t="str">
        <f t="shared" si="3"/>
        <v/>
      </c>
      <c r="G63" t="str">
        <f t="shared" si="7"/>
        <v/>
      </c>
      <c r="H63" t="str">
        <f t="shared" si="4"/>
        <v/>
      </c>
      <c r="I63" t="str">
        <f>IF(ISNUMBER(SEARCH("@",O63)),"",VLOOKUP(O63,CARDINALITIES,2,FALSE))</f>
        <v/>
      </c>
      <c r="J63" s="66" t="str">
        <f>IF(ISNUMBER(SEARCH("@",O63)),"",VLOOKUP(O63,CARDINALITIES,3,FALSE))</f>
        <v/>
      </c>
      <c r="M63" s="2" t="s">
        <v>4</v>
      </c>
      <c r="N63" s="2" t="s">
        <v>250</v>
      </c>
      <c r="O63" s="2" t="s">
        <v>259</v>
      </c>
      <c r="P63" s="3" t="b">
        <v>0</v>
      </c>
      <c r="Q63" s="3" t="b">
        <v>0</v>
      </c>
      <c r="R63" s="3" t="b">
        <v>0</v>
      </c>
      <c r="S63" s="3"/>
      <c r="T63" s="4"/>
      <c r="U63" s="4"/>
    </row>
    <row r="64" spans="1:21" outlineLevel="2" x14ac:dyDescent="0.25">
      <c r="A64" t="str">
        <f t="shared" si="5"/>
        <v/>
      </c>
      <c r="B64" t="str">
        <f t="shared" si="0"/>
        <v/>
      </c>
      <c r="C64" t="str">
        <f t="shared" si="1"/>
        <v/>
      </c>
      <c r="D64" t="str">
        <f t="shared" si="2"/>
        <v/>
      </c>
      <c r="E64" t="str">
        <f t="shared" si="6"/>
        <v/>
      </c>
      <c r="F64" t="str">
        <f t="shared" si="3"/>
        <v/>
      </c>
      <c r="G64" t="str">
        <f t="shared" si="7"/>
        <v/>
      </c>
      <c r="H64" t="str">
        <f t="shared" si="4"/>
        <v/>
      </c>
      <c r="I64">
        <f>IF(ISNUMBER(SEARCH("@",O64)),"",VLOOKUP(O64,CARDINALITIES,2,FALSE))</f>
        <v>0</v>
      </c>
      <c r="J64" s="66">
        <f>IF(ISNUMBER(SEARCH("@",O64)),"",VLOOKUP(O64,CARDINALITIES,3,FALSE))</f>
        <v>1</v>
      </c>
      <c r="M64" s="2" t="s">
        <v>4</v>
      </c>
      <c r="N64" s="2" t="s">
        <v>53</v>
      </c>
      <c r="O64" s="2" t="s">
        <v>54</v>
      </c>
      <c r="P64" s="3" t="b">
        <v>0</v>
      </c>
      <c r="Q64" s="3" t="b">
        <v>0</v>
      </c>
      <c r="R64" s="3" t="b">
        <v>0</v>
      </c>
      <c r="S64" s="3"/>
      <c r="T64" s="4"/>
      <c r="U64" s="4"/>
    </row>
    <row r="65" spans="1:21" outlineLevel="3" x14ac:dyDescent="0.25">
      <c r="A65" t="str">
        <f t="shared" si="5"/>
        <v/>
      </c>
      <c r="B65" t="str">
        <f t="shared" si="0"/>
        <v/>
      </c>
      <c r="C65" t="str">
        <f t="shared" si="1"/>
        <v/>
      </c>
      <c r="D65" t="str">
        <f t="shared" si="2"/>
        <v/>
      </c>
      <c r="E65" t="str">
        <f t="shared" si="6"/>
        <v/>
      </c>
      <c r="F65" t="str">
        <f t="shared" si="3"/>
        <v/>
      </c>
      <c r="G65" t="str">
        <f t="shared" si="7"/>
        <v/>
      </c>
      <c r="H65" t="str">
        <f t="shared" si="4"/>
        <v/>
      </c>
      <c r="I65">
        <f>IF(ISNUMBER(SEARCH("@",O65)),"",VLOOKUP(O65,CARDINALITIES,2,FALSE))</f>
        <v>1</v>
      </c>
      <c r="J65" s="66">
        <f>IF(ISNUMBER(SEARCH("@",O65)),"",VLOOKUP(O65,CARDINALITIES,3,FALSE))</f>
        <v>1</v>
      </c>
      <c r="M65" s="8" t="s">
        <v>215</v>
      </c>
      <c r="N65" s="8" t="s">
        <v>55</v>
      </c>
      <c r="O65" s="8" t="s">
        <v>56</v>
      </c>
      <c r="P65" s="9" t="b">
        <v>0</v>
      </c>
      <c r="Q65" s="9" t="b">
        <v>0</v>
      </c>
      <c r="R65" s="9" t="b">
        <v>0</v>
      </c>
      <c r="S65" s="9"/>
      <c r="T65" s="10"/>
      <c r="U65" s="10" t="s">
        <v>656</v>
      </c>
    </row>
    <row r="66" spans="1:21" s="33" customFormat="1" outlineLevel="3" x14ac:dyDescent="0.25">
      <c r="A66" t="str">
        <f t="shared" si="5"/>
        <v/>
      </c>
      <c r="B66" t="str">
        <f t="shared" ref="B66:B129" si="8">IF(AND(P66,M66="class"),O66,IF(ROW()&gt;2,IF(NOT(SUBSTITUTE(O66,B65,"")=O66),B65,""),""))</f>
        <v/>
      </c>
      <c r="C66" t="str">
        <f t="shared" ref="C66:C106" si="9">IF(AND(M66="class",P66,NOT(N66="skos:Concept")),CONCATENATE("&lt;Section",H66,"&gt;",S66,"&lt;/Section",H66,"&gt;"),IF(LEN(F66)&gt;0,CONCATENATE("&lt;FieldId",ROW(),"&gt;",T66,"&lt;/FieldId",ROW(),"&gt;"),""))</f>
        <v/>
      </c>
      <c r="D66" t="str">
        <f t="shared" ref="D66:D129" si="10">IF(P66,CONCATENATE("&lt;element name=""",N66,""" context=""",O66,"""&gt;&lt;label&gt;",T66,"&lt;/label&gt;&lt;/element&gt;"),"")</f>
        <v/>
      </c>
      <c r="E66" t="str">
        <f t="shared" si="6"/>
        <v/>
      </c>
      <c r="F66" t="str">
        <f t="shared" ref="F66:F129" si="11">IF(AND(P66,NOT(ISNUMBER(SEARCH("skos:Concept",O66))),NOT(OR(M66="class",M67="class"))),CONCATENATE("&lt;",IF(ISNUMBER(SEARCH("@",O66)),"!--",""),"field name=""FieldId",ROW(),""" xpath=""",O66,"""",IF(ISNUMBER(SEARCH("@",O66)),"",CONCATENATE(" or=""",H66,""" in=""",SUBSTITUTE(O66,CONCATENATE("/",N66),""),"""")),"/",IF(ISNUMBER(SEARCH("@",O66)),"!--",""),"&gt;"),"")</f>
        <v/>
      </c>
      <c r="G66" t="str">
        <f t="shared" si="7"/>
        <v/>
      </c>
      <c r="H66" t="str">
        <f t="shared" ref="H66:H108" si="12">IF(P66,RIGHT(N66,LEN(N66)-SEARCH(":",N66)),"")</f>
        <v/>
      </c>
      <c r="I66" t="str">
        <f>IF(ISNUMBER(SEARCH("@",O66)),"",VLOOKUP(O66,CARDINALITIES,2,FALSE))</f>
        <v/>
      </c>
      <c r="J66" s="66" t="str">
        <f>IF(ISNUMBER(SEARCH("@",O66)),"",VLOOKUP(O66,CARDINALITIES,3,FALSE))</f>
        <v/>
      </c>
      <c r="M66" s="24" t="s">
        <v>4</v>
      </c>
      <c r="N66" s="24" t="s">
        <v>218</v>
      </c>
      <c r="O66" s="24" t="s">
        <v>260</v>
      </c>
      <c r="P66" s="31" t="b">
        <v>0</v>
      </c>
      <c r="Q66" s="31" t="b">
        <v>0</v>
      </c>
      <c r="R66" s="31" t="b">
        <v>0</v>
      </c>
      <c r="S66" s="31"/>
      <c r="T66" s="32"/>
      <c r="U66" s="32"/>
    </row>
    <row r="67" spans="1:21" s="33" customFormat="1" outlineLevel="3" x14ac:dyDescent="0.25">
      <c r="A67" t="str">
        <f t="shared" ref="A67:A130" si="13">IF(AND(P67,NOT(N67="skos:Concept"),OR(M67="class",M68="class")),CONCATENATE("&lt;name&gt;",N67,"&lt;/name&gt;"),"")</f>
        <v/>
      </c>
      <c r="B67" t="str">
        <f t="shared" si="8"/>
        <v/>
      </c>
      <c r="C67" t="str">
        <f t="shared" si="9"/>
        <v/>
      </c>
      <c r="D67" t="str">
        <f t="shared" si="10"/>
        <v/>
      </c>
      <c r="E67" t="str">
        <f t="shared" ref="E67:E130" si="14">IF(AND(M67="class",P67),CONCATENATE("&lt;section ",IF(N67="skos:Concept",CONCATENATE("xpath=""",O67,""""),"")," name=""Section",H67,"""&gt;"),"")</f>
        <v/>
      </c>
      <c r="F67" t="str">
        <f t="shared" si="11"/>
        <v/>
      </c>
      <c r="G67" t="str">
        <f t="shared" ref="G67:G130" si="15">IF(AND(LEN(B67)&gt;0,OR(LEN(B68)=0,M68="class")),"&lt;/section&gt;","")</f>
        <v/>
      </c>
      <c r="H67" t="str">
        <f t="shared" si="12"/>
        <v/>
      </c>
      <c r="I67">
        <f>IF(ISNUMBER(SEARCH("@",O67)),"",VLOOKUP(O67,CARDINALITIES,2,FALSE))</f>
        <v>0</v>
      </c>
      <c r="J67" s="66" t="str">
        <f>IF(ISNUMBER(SEARCH("@",O67)),"",VLOOKUP(O67,CARDINALITIES,3,FALSE))</f>
        <v>n</v>
      </c>
      <c r="M67" s="24" t="s">
        <v>4</v>
      </c>
      <c r="N67" s="24" t="s">
        <v>5</v>
      </c>
      <c r="O67" s="24" t="s">
        <v>261</v>
      </c>
      <c r="P67" s="31" t="b">
        <v>0</v>
      </c>
      <c r="Q67" s="31" t="b">
        <v>0</v>
      </c>
      <c r="R67" s="31" t="b">
        <v>0</v>
      </c>
      <c r="S67" s="31"/>
      <c r="T67" s="32"/>
      <c r="U67" s="32"/>
    </row>
    <row r="68" spans="1:21" s="33" customFormat="1" outlineLevel="3" x14ac:dyDescent="0.25">
      <c r="A68" t="str">
        <f t="shared" si="13"/>
        <v/>
      </c>
      <c r="B68" t="str">
        <f t="shared" si="8"/>
        <v/>
      </c>
      <c r="C68" t="str">
        <f t="shared" si="9"/>
        <v/>
      </c>
      <c r="D68" t="str">
        <f t="shared" si="10"/>
        <v/>
      </c>
      <c r="E68" t="str">
        <f t="shared" si="14"/>
        <v/>
      </c>
      <c r="F68" t="str">
        <f t="shared" si="11"/>
        <v/>
      </c>
      <c r="G68" t="str">
        <f t="shared" si="15"/>
        <v/>
      </c>
      <c r="H68" t="str">
        <f t="shared" si="12"/>
        <v/>
      </c>
      <c r="I68" t="str">
        <f>IF(ISNUMBER(SEARCH("@",O68)),"",VLOOKUP(O68,CARDINALITIES,2,FALSE))</f>
        <v/>
      </c>
      <c r="J68" s="66" t="str">
        <f>IF(ISNUMBER(SEARCH("@",O68)),"",VLOOKUP(O68,CARDINALITIES,3,FALSE))</f>
        <v/>
      </c>
      <c r="M68" s="24" t="s">
        <v>4</v>
      </c>
      <c r="N68" s="24" t="s">
        <v>220</v>
      </c>
      <c r="O68" s="24" t="s">
        <v>262</v>
      </c>
      <c r="P68" s="31" t="b">
        <v>0</v>
      </c>
      <c r="Q68" s="31" t="b">
        <v>0</v>
      </c>
      <c r="R68" s="31" t="b">
        <v>0</v>
      </c>
      <c r="S68" s="31"/>
      <c r="T68" s="32"/>
      <c r="U68" s="32"/>
    </row>
    <row r="69" spans="1:21" s="33" customFormat="1" outlineLevel="3" x14ac:dyDescent="0.25">
      <c r="A69" t="str">
        <f t="shared" si="13"/>
        <v/>
      </c>
      <c r="B69" t="str">
        <f t="shared" si="8"/>
        <v/>
      </c>
      <c r="C69" t="str">
        <f t="shared" si="9"/>
        <v/>
      </c>
      <c r="D69" t="str">
        <f t="shared" si="10"/>
        <v/>
      </c>
      <c r="E69" t="str">
        <f t="shared" si="14"/>
        <v/>
      </c>
      <c r="F69" t="str">
        <f t="shared" si="11"/>
        <v/>
      </c>
      <c r="G69" t="str">
        <f t="shared" si="15"/>
        <v/>
      </c>
      <c r="H69" t="str">
        <f t="shared" si="12"/>
        <v/>
      </c>
      <c r="I69">
        <f>IF(ISNUMBER(SEARCH("@",O69)),"",VLOOKUP(O69,CARDINALITIES,2,FALSE))</f>
        <v>0</v>
      </c>
      <c r="J69" s="66" t="str">
        <f>IF(ISNUMBER(SEARCH("@",O69)),"",VLOOKUP(O69,CARDINALITIES,3,FALSE))</f>
        <v>n</v>
      </c>
      <c r="M69" s="24" t="s">
        <v>4</v>
      </c>
      <c r="N69" s="24" t="s">
        <v>7</v>
      </c>
      <c r="O69" s="24" t="s">
        <v>263</v>
      </c>
      <c r="P69" s="31" t="b">
        <v>0</v>
      </c>
      <c r="Q69" s="31" t="b">
        <v>0</v>
      </c>
      <c r="R69" s="31" t="b">
        <v>0</v>
      </c>
      <c r="S69" s="31"/>
      <c r="T69" s="32"/>
      <c r="U69" s="32"/>
    </row>
    <row r="70" spans="1:21" s="33" customFormat="1" outlineLevel="3" x14ac:dyDescent="0.25">
      <c r="A70" t="str">
        <f t="shared" si="13"/>
        <v/>
      </c>
      <c r="B70" t="str">
        <f t="shared" si="8"/>
        <v/>
      </c>
      <c r="C70" t="str">
        <f t="shared" si="9"/>
        <v/>
      </c>
      <c r="D70" t="str">
        <f t="shared" si="10"/>
        <v/>
      </c>
      <c r="E70" t="str">
        <f t="shared" si="14"/>
        <v/>
      </c>
      <c r="F70" t="str">
        <f t="shared" si="11"/>
        <v/>
      </c>
      <c r="G70" t="str">
        <f t="shared" si="15"/>
        <v/>
      </c>
      <c r="H70" t="str">
        <f t="shared" si="12"/>
        <v/>
      </c>
      <c r="I70" t="str">
        <f>IF(ISNUMBER(SEARCH("@",O70)),"",VLOOKUP(O70,CARDINALITIES,2,FALSE))</f>
        <v/>
      </c>
      <c r="J70" s="66" t="str">
        <f>IF(ISNUMBER(SEARCH("@",O70)),"",VLOOKUP(O70,CARDINALITIES,3,FALSE))</f>
        <v/>
      </c>
      <c r="M70" s="24" t="s">
        <v>4</v>
      </c>
      <c r="N70" s="24" t="s">
        <v>220</v>
      </c>
      <c r="O70" s="24" t="s">
        <v>264</v>
      </c>
      <c r="P70" s="31" t="b">
        <v>0</v>
      </c>
      <c r="Q70" s="31" t="b">
        <v>0</v>
      </c>
      <c r="R70" s="31" t="b">
        <v>0</v>
      </c>
      <c r="S70" s="31"/>
      <c r="T70" s="32"/>
      <c r="U70" s="32"/>
    </row>
    <row r="71" spans="1:21" outlineLevel="2" x14ac:dyDescent="0.25">
      <c r="A71" t="str">
        <f t="shared" si="13"/>
        <v/>
      </c>
      <c r="B71" t="str">
        <f t="shared" si="8"/>
        <v/>
      </c>
      <c r="C71" t="str">
        <f t="shared" si="9"/>
        <v/>
      </c>
      <c r="D71" t="str">
        <f t="shared" si="10"/>
        <v/>
      </c>
      <c r="E71" t="str">
        <f t="shared" si="14"/>
        <v/>
      </c>
      <c r="F71" t="str">
        <f t="shared" si="11"/>
        <v/>
      </c>
      <c r="G71" t="str">
        <f t="shared" si="15"/>
        <v/>
      </c>
      <c r="H71" t="str">
        <f t="shared" si="12"/>
        <v/>
      </c>
      <c r="I71">
        <f>IF(ISNUMBER(SEARCH("@",O71)),"",VLOOKUP(O71,CARDINALITIES,2,FALSE))</f>
        <v>0</v>
      </c>
      <c r="J71" s="66">
        <f>IF(ISNUMBER(SEARCH("@",O71)),"",VLOOKUP(O71,CARDINALITIES,3,FALSE))</f>
        <v>1</v>
      </c>
      <c r="M71" s="2" t="s">
        <v>4</v>
      </c>
      <c r="N71" s="2" t="s">
        <v>57</v>
      </c>
      <c r="O71" s="2" t="s">
        <v>58</v>
      </c>
      <c r="P71" s="3" t="b">
        <v>0</v>
      </c>
      <c r="Q71" s="3" t="b">
        <v>0</v>
      </c>
      <c r="R71" s="3" t="b">
        <v>0</v>
      </c>
      <c r="S71" s="3"/>
      <c r="T71" s="4"/>
      <c r="U71" s="4"/>
    </row>
    <row r="72" spans="1:21" outlineLevel="2" x14ac:dyDescent="0.25">
      <c r="A72" t="str">
        <f t="shared" si="13"/>
        <v/>
      </c>
      <c r="B72" t="str">
        <f t="shared" si="8"/>
        <v/>
      </c>
      <c r="C72" t="str">
        <f t="shared" si="9"/>
        <v/>
      </c>
      <c r="D72" t="str">
        <f t="shared" si="10"/>
        <v/>
      </c>
      <c r="E72" t="str">
        <f t="shared" si="14"/>
        <v/>
      </c>
      <c r="F72" t="str">
        <f t="shared" si="11"/>
        <v/>
      </c>
      <c r="G72" t="str">
        <f t="shared" si="15"/>
        <v/>
      </c>
      <c r="H72" t="str">
        <f t="shared" si="12"/>
        <v/>
      </c>
      <c r="I72">
        <f>IF(ISNUMBER(SEARCH("@",O72)),"",VLOOKUP(O72,CARDINALITIES,2,FALSE))</f>
        <v>1</v>
      </c>
      <c r="J72" s="66">
        <f>IF(ISNUMBER(SEARCH("@",O72)),"",VLOOKUP(O72,CARDINALITIES,3,FALSE))</f>
        <v>1</v>
      </c>
      <c r="M72" s="8" t="s">
        <v>215</v>
      </c>
      <c r="N72" s="8" t="s">
        <v>17</v>
      </c>
      <c r="O72" s="8" t="s">
        <v>265</v>
      </c>
      <c r="P72" s="9" t="b">
        <v>0</v>
      </c>
      <c r="Q72" s="9" t="b">
        <v>0</v>
      </c>
      <c r="R72" s="9" t="b">
        <v>0</v>
      </c>
      <c r="S72" s="9"/>
      <c r="T72" s="10"/>
      <c r="U72" s="10" t="s">
        <v>656</v>
      </c>
    </row>
    <row r="73" spans="1:21" outlineLevel="3" x14ac:dyDescent="0.25">
      <c r="A73" t="str">
        <f t="shared" si="13"/>
        <v/>
      </c>
      <c r="B73" t="str">
        <f t="shared" si="8"/>
        <v/>
      </c>
      <c r="C73" t="str">
        <f t="shared" si="9"/>
        <v/>
      </c>
      <c r="D73" t="str">
        <f t="shared" si="10"/>
        <v/>
      </c>
      <c r="E73" t="str">
        <f t="shared" si="14"/>
        <v/>
      </c>
      <c r="F73" t="str">
        <f t="shared" si="11"/>
        <v/>
      </c>
      <c r="G73" t="str">
        <f t="shared" si="15"/>
        <v/>
      </c>
      <c r="H73" t="str">
        <f t="shared" si="12"/>
        <v/>
      </c>
      <c r="I73" t="str">
        <f>IF(ISNUMBER(SEARCH("@",O73)),"",VLOOKUP(O73,CARDINALITIES,2,FALSE))</f>
        <v/>
      </c>
      <c r="J73" s="66" t="str">
        <f>IF(ISNUMBER(SEARCH("@",O73)),"",VLOOKUP(O73,CARDINALITIES,3,FALSE))</f>
        <v/>
      </c>
      <c r="M73" s="2" t="s">
        <v>4</v>
      </c>
      <c r="N73" s="2" t="s">
        <v>218</v>
      </c>
      <c r="O73" s="2" t="s">
        <v>266</v>
      </c>
      <c r="P73" s="3" t="b">
        <v>0</v>
      </c>
      <c r="Q73" s="3" t="b">
        <v>0</v>
      </c>
      <c r="R73" s="3" t="b">
        <v>0</v>
      </c>
      <c r="S73" s="3"/>
      <c r="T73" s="4"/>
      <c r="U73" s="4"/>
    </row>
    <row r="74" spans="1:21" outlineLevel="3" x14ac:dyDescent="0.25">
      <c r="A74" t="str">
        <f t="shared" si="13"/>
        <v/>
      </c>
      <c r="B74" t="str">
        <f t="shared" si="8"/>
        <v/>
      </c>
      <c r="C74" t="str">
        <f t="shared" si="9"/>
        <v/>
      </c>
      <c r="D74" t="str">
        <f t="shared" si="10"/>
        <v/>
      </c>
      <c r="E74" t="str">
        <f t="shared" si="14"/>
        <v/>
      </c>
      <c r="F74" t="str">
        <f t="shared" si="11"/>
        <v/>
      </c>
      <c r="G74" t="str">
        <f t="shared" si="15"/>
        <v/>
      </c>
      <c r="H74" t="str">
        <f t="shared" si="12"/>
        <v/>
      </c>
      <c r="I74" t="str">
        <f>IF(ISNUMBER(SEARCH("@",O74)),"",VLOOKUP(O74,CARDINALITIES,2,FALSE))</f>
        <v/>
      </c>
      <c r="J74" s="66" t="str">
        <f>IF(ISNUMBER(SEARCH("@",O74)),"",VLOOKUP(O74,CARDINALITIES,3,FALSE))</f>
        <v/>
      </c>
      <c r="M74" s="2" t="s">
        <v>4</v>
      </c>
      <c r="N74" s="2" t="s">
        <v>226</v>
      </c>
      <c r="O74" s="2" t="s">
        <v>267</v>
      </c>
      <c r="P74" s="3" t="b">
        <v>0</v>
      </c>
      <c r="Q74" s="3" t="b">
        <v>0</v>
      </c>
      <c r="R74" s="3" t="b">
        <v>0</v>
      </c>
      <c r="S74" s="3"/>
      <c r="T74" s="4"/>
      <c r="U74" s="4"/>
    </row>
    <row r="75" spans="1:21" outlineLevel="3" x14ac:dyDescent="0.25">
      <c r="A75" t="str">
        <f t="shared" si="13"/>
        <v/>
      </c>
      <c r="B75" t="str">
        <f t="shared" si="8"/>
        <v/>
      </c>
      <c r="C75" t="str">
        <f t="shared" si="9"/>
        <v/>
      </c>
      <c r="D75" t="str">
        <f t="shared" si="10"/>
        <v/>
      </c>
      <c r="E75" t="str">
        <f t="shared" si="14"/>
        <v/>
      </c>
      <c r="F75" t="str">
        <f t="shared" si="11"/>
        <v/>
      </c>
      <c r="G75" t="str">
        <f t="shared" si="15"/>
        <v/>
      </c>
      <c r="H75" t="str">
        <f t="shared" si="12"/>
        <v/>
      </c>
      <c r="I75">
        <f>IF(ISNUMBER(SEARCH("@",O75)),"",VLOOKUP(O75,CARDINALITIES,2,FALSE))</f>
        <v>0</v>
      </c>
      <c r="J75" s="66" t="str">
        <f>IF(ISNUMBER(SEARCH("@",O75)),"",VLOOKUP(O75,CARDINALITIES,3,FALSE))</f>
        <v>n</v>
      </c>
      <c r="M75" s="2" t="s">
        <v>4</v>
      </c>
      <c r="N75" s="2" t="s">
        <v>229</v>
      </c>
      <c r="O75" s="2" t="s">
        <v>268</v>
      </c>
      <c r="P75" s="3" t="b">
        <v>0</v>
      </c>
      <c r="Q75" s="3" t="b">
        <v>0</v>
      </c>
      <c r="R75" s="3" t="b">
        <v>0</v>
      </c>
      <c r="S75" s="3"/>
      <c r="T75" s="4"/>
      <c r="U75" s="4"/>
    </row>
    <row r="76" spans="1:21" outlineLevel="3" x14ac:dyDescent="0.25">
      <c r="A76" t="str">
        <f t="shared" si="13"/>
        <v/>
      </c>
      <c r="B76" t="str">
        <f t="shared" si="8"/>
        <v/>
      </c>
      <c r="C76" t="str">
        <f t="shared" si="9"/>
        <v/>
      </c>
      <c r="D76" t="str">
        <f t="shared" si="10"/>
        <v/>
      </c>
      <c r="E76" t="str">
        <f t="shared" si="14"/>
        <v/>
      </c>
      <c r="F76" t="str">
        <f t="shared" si="11"/>
        <v/>
      </c>
      <c r="G76" t="str">
        <f t="shared" si="15"/>
        <v/>
      </c>
      <c r="H76" t="str">
        <f t="shared" si="12"/>
        <v/>
      </c>
      <c r="I76" t="str">
        <f>IF(ISNUMBER(SEARCH("@",O76)),"",VLOOKUP(O76,CARDINALITIES,2,FALSE))</f>
        <v/>
      </c>
      <c r="J76" s="66" t="str">
        <f>IF(ISNUMBER(SEARCH("@",O76)),"",VLOOKUP(O76,CARDINALITIES,3,FALSE))</f>
        <v/>
      </c>
      <c r="M76" s="2" t="s">
        <v>4</v>
      </c>
      <c r="N76" s="2" t="s">
        <v>220</v>
      </c>
      <c r="O76" s="2" t="s">
        <v>269</v>
      </c>
      <c r="P76" s="3" t="b">
        <v>0</v>
      </c>
      <c r="Q76" s="3" t="b">
        <v>0</v>
      </c>
      <c r="R76" s="3" t="b">
        <v>0</v>
      </c>
      <c r="S76" s="3"/>
      <c r="T76" s="4"/>
      <c r="U76" s="4"/>
    </row>
    <row r="77" spans="1:21" outlineLevel="3" x14ac:dyDescent="0.25">
      <c r="A77" t="str">
        <f t="shared" si="13"/>
        <v/>
      </c>
      <c r="B77" t="str">
        <f t="shared" si="8"/>
        <v/>
      </c>
      <c r="C77" t="str">
        <f t="shared" si="9"/>
        <v/>
      </c>
      <c r="D77" t="str">
        <f t="shared" si="10"/>
        <v/>
      </c>
      <c r="E77" t="str">
        <f t="shared" si="14"/>
        <v/>
      </c>
      <c r="F77" t="str">
        <f t="shared" si="11"/>
        <v/>
      </c>
      <c r="G77" t="str">
        <f t="shared" si="15"/>
        <v/>
      </c>
      <c r="H77" t="str">
        <f t="shared" si="12"/>
        <v/>
      </c>
      <c r="I77" t="str">
        <f>IF(ISNUMBER(SEARCH("@",O77)),"",VLOOKUP(O77,CARDINALITIES,2,FALSE))</f>
        <v/>
      </c>
      <c r="J77" s="66" t="str">
        <f>IF(ISNUMBER(SEARCH("@",O77)),"",VLOOKUP(O77,CARDINALITIES,3,FALSE))</f>
        <v/>
      </c>
      <c r="M77" s="2" t="s">
        <v>4</v>
      </c>
      <c r="N77" s="2" t="s">
        <v>232</v>
      </c>
      <c r="O77" s="2" t="s">
        <v>270</v>
      </c>
      <c r="P77" s="3" t="b">
        <v>0</v>
      </c>
      <c r="Q77" s="3" t="b">
        <v>0</v>
      </c>
      <c r="R77" s="3" t="b">
        <v>0</v>
      </c>
      <c r="S77" s="3" t="str">
        <f>VLOOKUP(N77,dcat_terms!$B$2:$E$165,3,FALSE)</f>
        <v>in scheme</v>
      </c>
      <c r="T77" s="3" t="str">
        <f>VLOOKUP(N77,dcat_terms!$B$2:$E$165,4,FALSE)</f>
        <v>in thesaurus</v>
      </c>
      <c r="U77" s="4"/>
    </row>
    <row r="78" spans="1:21" outlineLevel="2" x14ac:dyDescent="0.25">
      <c r="A78" t="str">
        <f t="shared" si="13"/>
        <v/>
      </c>
      <c r="B78" t="str">
        <f t="shared" si="8"/>
        <v/>
      </c>
      <c r="C78" t="str">
        <f t="shared" si="9"/>
        <v/>
      </c>
      <c r="D78" t="str">
        <f t="shared" si="10"/>
        <v/>
      </c>
      <c r="E78" t="str">
        <f t="shared" si="14"/>
        <v/>
      </c>
      <c r="F78" t="str">
        <f t="shared" si="11"/>
        <v/>
      </c>
      <c r="G78" t="str">
        <f t="shared" si="15"/>
        <v/>
      </c>
      <c r="H78" t="str">
        <f t="shared" si="12"/>
        <v/>
      </c>
      <c r="I78">
        <f>IF(ISNUMBER(SEARCH("@",O78)),"",VLOOKUP(O78,CARDINALITIES,2,FALSE))</f>
        <v>0</v>
      </c>
      <c r="J78" s="66">
        <f>IF(ISNUMBER(SEARCH("@",O78)),"",VLOOKUP(O78,CARDINALITIES,3,FALSE))</f>
        <v>1</v>
      </c>
      <c r="M78" s="2" t="s">
        <v>4</v>
      </c>
      <c r="N78" s="2" t="s">
        <v>36</v>
      </c>
      <c r="O78" s="2" t="s">
        <v>59</v>
      </c>
      <c r="P78" s="3" t="b">
        <v>0</v>
      </c>
      <c r="Q78" s="3" t="b">
        <v>0</v>
      </c>
      <c r="R78" s="3" t="b">
        <v>0</v>
      </c>
      <c r="S78" s="3"/>
      <c r="T78" s="4"/>
      <c r="U78" s="4"/>
    </row>
    <row r="79" spans="1:21" outlineLevel="2" x14ac:dyDescent="0.25">
      <c r="A79" t="str">
        <f t="shared" si="13"/>
        <v/>
      </c>
      <c r="B79" t="str">
        <f t="shared" si="8"/>
        <v/>
      </c>
      <c r="C79" t="str">
        <f t="shared" si="9"/>
        <v/>
      </c>
      <c r="D79" t="str">
        <f t="shared" si="10"/>
        <v/>
      </c>
      <c r="E79" t="str">
        <f t="shared" si="14"/>
        <v/>
      </c>
      <c r="F79" t="str">
        <f t="shared" si="11"/>
        <v/>
      </c>
      <c r="G79" t="str">
        <f t="shared" si="15"/>
        <v/>
      </c>
      <c r="H79" t="str">
        <f t="shared" si="12"/>
        <v/>
      </c>
      <c r="I79" t="str">
        <f>IF(ISNUMBER(SEARCH("@",O79)),"",VLOOKUP(O79,CARDINALITIES,2,FALSE))</f>
        <v/>
      </c>
      <c r="J79" s="66" t="str">
        <f>IF(ISNUMBER(SEARCH("@",O79)),"",VLOOKUP(O79,CARDINALITIES,3,FALSE))</f>
        <v/>
      </c>
      <c r="M79" s="2" t="s">
        <v>4</v>
      </c>
      <c r="N79" s="2" t="s">
        <v>250</v>
      </c>
      <c r="O79" s="2" t="s">
        <v>271</v>
      </c>
      <c r="P79" s="3" t="b">
        <v>0</v>
      </c>
      <c r="Q79" s="3" t="b">
        <v>0</v>
      </c>
      <c r="R79" s="3" t="b">
        <v>0</v>
      </c>
      <c r="S79" s="3"/>
      <c r="T79" s="4"/>
      <c r="U79" s="4"/>
    </row>
    <row r="80" spans="1:21" outlineLevel="2" x14ac:dyDescent="0.25">
      <c r="A80" t="str">
        <f t="shared" si="13"/>
        <v/>
      </c>
      <c r="B80" t="str">
        <f t="shared" si="8"/>
        <v/>
      </c>
      <c r="C80" t="str">
        <f t="shared" si="9"/>
        <v/>
      </c>
      <c r="D80" t="str">
        <f t="shared" si="10"/>
        <v/>
      </c>
      <c r="E80" t="str">
        <f t="shared" si="14"/>
        <v/>
      </c>
      <c r="F80" t="str">
        <f t="shared" si="11"/>
        <v/>
      </c>
      <c r="G80" t="str">
        <f t="shared" si="15"/>
        <v/>
      </c>
      <c r="H80" t="str">
        <f t="shared" si="12"/>
        <v/>
      </c>
      <c r="I80">
        <f>IF(ISNUMBER(SEARCH("@",O80)),"",VLOOKUP(O80,CARDINALITIES,2,FALSE))</f>
        <v>0</v>
      </c>
      <c r="J80" s="66">
        <f>IF(ISNUMBER(SEARCH("@",O80)),"",VLOOKUP(O80,CARDINALITIES,3,FALSE))</f>
        <v>1</v>
      </c>
      <c r="M80" s="2" t="s">
        <v>4</v>
      </c>
      <c r="N80" s="2" t="s">
        <v>7</v>
      </c>
      <c r="O80" s="2" t="s">
        <v>60</v>
      </c>
      <c r="P80" s="3" t="b">
        <v>0</v>
      </c>
      <c r="Q80" s="3" t="b">
        <v>0</v>
      </c>
      <c r="R80" s="3" t="b">
        <v>0</v>
      </c>
      <c r="S80" s="3"/>
      <c r="T80" s="4"/>
      <c r="U80" s="4"/>
    </row>
    <row r="81" spans="1:21" outlineLevel="2" x14ac:dyDescent="0.25">
      <c r="A81" t="str">
        <f t="shared" si="13"/>
        <v/>
      </c>
      <c r="B81" t="str">
        <f t="shared" si="8"/>
        <v/>
      </c>
      <c r="C81" t="str">
        <f t="shared" si="9"/>
        <v/>
      </c>
      <c r="D81" t="str">
        <f t="shared" si="10"/>
        <v/>
      </c>
      <c r="E81" t="str">
        <f t="shared" si="14"/>
        <v/>
      </c>
      <c r="F81" t="str">
        <f t="shared" si="11"/>
        <v/>
      </c>
      <c r="G81" t="str">
        <f t="shared" si="15"/>
        <v/>
      </c>
      <c r="H81" t="str">
        <f t="shared" si="12"/>
        <v/>
      </c>
      <c r="I81" t="str">
        <f>IF(ISNUMBER(SEARCH("@",O81)),"",VLOOKUP(O81,CARDINALITIES,2,FALSE))</f>
        <v/>
      </c>
      <c r="J81" s="66" t="str">
        <f>IF(ISNUMBER(SEARCH("@",O81)),"",VLOOKUP(O81,CARDINALITIES,3,FALSE))</f>
        <v/>
      </c>
      <c r="M81" s="2" t="s">
        <v>4</v>
      </c>
      <c r="N81" s="2" t="s">
        <v>220</v>
      </c>
      <c r="O81" s="2" t="s">
        <v>272</v>
      </c>
      <c r="P81" s="3" t="b">
        <v>0</v>
      </c>
      <c r="Q81" s="3" t="b">
        <v>0</v>
      </c>
      <c r="R81" s="3" t="b">
        <v>0</v>
      </c>
      <c r="S81" s="3"/>
      <c r="T81" s="4"/>
      <c r="U81" s="4"/>
    </row>
    <row r="82" spans="1:21" outlineLevel="2" x14ac:dyDescent="0.25">
      <c r="A82" t="str">
        <f t="shared" si="13"/>
        <v/>
      </c>
      <c r="B82" t="str">
        <f t="shared" si="8"/>
        <v/>
      </c>
      <c r="C82" t="str">
        <f t="shared" si="9"/>
        <v/>
      </c>
      <c r="D82" t="str">
        <f t="shared" si="10"/>
        <v/>
      </c>
      <c r="E82" t="str">
        <f t="shared" si="14"/>
        <v/>
      </c>
      <c r="F82" t="str">
        <f t="shared" si="11"/>
        <v/>
      </c>
      <c r="G82" t="str">
        <f t="shared" si="15"/>
        <v/>
      </c>
      <c r="H82" t="str">
        <f t="shared" si="12"/>
        <v/>
      </c>
      <c r="I82">
        <f>IF(ISNUMBER(SEARCH("@",O82)),"",VLOOKUP(O82,CARDINALITIES,2,FALSE))</f>
        <v>1</v>
      </c>
      <c r="J82" s="66" t="str">
        <f>IF(ISNUMBER(SEARCH("@",O82)),"",VLOOKUP(O82,CARDINALITIES,3,FALSE))</f>
        <v>n</v>
      </c>
      <c r="M82" s="2" t="s">
        <v>4</v>
      </c>
      <c r="N82" s="2" t="s">
        <v>33</v>
      </c>
      <c r="O82" s="2" t="s">
        <v>61</v>
      </c>
      <c r="P82" s="3" t="b">
        <v>0</v>
      </c>
      <c r="Q82" s="3" t="b">
        <v>0</v>
      </c>
      <c r="R82" s="3" t="b">
        <v>0</v>
      </c>
      <c r="S82" s="3"/>
      <c r="T82" s="4"/>
      <c r="U82" s="4"/>
    </row>
    <row r="83" spans="1:21" outlineLevel="2" x14ac:dyDescent="0.25">
      <c r="A83" t="str">
        <f t="shared" si="13"/>
        <v/>
      </c>
      <c r="B83" t="str">
        <f t="shared" si="8"/>
        <v/>
      </c>
      <c r="C83" t="str">
        <f t="shared" si="9"/>
        <v/>
      </c>
      <c r="D83" t="str">
        <f t="shared" si="10"/>
        <v/>
      </c>
      <c r="E83" t="str">
        <f t="shared" si="14"/>
        <v/>
      </c>
      <c r="F83" t="str">
        <f t="shared" si="11"/>
        <v/>
      </c>
      <c r="G83" t="str">
        <f t="shared" si="15"/>
        <v/>
      </c>
      <c r="H83" t="str">
        <f t="shared" si="12"/>
        <v/>
      </c>
      <c r="I83">
        <f>IF(ISNUMBER(SEARCH("@",O83)),"",VLOOKUP(O83,CARDINALITIES,2,FALSE))</f>
        <v>1</v>
      </c>
      <c r="J83" s="66">
        <f>IF(ISNUMBER(SEARCH("@",O83)),"",VLOOKUP(O83,CARDINALITIES,3,FALSE))</f>
        <v>1</v>
      </c>
      <c r="M83" s="8" t="s">
        <v>215</v>
      </c>
      <c r="N83" s="8" t="s">
        <v>17</v>
      </c>
      <c r="O83" s="8" t="s">
        <v>62</v>
      </c>
      <c r="P83" s="9" t="b">
        <v>0</v>
      </c>
      <c r="Q83" s="9" t="b">
        <v>0</v>
      </c>
      <c r="R83" s="9" t="b">
        <v>0</v>
      </c>
      <c r="S83" s="9"/>
      <c r="T83" s="10"/>
      <c r="U83" s="10" t="s">
        <v>656</v>
      </c>
    </row>
    <row r="84" spans="1:21" outlineLevel="3" x14ac:dyDescent="0.25">
      <c r="A84" t="str">
        <f t="shared" si="13"/>
        <v/>
      </c>
      <c r="B84" t="str">
        <f t="shared" si="8"/>
        <v/>
      </c>
      <c r="C84" t="str">
        <f t="shared" si="9"/>
        <v/>
      </c>
      <c r="D84" t="str">
        <f t="shared" si="10"/>
        <v/>
      </c>
      <c r="E84" t="str">
        <f t="shared" si="14"/>
        <v/>
      </c>
      <c r="F84" t="str">
        <f t="shared" si="11"/>
        <v/>
      </c>
      <c r="G84" t="str">
        <f t="shared" si="15"/>
        <v/>
      </c>
      <c r="H84" t="str">
        <f t="shared" si="12"/>
        <v/>
      </c>
      <c r="I84" t="str">
        <f>IF(ISNUMBER(SEARCH("@",O84)),"",VLOOKUP(O84,CARDINALITIES,2,FALSE))</f>
        <v/>
      </c>
      <c r="J84" s="66" t="str">
        <f>IF(ISNUMBER(SEARCH("@",O84)),"",VLOOKUP(O84,CARDINALITIES,3,FALSE))</f>
        <v/>
      </c>
      <c r="M84" s="2" t="s">
        <v>4</v>
      </c>
      <c r="N84" s="2" t="s">
        <v>218</v>
      </c>
      <c r="O84" s="2" t="s">
        <v>273</v>
      </c>
      <c r="P84" s="3" t="b">
        <v>0</v>
      </c>
      <c r="Q84" s="3" t="b">
        <v>0</v>
      </c>
      <c r="R84" s="3" t="b">
        <v>0</v>
      </c>
      <c r="S84" s="3"/>
      <c r="T84" s="4"/>
      <c r="U84" s="4"/>
    </row>
    <row r="85" spans="1:21" outlineLevel="3" x14ac:dyDescent="0.25">
      <c r="A85" t="str">
        <f t="shared" si="13"/>
        <v/>
      </c>
      <c r="B85" t="str">
        <f t="shared" si="8"/>
        <v/>
      </c>
      <c r="C85" t="str">
        <f t="shared" si="9"/>
        <v/>
      </c>
      <c r="D85" t="str">
        <f t="shared" si="10"/>
        <v/>
      </c>
      <c r="E85" t="str">
        <f t="shared" si="14"/>
        <v/>
      </c>
      <c r="F85" t="str">
        <f t="shared" si="11"/>
        <v/>
      </c>
      <c r="G85" t="str">
        <f t="shared" si="15"/>
        <v/>
      </c>
      <c r="H85" t="str">
        <f t="shared" si="12"/>
        <v/>
      </c>
      <c r="I85" t="str">
        <f>IF(ISNUMBER(SEARCH("@",O85)),"",VLOOKUP(O85,CARDINALITIES,2,FALSE))</f>
        <v/>
      </c>
      <c r="J85" s="66" t="str">
        <f>IF(ISNUMBER(SEARCH("@",O85)),"",VLOOKUP(O85,CARDINALITIES,3,FALSE))</f>
        <v/>
      </c>
      <c r="M85" s="2" t="s">
        <v>4</v>
      </c>
      <c r="N85" s="2" t="s">
        <v>226</v>
      </c>
      <c r="O85" s="2" t="s">
        <v>274</v>
      </c>
      <c r="P85" s="3" t="b">
        <v>0</v>
      </c>
      <c r="Q85" s="3" t="b">
        <v>0</v>
      </c>
      <c r="R85" s="3" t="b">
        <v>0</v>
      </c>
      <c r="S85" s="3"/>
      <c r="T85" s="4"/>
      <c r="U85" s="4" t="s">
        <v>705</v>
      </c>
    </row>
    <row r="86" spans="1:21" outlineLevel="3" x14ac:dyDescent="0.25">
      <c r="A86" t="str">
        <f t="shared" si="13"/>
        <v/>
      </c>
      <c r="B86" t="str">
        <f t="shared" si="8"/>
        <v/>
      </c>
      <c r="C86" t="str">
        <f t="shared" si="9"/>
        <v/>
      </c>
      <c r="D86" t="str">
        <f t="shared" si="10"/>
        <v/>
      </c>
      <c r="E86" t="str">
        <f t="shared" si="14"/>
        <v/>
      </c>
      <c r="F86" t="str">
        <f t="shared" si="11"/>
        <v/>
      </c>
      <c r="G86" t="str">
        <f t="shared" si="15"/>
        <v/>
      </c>
      <c r="H86" t="str">
        <f t="shared" si="12"/>
        <v/>
      </c>
      <c r="I86">
        <f>IF(ISNUMBER(SEARCH("@",O86)),"",VLOOKUP(O86,CARDINALITIES,2,FALSE))</f>
        <v>0</v>
      </c>
      <c r="J86" s="66" t="str">
        <f>IF(ISNUMBER(SEARCH("@",O86)),"",VLOOKUP(O86,CARDINALITIES,3,FALSE))</f>
        <v>n</v>
      </c>
      <c r="M86" s="2" t="s">
        <v>4</v>
      </c>
      <c r="N86" s="2" t="s">
        <v>229</v>
      </c>
      <c r="O86" s="2" t="s">
        <v>275</v>
      </c>
      <c r="P86" s="3" t="b">
        <v>0</v>
      </c>
      <c r="Q86" s="3" t="b">
        <v>0</v>
      </c>
      <c r="R86" s="3" t="b">
        <v>0</v>
      </c>
      <c r="S86" s="3"/>
      <c r="T86" s="4"/>
      <c r="U86" s="4"/>
    </row>
    <row r="87" spans="1:21" outlineLevel="3" x14ac:dyDescent="0.25">
      <c r="A87" t="str">
        <f t="shared" si="13"/>
        <v/>
      </c>
      <c r="B87" t="str">
        <f t="shared" si="8"/>
        <v/>
      </c>
      <c r="C87" t="str">
        <f t="shared" si="9"/>
        <v/>
      </c>
      <c r="D87" t="str">
        <f t="shared" si="10"/>
        <v/>
      </c>
      <c r="E87" t="str">
        <f t="shared" si="14"/>
        <v/>
      </c>
      <c r="F87" t="str">
        <f t="shared" si="11"/>
        <v/>
      </c>
      <c r="G87" t="str">
        <f t="shared" si="15"/>
        <v/>
      </c>
      <c r="H87" t="str">
        <f t="shared" si="12"/>
        <v/>
      </c>
      <c r="I87" t="str">
        <f>IF(ISNUMBER(SEARCH("@",O87)),"",VLOOKUP(O87,CARDINALITIES,2,FALSE))</f>
        <v/>
      </c>
      <c r="J87" s="66" t="str">
        <f>IF(ISNUMBER(SEARCH("@",O87)),"",VLOOKUP(O87,CARDINALITIES,3,FALSE))</f>
        <v/>
      </c>
      <c r="M87" s="2" t="s">
        <v>4</v>
      </c>
      <c r="N87" s="2" t="s">
        <v>220</v>
      </c>
      <c r="O87" s="2" t="s">
        <v>276</v>
      </c>
      <c r="P87" s="3" t="b">
        <v>0</v>
      </c>
      <c r="Q87" s="3" t="b">
        <v>0</v>
      </c>
      <c r="R87" s="3" t="b">
        <v>0</v>
      </c>
      <c r="S87" s="3"/>
      <c r="T87" s="4"/>
      <c r="U87" s="4"/>
    </row>
    <row r="88" spans="1:21" outlineLevel="3" x14ac:dyDescent="0.25">
      <c r="A88" t="str">
        <f t="shared" si="13"/>
        <v/>
      </c>
      <c r="B88" t="str">
        <f t="shared" si="8"/>
        <v/>
      </c>
      <c r="C88" t="str">
        <f t="shared" si="9"/>
        <v/>
      </c>
      <c r="D88" t="str">
        <f t="shared" si="10"/>
        <v/>
      </c>
      <c r="E88" t="str">
        <f t="shared" si="14"/>
        <v/>
      </c>
      <c r="F88" t="str">
        <f t="shared" si="11"/>
        <v/>
      </c>
      <c r="G88" t="str">
        <f t="shared" si="15"/>
        <v/>
      </c>
      <c r="H88" t="str">
        <f t="shared" si="12"/>
        <v/>
      </c>
      <c r="I88" t="str">
        <f>IF(ISNUMBER(SEARCH("@",O88)),"",VLOOKUP(O88,CARDINALITIES,2,FALSE))</f>
        <v/>
      </c>
      <c r="J88" s="66" t="str">
        <f>IF(ISNUMBER(SEARCH("@",O88)),"",VLOOKUP(O88,CARDINALITIES,3,FALSE))</f>
        <v/>
      </c>
      <c r="M88" s="2" t="s">
        <v>4</v>
      </c>
      <c r="N88" s="2" t="s">
        <v>232</v>
      </c>
      <c r="O88" s="2" t="s">
        <v>277</v>
      </c>
      <c r="P88" s="3" t="b">
        <v>0</v>
      </c>
      <c r="Q88" s="3" t="b">
        <v>0</v>
      </c>
      <c r="R88" s="3" t="b">
        <v>0</v>
      </c>
      <c r="S88" s="3" t="str">
        <f>VLOOKUP(N88,dcat_terms!$B$2:$E$165,3,FALSE)</f>
        <v>in scheme</v>
      </c>
      <c r="T88" s="3" t="str">
        <f>VLOOKUP(N88,dcat_terms!$B$2:$E$165,4,FALSE)</f>
        <v>in thesaurus</v>
      </c>
      <c r="U88" s="4"/>
    </row>
    <row r="89" spans="1:21" outlineLevel="2" x14ac:dyDescent="0.25">
      <c r="A89" t="str">
        <f t="shared" si="13"/>
        <v/>
      </c>
      <c r="B89" t="str">
        <f t="shared" si="8"/>
        <v/>
      </c>
      <c r="C89" t="str">
        <f t="shared" si="9"/>
        <v/>
      </c>
      <c r="D89" t="str">
        <f t="shared" si="10"/>
        <v/>
      </c>
      <c r="E89" t="str">
        <f t="shared" si="14"/>
        <v/>
      </c>
      <c r="F89" t="str">
        <f t="shared" si="11"/>
        <v/>
      </c>
      <c r="G89" t="str">
        <f t="shared" si="15"/>
        <v/>
      </c>
      <c r="H89" t="str">
        <f t="shared" si="12"/>
        <v/>
      </c>
      <c r="I89">
        <f>IF(ISNUMBER(SEARCH("@",O89)),"",VLOOKUP(O89,CARDINALITIES,2,FALSE))</f>
        <v>1</v>
      </c>
      <c r="J89" s="66">
        <f>IF(ISNUMBER(SEARCH("@",O89)),"",VLOOKUP(O89,CARDINALITIES,3,FALSE))</f>
        <v>1</v>
      </c>
      <c r="M89" s="2" t="s">
        <v>4</v>
      </c>
      <c r="N89" s="2" t="s">
        <v>63</v>
      </c>
      <c r="O89" s="2" t="s">
        <v>64</v>
      </c>
      <c r="P89" s="3" t="b">
        <v>0</v>
      </c>
      <c r="Q89" s="3" t="b">
        <v>0</v>
      </c>
      <c r="R89" s="3" t="b">
        <v>0</v>
      </c>
      <c r="S89" s="54" t="s">
        <v>526</v>
      </c>
      <c r="T89" s="51" t="s">
        <v>848</v>
      </c>
      <c r="U89" s="4"/>
    </row>
    <row r="90" spans="1:21" outlineLevel="2" x14ac:dyDescent="0.25">
      <c r="A90" t="str">
        <f t="shared" si="13"/>
        <v/>
      </c>
      <c r="B90" t="str">
        <f t="shared" si="8"/>
        <v/>
      </c>
      <c r="C90" t="str">
        <f t="shared" si="9"/>
        <v/>
      </c>
      <c r="D90" t="str">
        <f t="shared" si="10"/>
        <v/>
      </c>
      <c r="E90" t="str">
        <f t="shared" si="14"/>
        <v/>
      </c>
      <c r="F90" t="str">
        <f t="shared" si="11"/>
        <v/>
      </c>
      <c r="G90" t="str">
        <f t="shared" si="15"/>
        <v/>
      </c>
      <c r="H90" t="str">
        <f t="shared" si="12"/>
        <v/>
      </c>
      <c r="I90" t="str">
        <f>IF(ISNUMBER(SEARCH("@",O90)),"",VLOOKUP(O90,CARDINALITIES,2,FALSE))</f>
        <v/>
      </c>
      <c r="J90" s="66" t="str">
        <f>IF(ISNUMBER(SEARCH("@",O90)),"",VLOOKUP(O90,CARDINALITIES,3,FALSE))</f>
        <v/>
      </c>
      <c r="M90" s="2" t="s">
        <v>4</v>
      </c>
      <c r="N90" s="2" t="s">
        <v>227</v>
      </c>
      <c r="O90" s="2" t="s">
        <v>466</v>
      </c>
      <c r="P90" s="3" t="b">
        <v>0</v>
      </c>
      <c r="Q90" s="3" t="b">
        <v>0</v>
      </c>
      <c r="R90" s="3" t="b">
        <v>0</v>
      </c>
      <c r="S90" s="3"/>
      <c r="T90" s="4"/>
      <c r="U90" s="4"/>
    </row>
    <row r="91" spans="1:21" outlineLevel="2" x14ac:dyDescent="0.25">
      <c r="A91" t="str">
        <f t="shared" si="13"/>
        <v/>
      </c>
      <c r="B91" t="str">
        <f t="shared" si="8"/>
        <v/>
      </c>
      <c r="C91" t="str">
        <f t="shared" si="9"/>
        <v/>
      </c>
      <c r="D91" t="str">
        <f t="shared" si="10"/>
        <v/>
      </c>
      <c r="E91" t="str">
        <f t="shared" si="14"/>
        <v/>
      </c>
      <c r="F91" t="str">
        <f t="shared" si="11"/>
        <v/>
      </c>
      <c r="G91" t="str">
        <f t="shared" si="15"/>
        <v/>
      </c>
      <c r="H91" t="str">
        <f t="shared" si="12"/>
        <v/>
      </c>
      <c r="I91">
        <f>IF(ISNUMBER(SEARCH("@",O91)),"",VLOOKUP(O91,CARDINALITIES,2,FALSE))</f>
        <v>0</v>
      </c>
      <c r="J91" s="66">
        <f>IF(ISNUMBER(SEARCH("@",O91)),"",VLOOKUP(O91,CARDINALITIES,3,FALSE))</f>
        <v>1</v>
      </c>
      <c r="M91" s="2" t="s">
        <v>4</v>
      </c>
      <c r="N91" s="2" t="s">
        <v>5</v>
      </c>
      <c r="O91" s="2" t="s">
        <v>65</v>
      </c>
      <c r="P91" s="3" t="b">
        <v>0</v>
      </c>
      <c r="Q91" s="3" t="b">
        <v>0</v>
      </c>
      <c r="R91" s="3" t="b">
        <v>0</v>
      </c>
      <c r="S91" s="3"/>
      <c r="T91" s="4"/>
      <c r="U91" s="4"/>
    </row>
    <row r="92" spans="1:21" outlineLevel="2" x14ac:dyDescent="0.25">
      <c r="A92" t="str">
        <f t="shared" si="13"/>
        <v/>
      </c>
      <c r="B92" t="str">
        <f t="shared" si="8"/>
        <v/>
      </c>
      <c r="C92" t="str">
        <f t="shared" si="9"/>
        <v/>
      </c>
      <c r="D92" t="str">
        <f t="shared" si="10"/>
        <v/>
      </c>
      <c r="E92" t="str">
        <f t="shared" si="14"/>
        <v/>
      </c>
      <c r="F92" t="str">
        <f t="shared" si="11"/>
        <v/>
      </c>
      <c r="G92" t="str">
        <f t="shared" si="15"/>
        <v/>
      </c>
      <c r="H92" t="str">
        <f t="shared" si="12"/>
        <v/>
      </c>
      <c r="I92" t="str">
        <f>IF(ISNUMBER(SEARCH("@",O92)),"",VLOOKUP(O92,CARDINALITIES,2,FALSE))</f>
        <v/>
      </c>
      <c r="J92" s="66" t="str">
        <f>IF(ISNUMBER(SEARCH("@",O92)),"",VLOOKUP(O92,CARDINALITIES,3,FALSE))</f>
        <v/>
      </c>
      <c r="M92" s="2" t="s">
        <v>4</v>
      </c>
      <c r="N92" s="2" t="s">
        <v>220</v>
      </c>
      <c r="O92" s="2" t="s">
        <v>278</v>
      </c>
      <c r="P92" s="3" t="b">
        <v>0</v>
      </c>
      <c r="Q92" s="3" t="b">
        <v>0</v>
      </c>
      <c r="R92" s="3" t="b">
        <v>0</v>
      </c>
      <c r="S92" s="3"/>
      <c r="T92" s="4"/>
      <c r="U92" s="4"/>
    </row>
    <row r="93" spans="1:21" outlineLevel="1" x14ac:dyDescent="0.25">
      <c r="A93" t="str">
        <f t="shared" si="13"/>
        <v/>
      </c>
      <c r="B93" t="str">
        <f t="shared" si="8"/>
        <v/>
      </c>
      <c r="C93" t="str">
        <f t="shared" si="9"/>
        <v/>
      </c>
      <c r="D93" t="str">
        <f t="shared" si="10"/>
        <v/>
      </c>
      <c r="E93" t="str">
        <f t="shared" si="14"/>
        <v/>
      </c>
      <c r="F93" t="str">
        <f t="shared" si="11"/>
        <v/>
      </c>
      <c r="G93" t="str">
        <f t="shared" si="15"/>
        <v/>
      </c>
      <c r="H93" t="str">
        <f t="shared" si="12"/>
        <v/>
      </c>
      <c r="I93">
        <f>IF(ISNUMBER(SEARCH("@",O93)),"",VLOOKUP(O93,CARDINALITIES,2,FALSE))</f>
        <v>0</v>
      </c>
      <c r="J93" s="66">
        <f>IF(ISNUMBER(SEARCH("@",O93)),"",VLOOKUP(O93,CARDINALITIES,3,FALSE))</f>
        <v>1</v>
      </c>
      <c r="M93" s="2" t="s">
        <v>4</v>
      </c>
      <c r="N93" s="2" t="s">
        <v>66</v>
      </c>
      <c r="O93" s="2" t="s">
        <v>67</v>
      </c>
      <c r="P93" s="3" t="b">
        <v>0</v>
      </c>
      <c r="Q93" s="3" t="b">
        <v>0</v>
      </c>
      <c r="R93" s="3" t="b">
        <v>0</v>
      </c>
      <c r="S93" s="3"/>
      <c r="T93" s="4"/>
      <c r="U93" s="4"/>
    </row>
    <row r="94" spans="1:21" outlineLevel="1" x14ac:dyDescent="0.25">
      <c r="A94" t="str">
        <f t="shared" si="13"/>
        <v/>
      </c>
      <c r="B94" t="str">
        <f t="shared" si="8"/>
        <v/>
      </c>
      <c r="C94" t="str">
        <f t="shared" si="9"/>
        <v/>
      </c>
      <c r="D94" t="str">
        <f t="shared" si="10"/>
        <v/>
      </c>
      <c r="E94" t="str">
        <f t="shared" si="14"/>
        <v/>
      </c>
      <c r="F94" t="str">
        <f t="shared" si="11"/>
        <v/>
      </c>
      <c r="G94" t="str">
        <f t="shared" si="15"/>
        <v/>
      </c>
      <c r="H94" t="str">
        <f t="shared" si="12"/>
        <v/>
      </c>
      <c r="I94">
        <f>IF(ISNUMBER(SEARCH("@",O94)),"",VLOOKUP(O94,CARDINALITIES,2,FALSE))</f>
        <v>1</v>
      </c>
      <c r="J94" s="66">
        <f>IF(ISNUMBER(SEARCH("@",O94)),"",VLOOKUP(O94,CARDINALITIES,3,FALSE))</f>
        <v>1</v>
      </c>
      <c r="M94" s="8" t="s">
        <v>215</v>
      </c>
      <c r="N94" s="8" t="s">
        <v>454</v>
      </c>
      <c r="O94" s="8" t="s">
        <v>455</v>
      </c>
      <c r="P94" s="9" t="b">
        <v>0</v>
      </c>
      <c r="Q94" s="9" t="b">
        <v>0</v>
      </c>
      <c r="R94" s="9" t="b">
        <v>0</v>
      </c>
      <c r="S94" s="9"/>
      <c r="T94" s="10"/>
      <c r="U94" s="10" t="s">
        <v>656</v>
      </c>
    </row>
    <row r="95" spans="1:21" s="33" customFormat="1" outlineLevel="2" x14ac:dyDescent="0.25">
      <c r="A95" t="str">
        <f t="shared" si="13"/>
        <v/>
      </c>
      <c r="B95" t="str">
        <f t="shared" si="8"/>
        <v/>
      </c>
      <c r="C95" t="str">
        <f t="shared" si="9"/>
        <v/>
      </c>
      <c r="D95" t="str">
        <f t="shared" si="10"/>
        <v/>
      </c>
      <c r="E95" t="str">
        <f t="shared" si="14"/>
        <v/>
      </c>
      <c r="F95" t="str">
        <f t="shared" si="11"/>
        <v/>
      </c>
      <c r="G95" t="str">
        <f t="shared" si="15"/>
        <v/>
      </c>
      <c r="H95" t="str">
        <f t="shared" si="12"/>
        <v/>
      </c>
      <c r="I95" t="str">
        <f>IF(ISNUMBER(SEARCH("@",O95)),"",VLOOKUP(O95,CARDINALITIES,2,FALSE))</f>
        <v/>
      </c>
      <c r="J95" s="66" t="str">
        <f>IF(ISNUMBER(SEARCH("@",O95)),"",VLOOKUP(O95,CARDINALITIES,3,FALSE))</f>
        <v/>
      </c>
      <c r="M95" s="24" t="s">
        <v>4</v>
      </c>
      <c r="N95" s="24" t="s">
        <v>218</v>
      </c>
      <c r="O95" s="24" t="s">
        <v>456</v>
      </c>
      <c r="P95" s="31" t="b">
        <v>0</v>
      </c>
      <c r="Q95" s="31" t="b">
        <v>0</v>
      </c>
      <c r="R95" s="31" t="b">
        <v>0</v>
      </c>
      <c r="S95" s="31"/>
      <c r="T95" s="32"/>
      <c r="U95" s="32"/>
    </row>
    <row r="96" spans="1:21" s="33" customFormat="1" outlineLevel="2" x14ac:dyDescent="0.25">
      <c r="A96" t="str">
        <f t="shared" si="13"/>
        <v/>
      </c>
      <c r="B96" t="str">
        <f t="shared" si="8"/>
        <v/>
      </c>
      <c r="C96" t="str">
        <f t="shared" si="9"/>
        <v/>
      </c>
      <c r="D96" t="str">
        <f t="shared" si="10"/>
        <v/>
      </c>
      <c r="E96" t="str">
        <f t="shared" si="14"/>
        <v/>
      </c>
      <c r="F96" t="str">
        <f t="shared" si="11"/>
        <v/>
      </c>
      <c r="G96" t="str">
        <f t="shared" si="15"/>
        <v/>
      </c>
      <c r="H96" t="str">
        <f t="shared" si="12"/>
        <v/>
      </c>
      <c r="I96">
        <f>IF(ISNUMBER(SEARCH("@",O96)),"",VLOOKUP(O96,CARDINALITIES,2,FALSE))</f>
        <v>0</v>
      </c>
      <c r="J96" s="66" t="str">
        <f>IF(ISNUMBER(SEARCH("@",O96)),"",VLOOKUP(O96,CARDINALITIES,3,FALSE))</f>
        <v>n</v>
      </c>
      <c r="M96" s="24" t="s">
        <v>4</v>
      </c>
      <c r="N96" s="24" t="s">
        <v>5</v>
      </c>
      <c r="O96" s="24" t="s">
        <v>457</v>
      </c>
      <c r="P96" s="31" t="b">
        <v>0</v>
      </c>
      <c r="Q96" s="31" t="b">
        <v>0</v>
      </c>
      <c r="R96" s="31" t="b">
        <v>0</v>
      </c>
      <c r="S96" s="31"/>
      <c r="T96" s="32"/>
      <c r="U96" s="32"/>
    </row>
    <row r="97" spans="1:21" s="33" customFormat="1" outlineLevel="2" x14ac:dyDescent="0.25">
      <c r="A97" t="str">
        <f t="shared" si="13"/>
        <v/>
      </c>
      <c r="B97" t="str">
        <f t="shared" si="8"/>
        <v/>
      </c>
      <c r="C97" t="str">
        <f t="shared" si="9"/>
        <v/>
      </c>
      <c r="D97" t="str">
        <f t="shared" si="10"/>
        <v/>
      </c>
      <c r="E97" t="str">
        <f t="shared" si="14"/>
        <v/>
      </c>
      <c r="F97" t="str">
        <f t="shared" si="11"/>
        <v/>
      </c>
      <c r="G97" t="str">
        <f t="shared" si="15"/>
        <v/>
      </c>
      <c r="H97" t="str">
        <f t="shared" si="12"/>
        <v/>
      </c>
      <c r="I97">
        <f>IF(ISNUMBER(SEARCH("@",O97)),"",VLOOKUP(O97,CARDINALITIES,2,FALSE))</f>
        <v>0</v>
      </c>
      <c r="J97" s="66" t="str">
        <f>IF(ISNUMBER(SEARCH("@",O97)),"",VLOOKUP(O97,CARDINALITIES,3,FALSE))</f>
        <v>n</v>
      </c>
      <c r="M97" s="24" t="s">
        <v>4</v>
      </c>
      <c r="N97" s="24" t="s">
        <v>7</v>
      </c>
      <c r="O97" s="24" t="s">
        <v>458</v>
      </c>
      <c r="P97" s="31" t="b">
        <v>0</v>
      </c>
      <c r="Q97" s="31" t="b">
        <v>0</v>
      </c>
      <c r="R97" s="31" t="b">
        <v>0</v>
      </c>
      <c r="S97" s="31"/>
      <c r="T97" s="32"/>
      <c r="U97" s="32"/>
    </row>
    <row r="98" spans="1:21" s="33" customFormat="1" outlineLevel="2" x14ac:dyDescent="0.25">
      <c r="A98" t="str">
        <f t="shared" si="13"/>
        <v/>
      </c>
      <c r="B98" t="str">
        <f t="shared" si="8"/>
        <v/>
      </c>
      <c r="C98" t="str">
        <f t="shared" si="9"/>
        <v/>
      </c>
      <c r="D98" t="str">
        <f t="shared" si="10"/>
        <v/>
      </c>
      <c r="E98" t="str">
        <f t="shared" si="14"/>
        <v/>
      </c>
      <c r="F98" t="str">
        <f t="shared" si="11"/>
        <v/>
      </c>
      <c r="G98" t="str">
        <f t="shared" si="15"/>
        <v/>
      </c>
      <c r="H98" t="str">
        <f t="shared" si="12"/>
        <v/>
      </c>
      <c r="I98" t="str">
        <f>IF(ISNUMBER(SEARCH("@",O98)),"",VLOOKUP(O98,CARDINALITIES,2,FALSE))</f>
        <v/>
      </c>
      <c r="J98" s="66" t="str">
        <f>IF(ISNUMBER(SEARCH("@",O98)),"",VLOOKUP(O98,CARDINALITIES,3,FALSE))</f>
        <v/>
      </c>
      <c r="M98" s="24" t="s">
        <v>4</v>
      </c>
      <c r="N98" s="24" t="s">
        <v>220</v>
      </c>
      <c r="O98" s="24" t="s">
        <v>459</v>
      </c>
      <c r="P98" s="31" t="b">
        <v>0</v>
      </c>
      <c r="Q98" s="31" t="b">
        <v>0</v>
      </c>
      <c r="R98" s="31" t="b">
        <v>0</v>
      </c>
      <c r="S98" s="31"/>
      <c r="T98" s="32"/>
      <c r="U98" s="32"/>
    </row>
    <row r="99" spans="1:21" outlineLevel="1" x14ac:dyDescent="0.25">
      <c r="A99" t="str">
        <f t="shared" si="13"/>
        <v/>
      </c>
      <c r="B99" t="str">
        <f t="shared" si="8"/>
        <v/>
      </c>
      <c r="C99" t="str">
        <f t="shared" si="9"/>
        <v/>
      </c>
      <c r="D99" t="str">
        <f t="shared" si="10"/>
        <v/>
      </c>
      <c r="E99" t="str">
        <f t="shared" si="14"/>
        <v/>
      </c>
      <c r="F99" t="str">
        <f t="shared" si="11"/>
        <v/>
      </c>
      <c r="G99" t="str">
        <f t="shared" si="15"/>
        <v/>
      </c>
      <c r="H99" t="str">
        <f t="shared" si="12"/>
        <v/>
      </c>
      <c r="I99">
        <f>IF(ISNUMBER(SEARCH("@",O99)),"",VLOOKUP(O99,CARDINALITIES,2,FALSE))</f>
        <v>0</v>
      </c>
      <c r="J99" s="66" t="str">
        <f>IF(ISNUMBER(SEARCH("@",O99)),"",VLOOKUP(O99,CARDINALITIES,3,FALSE))</f>
        <v>n</v>
      </c>
      <c r="M99" s="2" t="s">
        <v>4</v>
      </c>
      <c r="N99" s="2" t="s">
        <v>68</v>
      </c>
      <c r="O99" s="2" t="s">
        <v>69</v>
      </c>
      <c r="P99" s="3" t="b">
        <v>0</v>
      </c>
      <c r="Q99" s="3" t="b">
        <v>0</v>
      </c>
      <c r="R99" s="3" t="b">
        <v>0</v>
      </c>
      <c r="S99" s="3"/>
      <c r="T99" s="4"/>
      <c r="U99" s="4"/>
    </row>
    <row r="100" spans="1:21" outlineLevel="1" x14ac:dyDescent="0.25">
      <c r="A100" t="str">
        <f t="shared" si="13"/>
        <v/>
      </c>
      <c r="B100" t="str">
        <f t="shared" si="8"/>
        <v/>
      </c>
      <c r="C100" t="str">
        <f t="shared" si="9"/>
        <v/>
      </c>
      <c r="D100" t="str">
        <f t="shared" si="10"/>
        <v/>
      </c>
      <c r="E100" t="str">
        <f t="shared" si="14"/>
        <v/>
      </c>
      <c r="F100" t="str">
        <f t="shared" si="11"/>
        <v/>
      </c>
      <c r="G100" t="str">
        <f t="shared" si="15"/>
        <v/>
      </c>
      <c r="H100" t="str">
        <f t="shared" si="12"/>
        <v/>
      </c>
      <c r="I100">
        <f>IF(ISNUMBER(SEARCH("@",O100)),"",VLOOKUP(O100,CARDINALITIES,2,FALSE))</f>
        <v>1</v>
      </c>
      <c r="J100" s="66">
        <f>IF(ISNUMBER(SEARCH("@",O100)),"",VLOOKUP(O100,CARDINALITIES,3,FALSE))</f>
        <v>1</v>
      </c>
      <c r="M100" s="8" t="s">
        <v>215</v>
      </c>
      <c r="N100" s="8" t="s">
        <v>70</v>
      </c>
      <c r="O100" s="8" t="s">
        <v>71</v>
      </c>
      <c r="P100" s="9" t="b">
        <v>0</v>
      </c>
      <c r="Q100" s="9" t="b">
        <v>0</v>
      </c>
      <c r="R100" s="9" t="b">
        <v>0</v>
      </c>
      <c r="S100" s="9"/>
      <c r="T100" s="10"/>
      <c r="U100" s="10" t="s">
        <v>656</v>
      </c>
    </row>
    <row r="101" spans="1:21" outlineLevel="2" x14ac:dyDescent="0.25">
      <c r="A101" t="str">
        <f t="shared" si="13"/>
        <v/>
      </c>
      <c r="B101" t="str">
        <f t="shared" si="8"/>
        <v/>
      </c>
      <c r="C101" t="str">
        <f t="shared" si="9"/>
        <v/>
      </c>
      <c r="D101" t="str">
        <f t="shared" si="10"/>
        <v/>
      </c>
      <c r="E101" t="str">
        <f t="shared" si="14"/>
        <v/>
      </c>
      <c r="F101" t="str">
        <f t="shared" si="11"/>
        <v/>
      </c>
      <c r="G101" t="str">
        <f t="shared" si="15"/>
        <v/>
      </c>
      <c r="H101" t="str">
        <f t="shared" si="12"/>
        <v/>
      </c>
      <c r="I101" t="str">
        <f>IF(ISNUMBER(SEARCH("@",O101)),"",VLOOKUP(O101,CARDINALITIES,2,FALSE))</f>
        <v/>
      </c>
      <c r="J101" s="66" t="str">
        <f>IF(ISNUMBER(SEARCH("@",O101)),"",VLOOKUP(O101,CARDINALITIES,3,FALSE))</f>
        <v/>
      </c>
      <c r="M101" s="2" t="s">
        <v>4</v>
      </c>
      <c r="N101" s="2" t="s">
        <v>218</v>
      </c>
      <c r="O101" s="2" t="s">
        <v>279</v>
      </c>
      <c r="P101" s="3" t="b">
        <v>0</v>
      </c>
      <c r="Q101" s="3" t="b">
        <v>0</v>
      </c>
      <c r="R101" s="3" t="b">
        <v>0</v>
      </c>
      <c r="S101" s="3"/>
      <c r="T101" s="4"/>
      <c r="U101" s="4"/>
    </row>
    <row r="102" spans="1:21" outlineLevel="2" x14ac:dyDescent="0.25">
      <c r="A102" t="str">
        <f t="shared" si="13"/>
        <v/>
      </c>
      <c r="B102" t="str">
        <f t="shared" si="8"/>
        <v/>
      </c>
      <c r="C102" t="str">
        <f t="shared" si="9"/>
        <v/>
      </c>
      <c r="D102" t="str">
        <f t="shared" si="10"/>
        <v/>
      </c>
      <c r="E102" t="str">
        <f t="shared" si="14"/>
        <v/>
      </c>
      <c r="F102" t="str">
        <f t="shared" si="11"/>
        <v/>
      </c>
      <c r="G102" t="str">
        <f t="shared" si="15"/>
        <v/>
      </c>
      <c r="H102" t="str">
        <f t="shared" si="12"/>
        <v/>
      </c>
      <c r="I102">
        <f>IF(ISNUMBER(SEARCH("@",O102)),"",VLOOKUP(O102,CARDINALITIES,2,FALSE))</f>
        <v>0</v>
      </c>
      <c r="J102" s="66" t="str">
        <f>IF(ISNUMBER(SEARCH("@",O102)),"",VLOOKUP(O102,CARDINALITIES,3,FALSE))</f>
        <v>n</v>
      </c>
      <c r="M102" s="2" t="s">
        <v>4</v>
      </c>
      <c r="N102" s="2" t="s">
        <v>280</v>
      </c>
      <c r="O102" s="2" t="s">
        <v>281</v>
      </c>
      <c r="P102" s="3" t="b">
        <v>0</v>
      </c>
      <c r="Q102" s="3" t="b">
        <v>0</v>
      </c>
      <c r="R102" s="3" t="b">
        <v>0</v>
      </c>
      <c r="S102" s="3"/>
      <c r="T102" s="4"/>
      <c r="U102" s="4"/>
    </row>
    <row r="103" spans="1:21" outlineLevel="2" x14ac:dyDescent="0.25">
      <c r="A103" t="str">
        <f t="shared" si="13"/>
        <v/>
      </c>
      <c r="B103" t="str">
        <f t="shared" si="8"/>
        <v/>
      </c>
      <c r="C103" t="str">
        <f t="shared" si="9"/>
        <v/>
      </c>
      <c r="D103" t="str">
        <f t="shared" si="10"/>
        <v/>
      </c>
      <c r="E103" t="str">
        <f t="shared" si="14"/>
        <v/>
      </c>
      <c r="F103" t="str">
        <f t="shared" si="11"/>
        <v/>
      </c>
      <c r="G103" t="str">
        <f t="shared" si="15"/>
        <v/>
      </c>
      <c r="H103" t="str">
        <f t="shared" si="12"/>
        <v/>
      </c>
      <c r="I103" t="str">
        <f>IF(ISNUMBER(SEARCH("@",O103)),"",VLOOKUP(O103,CARDINALITIES,2,FALSE))</f>
        <v/>
      </c>
      <c r="J103" s="66" t="str">
        <f>IF(ISNUMBER(SEARCH("@",O103)),"",VLOOKUP(O103,CARDINALITIES,3,FALSE))</f>
        <v/>
      </c>
      <c r="M103" s="2" t="s">
        <v>4</v>
      </c>
      <c r="N103" s="2" t="s">
        <v>250</v>
      </c>
      <c r="O103" s="2" t="s">
        <v>282</v>
      </c>
      <c r="P103" s="3" t="b">
        <v>0</v>
      </c>
      <c r="Q103" s="3" t="b">
        <v>0</v>
      </c>
      <c r="R103" s="3" t="b">
        <v>0</v>
      </c>
      <c r="S103" s="3"/>
      <c r="T103" s="4"/>
      <c r="U103" s="4"/>
    </row>
    <row r="104" spans="1:21" outlineLevel="2" x14ac:dyDescent="0.25">
      <c r="A104" t="str">
        <f t="shared" si="13"/>
        <v/>
      </c>
      <c r="B104" t="str">
        <f t="shared" si="8"/>
        <v/>
      </c>
      <c r="C104" t="str">
        <f t="shared" si="9"/>
        <v/>
      </c>
      <c r="D104" t="str">
        <f t="shared" si="10"/>
        <v/>
      </c>
      <c r="E104" t="str">
        <f t="shared" si="14"/>
        <v/>
      </c>
      <c r="F104" t="str">
        <f t="shared" si="11"/>
        <v/>
      </c>
      <c r="G104" t="str">
        <f t="shared" si="15"/>
        <v/>
      </c>
      <c r="H104" t="str">
        <f t="shared" si="12"/>
        <v/>
      </c>
      <c r="I104">
        <f>IF(ISNUMBER(SEARCH("@",O104)),"",VLOOKUP(O104,CARDINALITIES,2,FALSE))</f>
        <v>0</v>
      </c>
      <c r="J104" s="66" t="str">
        <f>IF(ISNUMBER(SEARCH("@",O104)),"",VLOOKUP(O104,CARDINALITIES,3,FALSE))</f>
        <v>n</v>
      </c>
      <c r="M104" s="2" t="s">
        <v>4</v>
      </c>
      <c r="N104" s="2" t="s">
        <v>229</v>
      </c>
      <c r="O104" s="2" t="s">
        <v>283</v>
      </c>
      <c r="P104" s="3" t="b">
        <v>0</v>
      </c>
      <c r="Q104" s="3" t="b">
        <v>0</v>
      </c>
      <c r="R104" s="3" t="b">
        <v>0</v>
      </c>
      <c r="S104" s="3"/>
      <c r="T104" s="4"/>
      <c r="U104" s="4"/>
    </row>
    <row r="105" spans="1:21" outlineLevel="2" x14ac:dyDescent="0.25">
      <c r="A105" t="str">
        <f t="shared" si="13"/>
        <v/>
      </c>
      <c r="B105" t="str">
        <f t="shared" si="8"/>
        <v/>
      </c>
      <c r="C105" t="str">
        <f t="shared" si="9"/>
        <v/>
      </c>
      <c r="D105" t="str">
        <f t="shared" si="10"/>
        <v/>
      </c>
      <c r="E105" t="str">
        <f t="shared" si="14"/>
        <v/>
      </c>
      <c r="F105" t="str">
        <f t="shared" si="11"/>
        <v/>
      </c>
      <c r="G105" t="str">
        <f t="shared" si="15"/>
        <v/>
      </c>
      <c r="H105" t="str">
        <f t="shared" si="12"/>
        <v/>
      </c>
      <c r="I105" t="str">
        <f>IF(ISNUMBER(SEARCH("@",O105)),"",VLOOKUP(O105,CARDINALITIES,2,FALSE))</f>
        <v/>
      </c>
      <c r="J105" s="66" t="str">
        <f>IF(ISNUMBER(SEARCH("@",O105)),"",VLOOKUP(O105,CARDINALITIES,3,FALSE))</f>
        <v/>
      </c>
      <c r="M105" s="2" t="s">
        <v>4</v>
      </c>
      <c r="N105" s="2" t="s">
        <v>220</v>
      </c>
      <c r="O105" s="2" t="s">
        <v>284</v>
      </c>
      <c r="P105" s="3" t="b">
        <v>0</v>
      </c>
      <c r="Q105" s="3" t="b">
        <v>0</v>
      </c>
      <c r="R105" s="3" t="b">
        <v>0</v>
      </c>
      <c r="S105" s="3"/>
      <c r="T105" s="4"/>
      <c r="U105" s="4"/>
    </row>
    <row r="106" spans="1:21" outlineLevel="1" x14ac:dyDescent="0.25">
      <c r="A106" t="str">
        <f t="shared" si="13"/>
        <v/>
      </c>
      <c r="B106" t="str">
        <f t="shared" si="8"/>
        <v/>
      </c>
      <c r="C106" t="str">
        <f t="shared" si="9"/>
        <v/>
      </c>
      <c r="D106" t="str">
        <f t="shared" si="10"/>
        <v/>
      </c>
      <c r="E106" t="str">
        <f t="shared" si="14"/>
        <v/>
      </c>
      <c r="F106" t="str">
        <f t="shared" si="11"/>
        <v/>
      </c>
      <c r="G106" t="str">
        <f t="shared" si="15"/>
        <v/>
      </c>
      <c r="H106" t="str">
        <f t="shared" si="12"/>
        <v/>
      </c>
      <c r="I106">
        <f>IF(ISNUMBER(SEARCH("@",O106)),"",VLOOKUP(O106,CARDINALITIES,2,FALSE))</f>
        <v>1</v>
      </c>
      <c r="J106" s="66">
        <f>IF(ISNUMBER(SEARCH("@",O106)),"",VLOOKUP(O106,CARDINALITIES,3,FALSE))</f>
        <v>1</v>
      </c>
      <c r="M106" s="2" t="s">
        <v>4</v>
      </c>
      <c r="N106" s="2" t="s">
        <v>72</v>
      </c>
      <c r="O106" s="2" t="s">
        <v>73</v>
      </c>
      <c r="P106" s="3" t="b">
        <v>0</v>
      </c>
      <c r="Q106" s="3" t="b">
        <v>0</v>
      </c>
      <c r="R106" s="3" t="b">
        <v>0</v>
      </c>
      <c r="S106" s="3"/>
      <c r="T106" s="4"/>
      <c r="U106" s="4"/>
    </row>
    <row r="107" spans="1:21" outlineLevel="1" x14ac:dyDescent="0.25">
      <c r="A107" t="str">
        <f t="shared" si="13"/>
        <v>&lt;name&gt;dcat:Dataset&lt;/name&gt;</v>
      </c>
      <c r="B107" t="str">
        <f t="shared" si="8"/>
        <v>/rdf:RDF/dcat:Catalog/dcat:dataset/dcat:Dataset</v>
      </c>
      <c r="C107" t="str">
        <f>IF(AND(M107="class",P107,NOT(N107="skos:Concept")),CONCATENATE("&lt;Section",H107,"&gt;",S107,"&lt;/Section",H107,"&gt;"),IF(LEN(F107)&gt;0,CONCATENATE("&lt;FieldId",ROW(),"&gt;",T107,"&lt;/FieldId",ROW(),"&gt;"),""))</f>
        <v>&lt;SectionDataset&gt;dataset&lt;/SectionDataset&gt;</v>
      </c>
      <c r="D107" t="str">
        <f t="shared" si="10"/>
        <v>&lt;element name="dcat:Dataset" context="/rdf:RDF/dcat:Catalog/dcat:dataset/dcat:Dataset"&gt;&lt;label&gt;dataset&lt;/label&gt;&lt;/element&gt;</v>
      </c>
      <c r="E107" t="str">
        <f t="shared" si="14"/>
        <v>&lt;section  name="SectionDataset"&gt;</v>
      </c>
      <c r="F107" t="str">
        <f t="shared" si="11"/>
        <v/>
      </c>
      <c r="G107" t="str">
        <f t="shared" si="15"/>
        <v/>
      </c>
      <c r="H107" t="str">
        <f t="shared" si="12"/>
        <v>Dataset</v>
      </c>
      <c r="I107">
        <f>IF(ISNUMBER(SEARCH("@",O107)),"",VLOOKUP(O107,CARDINALITIES,2,FALSE))</f>
        <v>0</v>
      </c>
      <c r="J107" s="66">
        <f>IF(ISNUMBER(SEARCH("@",O107)),"",VLOOKUP(O107,CARDINALITIES,3,FALSE))</f>
        <v>1</v>
      </c>
      <c r="M107" s="8" t="s">
        <v>215</v>
      </c>
      <c r="N107" s="8" t="s">
        <v>74</v>
      </c>
      <c r="O107" s="9" t="s">
        <v>75</v>
      </c>
      <c r="P107" s="9" t="b">
        <v>1</v>
      </c>
      <c r="Q107" s="53" t="b">
        <v>1</v>
      </c>
      <c r="R107" s="9" t="b">
        <v>1</v>
      </c>
      <c r="S107" s="9" t="str">
        <f>VLOOKUP(N107,dcat_terms!$B$2:$E$151,3,FALSE)</f>
        <v>dataset</v>
      </c>
      <c r="T107" s="9" t="str">
        <f>VLOOKUP(N107,dcat_terms!$B$2:$E$151,4,FALSE)</f>
        <v>dataset</v>
      </c>
      <c r="U107" s="10"/>
    </row>
    <row r="108" spans="1:21" outlineLevel="2" x14ac:dyDescent="0.25">
      <c r="A108" t="str">
        <f t="shared" si="13"/>
        <v/>
      </c>
      <c r="B108" t="str">
        <f t="shared" si="8"/>
        <v>/rdf:RDF/dcat:Catalog/dcat:dataset/dcat:Dataset</v>
      </c>
      <c r="C108" t="str">
        <f t="shared" ref="C108:C171" si="16">IF(AND(M108="class",P108,NOT(N108="skos:Concept")),CONCATENATE("&lt;Section",H108,"&gt;",S108,"&lt;/Section",H108,"&gt;"),IF(LEN(F108)&gt;0,CONCATENATE("&lt;FieldId",ROW(),"&gt;",T108,"&lt;/FieldId",ROW(),"&gt;"),""))</f>
        <v>&lt;FieldId108&gt;URI&lt;/FieldId108&gt;</v>
      </c>
      <c r="D108" t="str">
        <f t="shared" si="10"/>
        <v>&lt;element name="rdf:about" context="/rdf:RDF/dcat:Catalog/dcat:dataset/dcat:Dataset/@rdf:about"&gt;&lt;label&gt;URI&lt;/label&gt;&lt;/element&gt;</v>
      </c>
      <c r="E108" t="str">
        <f t="shared" si="14"/>
        <v/>
      </c>
      <c r="F108" t="str">
        <f t="shared" si="11"/>
        <v>&lt;!--field name="FieldId108" xpath="/rdf:RDF/dcat:Catalog/dcat:dataset/dcat:Dataset/@rdf:about"/!--&gt;</v>
      </c>
      <c r="G108" t="str">
        <f t="shared" si="15"/>
        <v/>
      </c>
      <c r="H108" t="str">
        <f t="shared" si="12"/>
        <v>about</v>
      </c>
      <c r="I108" t="str">
        <f>IF(ISNUMBER(SEARCH("@",O108)),"",VLOOKUP(O108,CARDINALITIES,2,FALSE))</f>
        <v/>
      </c>
      <c r="J108" s="66" t="str">
        <f>IF(ISNUMBER(SEARCH("@",O108)),"",VLOOKUP(O108,CARDINALITIES,3,FALSE))</f>
        <v/>
      </c>
      <c r="M108" s="2" t="s">
        <v>4</v>
      </c>
      <c r="N108" s="2" t="s">
        <v>218</v>
      </c>
      <c r="O108" s="3" t="s">
        <v>285</v>
      </c>
      <c r="P108" s="3" t="b">
        <v>1</v>
      </c>
      <c r="Q108" s="3" t="b">
        <v>0</v>
      </c>
      <c r="R108" s="3" t="b">
        <v>1</v>
      </c>
      <c r="S108" s="3" t="str">
        <f>VLOOKUP(N108,dcat_terms!$B$2:$E$151,3,FALSE)</f>
        <v>URI</v>
      </c>
      <c r="T108" s="3" t="str">
        <f>VLOOKUP(N108,dcat_terms!$B$2:$E$151,4,FALSE)</f>
        <v>URI</v>
      </c>
      <c r="U108" s="4"/>
    </row>
    <row r="109" spans="1:21" outlineLevel="2" x14ac:dyDescent="0.25">
      <c r="A109" t="str">
        <f t="shared" si="13"/>
        <v/>
      </c>
      <c r="B109" t="str">
        <f t="shared" si="8"/>
        <v>/rdf:RDF/dcat:Catalog/dcat:dataset/dcat:Dataset</v>
      </c>
      <c r="C109" t="str">
        <f t="shared" si="16"/>
        <v>&lt;FieldId109&gt;titel&lt;/FieldId109&gt;</v>
      </c>
      <c r="D109" t="str">
        <f t="shared" si="10"/>
        <v>&lt;element name="dct:title" context="/rdf:RDF/dcat:Catalog/dcat:dataset/dcat:Dataset/dct:title"&gt;&lt;label&gt;titel&lt;/label&gt;&lt;/element&gt;</v>
      </c>
      <c r="E109" t="str">
        <f t="shared" si="14"/>
        <v/>
      </c>
      <c r="F109" t="str">
        <f>IF(AND(P109,NOT(ISNUMBER(SEARCH("skos:Concept",O109))),NOT(OR(M109="class",M110="class"))),CONCATENATE("&lt;",IF(ISNUMBER(SEARCH("@",O109)),"!--",""),"field name=""FieldId",ROW(),""" xpath=""",O109,"""",IF(ISNUMBER(SEARCH("@",O109)),"",CONCATENATE(" or=""",H109,""" in=""",SUBSTITUTE(O109,CONCATENATE("/",N109),""),"""")),"/",IF(ISNUMBER(SEARCH("@",O109)),"!--",""),"&gt;"),"")</f>
        <v>&lt;field name="FieldId109" xpath="/rdf:RDF/dcat:Catalog/dcat:dataset/dcat:Dataset/dct:title" or="title" in="/rdf:RDF/dcat:Catalog/dcat:dataset/dcat:Dataset"/&gt;</v>
      </c>
      <c r="G109" t="str">
        <f t="shared" si="15"/>
        <v/>
      </c>
      <c r="H109" t="str">
        <f>IF(P109,RIGHT(N109,LEN(N109)-SEARCH(":",N109)),"")</f>
        <v>title</v>
      </c>
      <c r="I109" s="68">
        <f>IF(ISNUMBER(SEARCH("@",O109)),"",VLOOKUP(O109,CARDINALITIES,2,FALSE))</f>
        <v>1</v>
      </c>
      <c r="J109" s="67" t="str">
        <f>IF(ISNUMBER(SEARCH("@",O109)),"",VLOOKUP(O109,CARDINALITIES,3,FALSE))</f>
        <v>n</v>
      </c>
      <c r="K109">
        <v>1</v>
      </c>
      <c r="L109">
        <v>1</v>
      </c>
      <c r="M109" s="2" t="s">
        <v>4</v>
      </c>
      <c r="N109" s="35" t="s">
        <v>5</v>
      </c>
      <c r="O109" s="3" t="s">
        <v>76</v>
      </c>
      <c r="P109" s="3" t="b">
        <v>1</v>
      </c>
      <c r="Q109" t="b">
        <v>1</v>
      </c>
      <c r="R109" s="3" t="b">
        <v>1</v>
      </c>
      <c r="S109" s="3" t="str">
        <f>VLOOKUP(N109,dcat_terms!$B$2:$E$151,3,FALSE)</f>
        <v>title</v>
      </c>
      <c r="T109" s="46" t="str">
        <f>VLOOKUP(N109,dcat_terms!$B$2:$E$151,4,FALSE)</f>
        <v>titel</v>
      </c>
      <c r="U109" s="4"/>
    </row>
    <row r="110" spans="1:21" outlineLevel="2" x14ac:dyDescent="0.25">
      <c r="A110" t="str">
        <f t="shared" si="13"/>
        <v/>
      </c>
      <c r="B110" t="str">
        <f t="shared" si="8"/>
        <v>/rdf:RDF/dcat:Catalog/dcat:dataset/dcat:Dataset</v>
      </c>
      <c r="C110" t="str">
        <f t="shared" si="16"/>
        <v>&lt;FieldId110&gt;taal&lt;/FieldId110&gt;</v>
      </c>
      <c r="D110" t="str">
        <f t="shared" si="10"/>
        <v>&lt;element name="xml:lang" context="/rdf:RDF/dcat:Catalog/dcat:dataset/dcat:Dataset/dct:title/@xml:lang"&gt;&lt;label&gt;taal&lt;/label&gt;&lt;/element&gt;</v>
      </c>
      <c r="E110" t="str">
        <f t="shared" si="14"/>
        <v/>
      </c>
      <c r="F110" t="str">
        <f t="shared" ref="F110:F173" si="17">IF(AND(P110,NOT(ISNUMBER(SEARCH("skos:Concept",O110))),NOT(OR(M110="class",M111="class"))),CONCATENATE("&lt;",IF(ISNUMBER(SEARCH("@",O110)),"!--",""),"field name=""FieldId",ROW(),""" xpath=""",O110,"""",IF(ISNUMBER(SEARCH("@",O110)),"",CONCATENATE(" or=""",H110,""" in=""",SUBSTITUTE(O110,CONCATENATE("/",N110),""),"""")),"/",IF(ISNUMBER(SEARCH("@",O110)),"!--",""),"&gt;"),"")</f>
        <v>&lt;!--field name="FieldId110" xpath="/rdf:RDF/dcat:Catalog/dcat:dataset/dcat:Dataset/dct:title/@xml:lang"/!--&gt;</v>
      </c>
      <c r="G110" t="str">
        <f t="shared" si="15"/>
        <v/>
      </c>
      <c r="H110" t="str">
        <f t="shared" ref="H110:H173" si="18">IF(P110,RIGHT(N110,LEN(N110)-SEARCH(":",N110)),"")</f>
        <v>lang</v>
      </c>
      <c r="I110" t="str">
        <f>IF(ISNUMBER(SEARCH("@",O110)),"",VLOOKUP(O110,CARDINALITIES,2,FALSE))</f>
        <v/>
      </c>
      <c r="J110" s="66" t="str">
        <f>IF(ISNUMBER(SEARCH("@",O110)),"",VLOOKUP(O110,CARDINALITIES,3,FALSE))</f>
        <v/>
      </c>
      <c r="M110" s="2" t="s">
        <v>4</v>
      </c>
      <c r="N110" s="2" t="s">
        <v>220</v>
      </c>
      <c r="O110" s="3" t="s">
        <v>286</v>
      </c>
      <c r="P110" s="3" t="b">
        <v>1</v>
      </c>
      <c r="Q110" s="3" t="b">
        <v>0</v>
      </c>
      <c r="R110" s="3" t="b">
        <v>1</v>
      </c>
      <c r="S110" s="3" t="str">
        <f>VLOOKUP(N110,dcat_terms!$B$2:$E$151,3,FALSE)</f>
        <v>language</v>
      </c>
      <c r="T110" s="3" t="str">
        <f>VLOOKUP(N110,dcat_terms!$B$2:$E$151,4,FALSE)</f>
        <v>taal</v>
      </c>
      <c r="U110" s="4" t="s">
        <v>655</v>
      </c>
    </row>
    <row r="111" spans="1:21" outlineLevel="2" x14ac:dyDescent="0.25">
      <c r="A111" t="str">
        <f t="shared" si="13"/>
        <v/>
      </c>
      <c r="B111" t="str">
        <f t="shared" si="8"/>
        <v>/rdf:RDF/dcat:Catalog/dcat:dataset/dcat:Dataset</v>
      </c>
      <c r="C111" t="str">
        <f t="shared" si="16"/>
        <v>&lt;FieldId111&gt;beschrijving&lt;/FieldId111&gt;</v>
      </c>
      <c r="D111" t="str">
        <f t="shared" si="10"/>
        <v>&lt;element name="dct:description" context="/rdf:RDF/dcat:Catalog/dcat:dataset/dcat:Dataset/dct:description"&gt;&lt;label&gt;beschrijving&lt;/label&gt;&lt;/element&gt;</v>
      </c>
      <c r="E111" t="str">
        <f t="shared" si="14"/>
        <v/>
      </c>
      <c r="F111" t="str">
        <f t="shared" si="17"/>
        <v>&lt;field name="FieldId111" xpath="/rdf:RDF/dcat:Catalog/dcat:dataset/dcat:Dataset/dct:description" or="description" in="/rdf:RDF/dcat:Catalog/dcat:dataset/dcat:Dataset"/&gt;</v>
      </c>
      <c r="G111" t="str">
        <f t="shared" si="15"/>
        <v/>
      </c>
      <c r="H111" t="str">
        <f t="shared" si="18"/>
        <v>description</v>
      </c>
      <c r="I111" s="68">
        <f>IF(ISNUMBER(SEARCH("@",O111)),"",VLOOKUP(O111,CARDINALITIES,2,FALSE))</f>
        <v>1</v>
      </c>
      <c r="J111" s="67" t="str">
        <f>IF(ISNUMBER(SEARCH("@",O111)),"",VLOOKUP(O111,CARDINALITIES,3,FALSE))</f>
        <v>n</v>
      </c>
      <c r="K111">
        <v>1</v>
      </c>
      <c r="L111">
        <v>1</v>
      </c>
      <c r="M111" s="2" t="s">
        <v>4</v>
      </c>
      <c r="N111" s="35" t="s">
        <v>7</v>
      </c>
      <c r="O111" s="3" t="s">
        <v>77</v>
      </c>
      <c r="P111" s="3" t="b">
        <v>1</v>
      </c>
      <c r="Q111" t="b">
        <v>1</v>
      </c>
      <c r="R111" s="3" t="b">
        <v>1</v>
      </c>
      <c r="S111" s="3" t="str">
        <f>VLOOKUP(N111,dcat_terms!$B$2:$E$151,3,FALSE)</f>
        <v>description</v>
      </c>
      <c r="T111" s="46" t="str">
        <f>VLOOKUP(N111,dcat_terms!$B$2:$E$151,4,FALSE)</f>
        <v>beschrijving</v>
      </c>
      <c r="U111" s="4"/>
    </row>
    <row r="112" spans="1:21" outlineLevel="2" x14ac:dyDescent="0.25">
      <c r="A112" t="str">
        <f t="shared" si="13"/>
        <v/>
      </c>
      <c r="B112" t="str">
        <f t="shared" si="8"/>
        <v>/rdf:RDF/dcat:Catalog/dcat:dataset/dcat:Dataset</v>
      </c>
      <c r="C112" t="str">
        <f t="shared" si="16"/>
        <v>&lt;FieldId112&gt;taal&lt;/FieldId112&gt;</v>
      </c>
      <c r="D112" t="str">
        <f t="shared" si="10"/>
        <v>&lt;element name="xml:lang" context="/rdf:RDF/dcat:Catalog/dcat:dataset/dcat:Dataset/dct:description/@xml:lang"&gt;&lt;label&gt;taal&lt;/label&gt;&lt;/element&gt;</v>
      </c>
      <c r="E112" t="str">
        <f t="shared" si="14"/>
        <v/>
      </c>
      <c r="F112" t="str">
        <f t="shared" si="17"/>
        <v>&lt;!--field name="FieldId112" xpath="/rdf:RDF/dcat:Catalog/dcat:dataset/dcat:Dataset/dct:description/@xml:lang"/!--&gt;</v>
      </c>
      <c r="G112" t="str">
        <f t="shared" si="15"/>
        <v/>
      </c>
      <c r="H112" t="str">
        <f t="shared" si="18"/>
        <v>lang</v>
      </c>
      <c r="I112" t="str">
        <f>IF(ISNUMBER(SEARCH("@",O112)),"",VLOOKUP(O112,CARDINALITIES,2,FALSE))</f>
        <v/>
      </c>
      <c r="J112" s="66" t="str">
        <f>IF(ISNUMBER(SEARCH("@",O112)),"",VLOOKUP(O112,CARDINALITIES,3,FALSE))</f>
        <v/>
      </c>
      <c r="M112" s="2" t="s">
        <v>4</v>
      </c>
      <c r="N112" s="2" t="s">
        <v>220</v>
      </c>
      <c r="O112" s="3" t="s">
        <v>287</v>
      </c>
      <c r="P112" s="3" t="b">
        <v>1</v>
      </c>
      <c r="Q112" s="3" t="b">
        <v>0</v>
      </c>
      <c r="R112" s="3" t="b">
        <v>1</v>
      </c>
      <c r="S112" s="3" t="str">
        <f>VLOOKUP(N112,dcat_terms!$B$2:$E$151,3,FALSE)</f>
        <v>language</v>
      </c>
      <c r="T112" s="3" t="str">
        <f>VLOOKUP(N112,dcat_terms!$B$2:$E$151,4,FALSE)</f>
        <v>taal</v>
      </c>
      <c r="U112" s="4" t="s">
        <v>655</v>
      </c>
    </row>
    <row r="113" spans="1:21" outlineLevel="2" x14ac:dyDescent="0.25">
      <c r="A113" t="str">
        <f t="shared" si="13"/>
        <v/>
      </c>
      <c r="B113" t="str">
        <f t="shared" si="8"/>
        <v>/rdf:RDF/dcat:Catalog/dcat:dataset/dcat:Dataset</v>
      </c>
      <c r="C113" t="str">
        <f t="shared" si="16"/>
        <v>&lt;FieldId113&gt;identificator&lt;/FieldId113&gt;</v>
      </c>
      <c r="D113" t="str">
        <f t="shared" si="10"/>
        <v>&lt;element name="dct:identifier" context="/rdf:RDF/dcat:Catalog/dcat:dataset/dcat:Dataset/dct:identifier"&gt;&lt;label&gt;identificator&lt;/label&gt;&lt;/element&gt;</v>
      </c>
      <c r="E113" t="str">
        <f t="shared" si="14"/>
        <v/>
      </c>
      <c r="F113" t="str">
        <f t="shared" si="17"/>
        <v>&lt;field name="FieldId113" xpath="/rdf:RDF/dcat:Catalog/dcat:dataset/dcat:Dataset/dct:identifier" or="identifier" in="/rdf:RDF/dcat:Catalog/dcat:dataset/dcat:Dataset"/&gt;</v>
      </c>
      <c r="G113" t="str">
        <f t="shared" si="15"/>
        <v/>
      </c>
      <c r="H113" t="str">
        <f t="shared" si="18"/>
        <v>identifier</v>
      </c>
      <c r="I113" s="69">
        <f>IF(ISNUMBER(SEARCH("@",O113)),"",VLOOKUP(O113,CARDINALITIES,2,FALSE))</f>
        <v>0</v>
      </c>
      <c r="J113" s="67" t="str">
        <f>IF(ISNUMBER(SEARCH("@",O113)),"",VLOOKUP(O113,CARDINALITIES,3,FALSE))</f>
        <v>n</v>
      </c>
      <c r="K113">
        <v>1</v>
      </c>
      <c r="L113">
        <v>1</v>
      </c>
      <c r="M113" s="2" t="s">
        <v>4</v>
      </c>
      <c r="N113" s="35" t="s">
        <v>31</v>
      </c>
      <c r="O113" s="3" t="s">
        <v>78</v>
      </c>
      <c r="P113" s="3" t="b">
        <v>1</v>
      </c>
      <c r="Q113" t="b">
        <v>1</v>
      </c>
      <c r="R113" s="3" t="b">
        <v>1</v>
      </c>
      <c r="S113" s="3" t="str">
        <f>VLOOKUP(N113,dcat_terms!$B$2:$E$151,3,FALSE)</f>
        <v>identifier</v>
      </c>
      <c r="T113" s="46" t="str">
        <f>VLOOKUP(N113,dcat_terms!$B$2:$E$151,4,FALSE)</f>
        <v>identificator</v>
      </c>
      <c r="U113" s="4"/>
    </row>
    <row r="114" spans="1:21" outlineLevel="2" x14ac:dyDescent="0.25">
      <c r="A114" t="str">
        <f t="shared" si="13"/>
        <v>&lt;name&gt;dcat:contactPoint&lt;/name&gt;</v>
      </c>
      <c r="B114" t="str">
        <f t="shared" si="8"/>
        <v>/rdf:RDF/dcat:Catalog/dcat:dataset/dcat:Dataset</v>
      </c>
      <c r="C114" t="str">
        <f t="shared" si="16"/>
        <v/>
      </c>
      <c r="D114" t="str">
        <f t="shared" si="10"/>
        <v>&lt;element name="dcat:contactPoint" context="/rdf:RDF/dcat:Catalog/dcat:dataset/dcat:Dataset/dcat:contactPoint"&gt;&lt;label&gt;contactpunt&lt;/label&gt;&lt;/element&gt;</v>
      </c>
      <c r="E114" t="str">
        <f t="shared" si="14"/>
        <v/>
      </c>
      <c r="F114" t="str">
        <f t="shared" si="17"/>
        <v/>
      </c>
      <c r="G114" t="str">
        <f t="shared" si="15"/>
        <v>&lt;/section&gt;</v>
      </c>
      <c r="H114" t="str">
        <f t="shared" si="18"/>
        <v>contactPoint</v>
      </c>
      <c r="I114">
        <f>IF(ISNUMBER(SEARCH("@",O114)),"",VLOOKUP(O114,CARDINALITIES,2,FALSE))</f>
        <v>0</v>
      </c>
      <c r="J114" s="66" t="str">
        <f>IF(ISNUMBER(SEARCH("@",O114)),"",VLOOKUP(O114,CARDINALITIES,3,FALSE))</f>
        <v>n</v>
      </c>
      <c r="M114" s="2" t="s">
        <v>214</v>
      </c>
      <c r="N114" s="35" t="s">
        <v>79</v>
      </c>
      <c r="O114" s="3" t="s">
        <v>80</v>
      </c>
      <c r="P114" s="3" t="b">
        <v>1</v>
      </c>
      <c r="Q114" s="3" t="b">
        <v>1</v>
      </c>
      <c r="R114" s="3" t="b">
        <v>1</v>
      </c>
      <c r="S114" s="3" t="str">
        <f>VLOOKUP(N114,dcat_terms!$B$2:$E$151,3,FALSE)</f>
        <v>contact point</v>
      </c>
      <c r="T114" s="46" t="str">
        <f>VLOOKUP(N114,dcat_terms!$B$2:$E$151,4,FALSE)</f>
        <v>contactpunt</v>
      </c>
      <c r="U114" s="4"/>
    </row>
    <row r="115" spans="1:21" outlineLevel="2" x14ac:dyDescent="0.25">
      <c r="A115" t="str">
        <f t="shared" si="13"/>
        <v>&lt;name&gt;vcard:Organization&lt;/name&gt;</v>
      </c>
      <c r="B115" t="str">
        <f t="shared" si="8"/>
        <v>/rdf:RDF/dcat:Catalog/dcat:dataset/dcat:Dataset/dcat:contactPoint/vcard:Organization</v>
      </c>
      <c r="C115" t="str">
        <f t="shared" si="16"/>
        <v>&lt;SectionOrganization&gt;contact organisation&lt;/SectionOrganization&gt;</v>
      </c>
      <c r="D115" t="str">
        <f t="shared" si="10"/>
        <v>&lt;element name="vcard:Organization" context="/rdf:RDF/dcat:Catalog/dcat:dataset/dcat:Dataset/dcat:contactPoint/vcard:Organization"&gt;&lt;label&gt;contactpunt organisatie&lt;/label&gt;&lt;/element&gt;</v>
      </c>
      <c r="E115" t="str">
        <f t="shared" si="14"/>
        <v>&lt;section  name="SectionOrganization"&gt;</v>
      </c>
      <c r="F115" t="str">
        <f t="shared" si="17"/>
        <v/>
      </c>
      <c r="G115" t="str">
        <f t="shared" si="15"/>
        <v/>
      </c>
      <c r="H115" t="str">
        <f t="shared" si="18"/>
        <v>Organization</v>
      </c>
      <c r="I115">
        <f>IF(ISNUMBER(SEARCH("@",O115)),"",VLOOKUP(O115,CARDINALITIES,2,FALSE))</f>
        <v>1</v>
      </c>
      <c r="J115" s="66">
        <f>IF(ISNUMBER(SEARCH("@",O115)),"",VLOOKUP(O115,CARDINALITIES,3,FALSE))</f>
        <v>1</v>
      </c>
      <c r="M115" s="8" t="s">
        <v>215</v>
      </c>
      <c r="N115" s="36" t="s">
        <v>81</v>
      </c>
      <c r="O115" s="9" t="s">
        <v>82</v>
      </c>
      <c r="P115" s="9" t="b">
        <v>1</v>
      </c>
      <c r="Q115" s="9" t="b">
        <v>1</v>
      </c>
      <c r="R115" s="9" t="b">
        <v>1</v>
      </c>
      <c r="S115" s="9" t="str">
        <f>VLOOKUP(N115,dcat_terms!$B$2:$E$151,3,FALSE)</f>
        <v>contact organisation</v>
      </c>
      <c r="T115" s="47" t="str">
        <f>VLOOKUP(N115,dcat_terms!$B$2:$E$151,4,FALSE)</f>
        <v>contactpunt organisatie</v>
      </c>
      <c r="U115" s="10"/>
    </row>
    <row r="116" spans="1:21" outlineLevel="3" x14ac:dyDescent="0.25">
      <c r="A116" t="str">
        <f t="shared" si="13"/>
        <v/>
      </c>
      <c r="B116" t="str">
        <f t="shared" si="8"/>
        <v>/rdf:RDF/dcat:Catalog/dcat:dataset/dcat:Dataset/dcat:contactPoint/vcard:Organization</v>
      </c>
      <c r="C116" t="str">
        <f t="shared" si="16"/>
        <v>&lt;FieldId116&gt;URI&lt;/FieldId116&gt;</v>
      </c>
      <c r="D116" t="str">
        <f t="shared" si="10"/>
        <v>&lt;element name="rdf:about" context="/rdf:RDF/dcat:Catalog/dcat:dataset/dcat:Dataset/dcat:contactPoint/vcard:Organization/@rdf:about"&gt;&lt;label&gt;URI&lt;/label&gt;&lt;/element&gt;</v>
      </c>
      <c r="E116" t="str">
        <f t="shared" si="14"/>
        <v/>
      </c>
      <c r="F116" t="str">
        <f t="shared" si="17"/>
        <v>&lt;!--field name="FieldId116" xpath="/rdf:RDF/dcat:Catalog/dcat:dataset/dcat:Dataset/dcat:contactPoint/vcard:Organization/@rdf:about"/!--&gt;</v>
      </c>
      <c r="G116" t="str">
        <f t="shared" si="15"/>
        <v/>
      </c>
      <c r="H116" t="str">
        <f t="shared" si="18"/>
        <v>about</v>
      </c>
      <c r="I116" t="str">
        <f>IF(ISNUMBER(SEARCH("@",O116)),"",VLOOKUP(O116,CARDINALITIES,2,FALSE))</f>
        <v/>
      </c>
      <c r="J116" s="66" t="str">
        <f>IF(ISNUMBER(SEARCH("@",O116)),"",VLOOKUP(O116,CARDINALITIES,3,FALSE))</f>
        <v/>
      </c>
      <c r="M116" s="2" t="s">
        <v>4</v>
      </c>
      <c r="N116" s="2" t="s">
        <v>218</v>
      </c>
      <c r="O116" s="3" t="s">
        <v>288</v>
      </c>
      <c r="P116" s="3" t="b">
        <v>1</v>
      </c>
      <c r="Q116" s="3" t="b">
        <v>0</v>
      </c>
      <c r="R116" s="3" t="b">
        <v>1</v>
      </c>
      <c r="S116" s="3" t="str">
        <f>VLOOKUP(N116,dcat_terms!$B$2:$E$151,3,FALSE)</f>
        <v>URI</v>
      </c>
      <c r="T116" s="3" t="str">
        <f>VLOOKUP(N116,dcat_terms!$B$2:$E$151,4,FALSE)</f>
        <v>URI</v>
      </c>
      <c r="U116" s="4"/>
    </row>
    <row r="117" spans="1:21" outlineLevel="3" x14ac:dyDescent="0.25">
      <c r="A117" t="str">
        <f t="shared" si="13"/>
        <v/>
      </c>
      <c r="B117" t="str">
        <f t="shared" si="8"/>
        <v>/rdf:RDF/dcat:Catalog/dcat:dataset/dcat:Dataset/dcat:contactPoint/vcard:Organization</v>
      </c>
      <c r="C117" t="str">
        <f t="shared" si="16"/>
        <v>&lt;FieldId117&gt;contactnaam&lt;/FieldId117&gt;</v>
      </c>
      <c r="D117" t="str">
        <f t="shared" si="10"/>
        <v>&lt;element name="vcard:fn" context="/rdf:RDF/dcat:Catalog/dcat:dataset/dcat:Dataset/dcat:contactPoint/vcard:Organization/vcard:fn"&gt;&lt;label&gt;contactnaam&lt;/label&gt;&lt;/element&gt;</v>
      </c>
      <c r="E117" t="str">
        <f t="shared" si="14"/>
        <v/>
      </c>
      <c r="F117" t="str">
        <f t="shared" si="17"/>
        <v>&lt;field name="FieldId117" xpath="/rdf:RDF/dcat:Catalog/dcat:dataset/dcat:Dataset/dcat:contactPoint/vcard:Organization/vcard:fn" or="fn" in="/rdf:RDF/dcat:Catalog/dcat:dataset/dcat:Dataset/dcat:contactPoint/vcard:Organization"/&gt;</v>
      </c>
      <c r="G117" t="str">
        <f t="shared" si="15"/>
        <v/>
      </c>
      <c r="H117" t="str">
        <f t="shared" si="18"/>
        <v>fn</v>
      </c>
      <c r="I117" s="69">
        <f>IF(ISNUMBER(SEARCH("@",O117)),"",VLOOKUP(O117,CARDINALITIES,2,FALSE))</f>
        <v>0</v>
      </c>
      <c r="J117" s="67">
        <f>IF(ISNUMBER(SEARCH("@",O117)),"",VLOOKUP(O117,CARDINALITIES,3,FALSE))</f>
        <v>1</v>
      </c>
      <c r="M117" s="2" t="s">
        <v>4</v>
      </c>
      <c r="N117" s="2" t="s">
        <v>83</v>
      </c>
      <c r="O117" s="3" t="s">
        <v>84</v>
      </c>
      <c r="P117" s="3" t="b">
        <v>1</v>
      </c>
      <c r="Q117" s="3" t="b">
        <v>0</v>
      </c>
      <c r="R117" s="3" t="b">
        <v>1</v>
      </c>
      <c r="S117" s="3" t="s">
        <v>841</v>
      </c>
      <c r="T117" s="3" t="s">
        <v>842</v>
      </c>
      <c r="U117" s="4"/>
    </row>
    <row r="118" spans="1:21" outlineLevel="3" x14ac:dyDescent="0.25">
      <c r="A118" t="str">
        <f t="shared" si="13"/>
        <v/>
      </c>
      <c r="B118" t="str">
        <f t="shared" si="8"/>
        <v>/rdf:RDF/dcat:Catalog/dcat:dataset/dcat:Dataset/dcat:contactPoint/vcard:Organization</v>
      </c>
      <c r="C118" t="str">
        <f t="shared" si="16"/>
        <v>&lt;FieldId118&gt;naam organisatie&lt;/FieldId118&gt;</v>
      </c>
      <c r="D118" t="str">
        <f t="shared" si="10"/>
        <v>&lt;element name="vcard:organization-name" context="/rdf:RDF/dcat:Catalog/dcat:dataset/dcat:Dataset/dcat:contactPoint/vcard:Organization/vcard:organization-name"&gt;&lt;label&gt;naam organisatie&lt;/label&gt;&lt;/element&gt;</v>
      </c>
      <c r="E118" t="str">
        <f t="shared" si="14"/>
        <v/>
      </c>
      <c r="F118" t="str">
        <f t="shared" si="17"/>
        <v>&lt;field name="FieldId118" xpath="/rdf:RDF/dcat:Catalog/dcat:dataset/dcat:Dataset/dcat:contactPoint/vcard:Organization/vcard:organization-name" or="organization-name" in="/rdf:RDF/dcat:Catalog/dcat:dataset/dcat:Dataset/dcat:contactPoint/vcard:Organization"/&gt;</v>
      </c>
      <c r="G118" t="str">
        <f t="shared" si="15"/>
        <v/>
      </c>
      <c r="H118" t="str">
        <f t="shared" si="18"/>
        <v>organization-name</v>
      </c>
      <c r="I118" s="69">
        <f>IF(ISNUMBER(SEARCH("@",O118)),"",VLOOKUP(O118,CARDINALITIES,2,FALSE))</f>
        <v>0</v>
      </c>
      <c r="J118" s="67">
        <f>IF(ISNUMBER(SEARCH("@",O118)),"",VLOOKUP(O118,CARDINALITIES,3,FALSE))</f>
        <v>1</v>
      </c>
      <c r="M118" s="2" t="s">
        <v>4</v>
      </c>
      <c r="N118" s="35" t="s">
        <v>85</v>
      </c>
      <c r="O118" s="3" t="s">
        <v>86</v>
      </c>
      <c r="P118" s="3" t="b">
        <v>1</v>
      </c>
      <c r="Q118" s="3" t="b">
        <v>1</v>
      </c>
      <c r="R118" s="3" t="b">
        <v>1</v>
      </c>
      <c r="S118" s="3" t="str">
        <f>VLOOKUP(N118,dcat_terms!$B$2:$E$151,3,FALSE)</f>
        <v>organisation name</v>
      </c>
      <c r="T118" s="3" t="str">
        <f>VLOOKUP(N118,dcat_terms!$B$2:$E$151,4,FALSE)</f>
        <v>naam organisatie</v>
      </c>
      <c r="U118" s="51" t="s">
        <v>839</v>
      </c>
    </row>
    <row r="119" spans="1:21" outlineLevel="3" x14ac:dyDescent="0.25">
      <c r="A119" t="str">
        <f t="shared" si="13"/>
        <v>&lt;name&gt;vcard:hasAddress&lt;/name&gt;</v>
      </c>
      <c r="B119" t="str">
        <f t="shared" si="8"/>
        <v>/rdf:RDF/dcat:Catalog/dcat:dataset/dcat:Dataset/dcat:contactPoint/vcard:Organization</v>
      </c>
      <c r="C119" t="str">
        <f t="shared" si="16"/>
        <v/>
      </c>
      <c r="D119" t="str">
        <f t="shared" si="10"/>
        <v>&lt;element name="vcard:hasAddress" context="/rdf:RDF/dcat:Catalog/dcat:dataset/dcat:Dataset/dcat:contactPoint/vcard:Organization/vcard:hasAddress"&gt;&lt;label&gt;adres&lt;/label&gt;&lt;/element&gt;</v>
      </c>
      <c r="E119" t="str">
        <f t="shared" si="14"/>
        <v/>
      </c>
      <c r="F119" t="str">
        <f t="shared" si="17"/>
        <v/>
      </c>
      <c r="G119" t="str">
        <f t="shared" si="15"/>
        <v>&lt;/section&gt;</v>
      </c>
      <c r="H119" t="str">
        <f t="shared" si="18"/>
        <v>hasAddress</v>
      </c>
      <c r="I119" s="69">
        <f>IF(ISNUMBER(SEARCH("@",O119)),"",VLOOKUP(O119,CARDINALITIES,2,FALSE))</f>
        <v>0</v>
      </c>
      <c r="J119" s="67">
        <f>IF(ISNUMBER(SEARCH("@",O119)),"",VLOOKUP(O119,CARDINALITIES,3,FALSE))</f>
        <v>1</v>
      </c>
      <c r="M119" s="2" t="s">
        <v>214</v>
      </c>
      <c r="N119" s="35" t="s">
        <v>87</v>
      </c>
      <c r="O119" s="3" t="s">
        <v>88</v>
      </c>
      <c r="P119" s="3" t="b">
        <v>1</v>
      </c>
      <c r="Q119" s="3" t="b">
        <v>1</v>
      </c>
      <c r="R119" s="3" t="b">
        <v>1</v>
      </c>
      <c r="S119" s="3" t="str">
        <f>VLOOKUP(N119,dcat_terms!$B$2:$E$151,3,FALSE)</f>
        <v>address</v>
      </c>
      <c r="T119" s="3" t="str">
        <f>VLOOKUP(N119,dcat_terms!$B$2:$E$151,4,FALSE)</f>
        <v>adres</v>
      </c>
      <c r="U119" s="51" t="s">
        <v>839</v>
      </c>
    </row>
    <row r="120" spans="1:21" outlineLevel="3" x14ac:dyDescent="0.25">
      <c r="A120" t="str">
        <f t="shared" si="13"/>
        <v>&lt;name&gt;vcard:Address&lt;/name&gt;</v>
      </c>
      <c r="B120" t="str">
        <f t="shared" si="8"/>
        <v>/rdf:RDF/dcat:Catalog/dcat:dataset/dcat:Dataset/dcat:contactPoint/vcard:Organization/vcard:hasAddress/vcard:Address</v>
      </c>
      <c r="C120" t="str">
        <f t="shared" si="16"/>
        <v>&lt;SectionAddress&gt;address&lt;/SectionAddress&gt;</v>
      </c>
      <c r="D120" t="str">
        <f t="shared" si="10"/>
        <v>&lt;element name="vcard:Address" context="/rdf:RDF/dcat:Catalog/dcat:dataset/dcat:Dataset/dcat:contactPoint/vcard:Organization/vcard:hasAddress/vcard:Address"&gt;&lt;label&gt;adres&lt;/label&gt;&lt;/element&gt;</v>
      </c>
      <c r="E120" t="str">
        <f t="shared" si="14"/>
        <v>&lt;section  name="SectionAddress"&gt;</v>
      </c>
      <c r="F120" t="str">
        <f t="shared" si="17"/>
        <v/>
      </c>
      <c r="G120" t="str">
        <f t="shared" si="15"/>
        <v/>
      </c>
      <c r="H120" t="str">
        <f t="shared" si="18"/>
        <v>Address</v>
      </c>
      <c r="I120">
        <f>IF(ISNUMBER(SEARCH("@",O120)),"",VLOOKUP(O120,CARDINALITIES,2,FALSE))</f>
        <v>1</v>
      </c>
      <c r="J120" s="66">
        <f>IF(ISNUMBER(SEARCH("@",O120)),"",VLOOKUP(O120,CARDINALITIES,3,FALSE))</f>
        <v>1</v>
      </c>
      <c r="M120" s="8" t="s">
        <v>215</v>
      </c>
      <c r="N120" s="36" t="s">
        <v>89</v>
      </c>
      <c r="O120" s="9" t="s">
        <v>90</v>
      </c>
      <c r="P120" s="9" t="b">
        <v>1</v>
      </c>
      <c r="Q120" s="9" t="b">
        <v>1</v>
      </c>
      <c r="R120" s="9" t="b">
        <v>1</v>
      </c>
      <c r="S120" s="9" t="str">
        <f>VLOOKUP(N120,dcat_terms!$B$2:$E$151,3,FALSE)</f>
        <v>address</v>
      </c>
      <c r="T120" s="9" t="str">
        <f>VLOOKUP(N120,dcat_terms!$B$2:$E$151,4,FALSE)</f>
        <v>adres</v>
      </c>
      <c r="U120" s="10"/>
    </row>
    <row r="121" spans="1:21" outlineLevel="4" x14ac:dyDescent="0.25">
      <c r="A121" t="str">
        <f t="shared" si="13"/>
        <v/>
      </c>
      <c r="B121" t="str">
        <f t="shared" si="8"/>
        <v>/rdf:RDF/dcat:Catalog/dcat:dataset/dcat:Dataset/dcat:contactPoint/vcard:Organization/vcard:hasAddress/vcard:Address</v>
      </c>
      <c r="C121" t="str">
        <f t="shared" si="16"/>
        <v>&lt;FieldId121&gt;URI&lt;/FieldId121&gt;</v>
      </c>
      <c r="D121" t="str">
        <f t="shared" si="10"/>
        <v>&lt;element name="rdf:about" context="/rdf:RDF/dcat:Catalog/dcat:dataset/dcat:Dataset/dcat:contactPoint/vcard:Organization/vcard:hasAddress/vcard:Address/@rdf:about"&gt;&lt;label&gt;URI&lt;/label&gt;&lt;/element&gt;</v>
      </c>
      <c r="E121" t="str">
        <f t="shared" si="14"/>
        <v/>
      </c>
      <c r="F121" t="str">
        <f t="shared" si="17"/>
        <v>&lt;!--field name="FieldId121" xpath="/rdf:RDF/dcat:Catalog/dcat:dataset/dcat:Dataset/dcat:contactPoint/vcard:Organization/vcard:hasAddress/vcard:Address/@rdf:about"/!--&gt;</v>
      </c>
      <c r="G121" t="str">
        <f t="shared" si="15"/>
        <v/>
      </c>
      <c r="H121" t="str">
        <f t="shared" si="18"/>
        <v>about</v>
      </c>
      <c r="I121" t="str">
        <f>IF(ISNUMBER(SEARCH("@",O121)),"",VLOOKUP(O121,CARDINALITIES,2,FALSE))</f>
        <v/>
      </c>
      <c r="J121" s="66" t="str">
        <f>IF(ISNUMBER(SEARCH("@",O121)),"",VLOOKUP(O121,CARDINALITIES,3,FALSE))</f>
        <v/>
      </c>
      <c r="M121" s="2" t="s">
        <v>4</v>
      </c>
      <c r="N121" s="2" t="s">
        <v>218</v>
      </c>
      <c r="O121" s="3" t="s">
        <v>289</v>
      </c>
      <c r="P121" s="3" t="b">
        <v>1</v>
      </c>
      <c r="Q121" s="3" t="b">
        <v>0</v>
      </c>
      <c r="R121" s="3" t="b">
        <v>1</v>
      </c>
      <c r="S121" s="3" t="str">
        <f>VLOOKUP(N121,dcat_terms!$B$2:$E$151,3,FALSE)</f>
        <v>URI</v>
      </c>
      <c r="T121" s="3" t="str">
        <f>VLOOKUP(N121,dcat_terms!$B$2:$E$151,4,FALSE)</f>
        <v>URI</v>
      </c>
      <c r="U121" s="4"/>
    </row>
    <row r="122" spans="1:21" outlineLevel="4" x14ac:dyDescent="0.25">
      <c r="A122" t="str">
        <f t="shared" si="13"/>
        <v/>
      </c>
      <c r="B122" t="str">
        <f t="shared" si="8"/>
        <v>/rdf:RDF/dcat:Catalog/dcat:dataset/dcat:Dataset/dcat:contactPoint/vcard:Organization/vcard:hasAddress/vcard:Address</v>
      </c>
      <c r="C122" t="str">
        <f t="shared" si="16"/>
        <v>&lt;FieldId122&gt;street&lt;/FieldId122&gt;</v>
      </c>
      <c r="D122" t="str">
        <f t="shared" si="10"/>
        <v>&lt;element name="vcard:street-address" context="/rdf:RDF/dcat:Catalog/dcat:dataset/dcat:Dataset/dcat:contactPoint/vcard:Organization/vcard:hasAddress/vcard:Address/vcard:street-address"&gt;&lt;label&gt;street&lt;/label&gt;&lt;/element&gt;</v>
      </c>
      <c r="E122" t="str">
        <f t="shared" si="14"/>
        <v/>
      </c>
      <c r="F122" t="str">
        <f t="shared" si="17"/>
        <v>&lt;field name="FieldId122" xpath="/rdf:RDF/dcat:Catalog/dcat:dataset/dcat:Dataset/dcat:contactPoint/vcard:Organization/vcard:hasAddress/vcard:Address/vcard:street-address" or="street-address" in="/rdf:RDF/dcat:Catalog/dcat:dataset/dcat:Dataset/dcat:contactPoint/vcard:Organization/vcard:hasAddress/vcard:Address"/&gt;</v>
      </c>
      <c r="G122" t="str">
        <f t="shared" si="15"/>
        <v/>
      </c>
      <c r="H122" t="str">
        <f t="shared" si="18"/>
        <v>street-address</v>
      </c>
      <c r="I122">
        <f>IF(ISNUMBER(SEARCH("@",O122)),"",VLOOKUP(O122,CARDINALITIES,2,FALSE))</f>
        <v>1</v>
      </c>
      <c r="J122" s="66">
        <f>IF(ISNUMBER(SEARCH("@",O122)),"",VLOOKUP(O122,CARDINALITIES,3,FALSE))</f>
        <v>1</v>
      </c>
      <c r="M122" s="2" t="s">
        <v>4</v>
      </c>
      <c r="N122" s="35" t="s">
        <v>290</v>
      </c>
      <c r="O122" s="3" t="s">
        <v>291</v>
      </c>
      <c r="P122" s="3" t="b">
        <v>1</v>
      </c>
      <c r="Q122" s="3" t="b">
        <v>1</v>
      </c>
      <c r="R122" s="3" t="b">
        <v>1</v>
      </c>
      <c r="S122" s="3" t="str">
        <f>VLOOKUP(N122,dcat_terms!$B$2:$E$151,3,FALSE)</f>
        <v>straat</v>
      </c>
      <c r="T122" s="3" t="str">
        <f>VLOOKUP(N122,dcat_terms!$B$2:$E$151,4,FALSE)</f>
        <v>street</v>
      </c>
      <c r="U122" s="51" t="s">
        <v>839</v>
      </c>
    </row>
    <row r="123" spans="1:21" outlineLevel="4" x14ac:dyDescent="0.25">
      <c r="A123" t="str">
        <f t="shared" si="13"/>
        <v/>
      </c>
      <c r="B123" t="str">
        <f t="shared" si="8"/>
        <v>/rdf:RDF/dcat:Catalog/dcat:dataset/dcat:Dataset/dcat:contactPoint/vcard:Organization/vcard:hasAddress/vcard:Address</v>
      </c>
      <c r="C123" t="str">
        <f t="shared" si="16"/>
        <v>&lt;FieldId123&gt;gemeente&lt;/FieldId123&gt;</v>
      </c>
      <c r="D123" t="str">
        <f t="shared" si="10"/>
        <v>&lt;element name="vcard:locality" context="/rdf:RDF/dcat:Catalog/dcat:dataset/dcat:Dataset/dcat:contactPoint/vcard:Organization/vcard:hasAddress/vcard:Address/vcard:locality"&gt;&lt;label&gt;gemeente&lt;/label&gt;&lt;/element&gt;</v>
      </c>
      <c r="E123" t="str">
        <f t="shared" si="14"/>
        <v/>
      </c>
      <c r="F123" t="str">
        <f t="shared" si="17"/>
        <v>&lt;field name="FieldId123" xpath="/rdf:RDF/dcat:Catalog/dcat:dataset/dcat:Dataset/dcat:contactPoint/vcard:Organization/vcard:hasAddress/vcard:Address/vcard:locality" or="locality" in="/rdf:RDF/dcat:Catalog/dcat:dataset/dcat:Dataset/dcat:contactPoint/vcard:Organization/vcard:hasAddress/vcard:Address"/&gt;</v>
      </c>
      <c r="G123" t="str">
        <f t="shared" si="15"/>
        <v/>
      </c>
      <c r="H123" t="str">
        <f t="shared" si="18"/>
        <v>locality</v>
      </c>
      <c r="I123">
        <f>IF(ISNUMBER(SEARCH("@",O123)),"",VLOOKUP(O123,CARDINALITIES,2,FALSE))</f>
        <v>1</v>
      </c>
      <c r="J123" s="66">
        <f>IF(ISNUMBER(SEARCH("@",O123)),"",VLOOKUP(O123,CARDINALITIES,3,FALSE))</f>
        <v>1</v>
      </c>
      <c r="M123" s="2" t="s">
        <v>4</v>
      </c>
      <c r="N123" s="35" t="s">
        <v>292</v>
      </c>
      <c r="O123" s="3" t="s">
        <v>293</v>
      </c>
      <c r="P123" s="3" t="b">
        <v>1</v>
      </c>
      <c r="Q123" s="3" t="b">
        <v>1</v>
      </c>
      <c r="R123" s="3" t="b">
        <v>1</v>
      </c>
      <c r="S123" s="3" t="str">
        <f>VLOOKUP(N123,dcat_terms!$B$2:$E$151,3,FALSE)</f>
        <v>locality</v>
      </c>
      <c r="T123" s="3" t="str">
        <f>VLOOKUP(N123,dcat_terms!$B$2:$E$151,4,FALSE)</f>
        <v>gemeente</v>
      </c>
      <c r="U123" s="51" t="s">
        <v>839</v>
      </c>
    </row>
    <row r="124" spans="1:21" outlineLevel="4" x14ac:dyDescent="0.25">
      <c r="A124" t="str">
        <f t="shared" si="13"/>
        <v/>
      </c>
      <c r="B124" t="str">
        <f t="shared" si="8"/>
        <v>/rdf:RDF/dcat:Catalog/dcat:dataset/dcat:Dataset/dcat:contactPoint/vcard:Organization/vcard:hasAddress/vcard:Address</v>
      </c>
      <c r="C124" t="str">
        <f t="shared" si="16"/>
        <v>&lt;FieldId124&gt;postcode&lt;/FieldId124&gt;</v>
      </c>
      <c r="D124" t="str">
        <f t="shared" si="10"/>
        <v>&lt;element name="vcard:postal-code" context="/rdf:RDF/dcat:Catalog/dcat:dataset/dcat:Dataset/dcat:contactPoint/vcard:Organization/vcard:hasAddress/vcard:Address/vcard:postal-code"&gt;&lt;label&gt;postcode&lt;/label&gt;&lt;/element&gt;</v>
      </c>
      <c r="E124" t="str">
        <f t="shared" si="14"/>
        <v/>
      </c>
      <c r="F124" t="str">
        <f t="shared" si="17"/>
        <v>&lt;field name="FieldId124" xpath="/rdf:RDF/dcat:Catalog/dcat:dataset/dcat:Dataset/dcat:contactPoint/vcard:Organization/vcard:hasAddress/vcard:Address/vcard:postal-code" or="postal-code" in="/rdf:RDF/dcat:Catalog/dcat:dataset/dcat:Dataset/dcat:contactPoint/vcard:Organization/vcard:hasAddress/vcard:Address"/&gt;</v>
      </c>
      <c r="G124" t="str">
        <f t="shared" si="15"/>
        <v/>
      </c>
      <c r="H124" t="str">
        <f t="shared" si="18"/>
        <v>postal-code</v>
      </c>
      <c r="I124">
        <f>IF(ISNUMBER(SEARCH("@",O124)),"",VLOOKUP(O124,CARDINALITIES,2,FALSE))</f>
        <v>1</v>
      </c>
      <c r="J124" s="66">
        <f>IF(ISNUMBER(SEARCH("@",O124)),"",VLOOKUP(O124,CARDINALITIES,3,FALSE))</f>
        <v>1</v>
      </c>
      <c r="M124" s="2" t="s">
        <v>4</v>
      </c>
      <c r="N124" s="35" t="s">
        <v>294</v>
      </c>
      <c r="O124" s="3" t="s">
        <v>295</v>
      </c>
      <c r="P124" s="3" t="b">
        <v>1</v>
      </c>
      <c r="Q124" s="3" t="b">
        <v>1</v>
      </c>
      <c r="R124" s="3" t="b">
        <v>1</v>
      </c>
      <c r="S124" s="3" t="str">
        <f>VLOOKUP(N124,dcat_terms!$B$2:$E$151,3,FALSE)</f>
        <v>postal code</v>
      </c>
      <c r="T124" s="3" t="str">
        <f>VLOOKUP(N124,dcat_terms!$B$2:$E$151,4,FALSE)</f>
        <v>postcode</v>
      </c>
      <c r="U124" s="51" t="s">
        <v>839</v>
      </c>
    </row>
    <row r="125" spans="1:21" outlineLevel="4" x14ac:dyDescent="0.25">
      <c r="A125" t="str">
        <f t="shared" si="13"/>
        <v/>
      </c>
      <c r="B125" t="str">
        <f t="shared" si="8"/>
        <v>/rdf:RDF/dcat:Catalog/dcat:dataset/dcat:Dataset/dcat:contactPoint/vcard:Organization/vcard:hasAddress/vcard:Address</v>
      </c>
      <c r="C125" t="str">
        <f t="shared" si="16"/>
        <v>&lt;FieldId125&gt;land&lt;/FieldId125&gt;</v>
      </c>
      <c r="D125" t="str">
        <f t="shared" si="10"/>
        <v>&lt;element name="vcard:country-name" context="/rdf:RDF/dcat:Catalog/dcat:dataset/dcat:Dataset/dcat:contactPoint/vcard:Organization/vcard:hasAddress/vcard:Address/vcard:country-name"&gt;&lt;label&gt;land&lt;/label&gt;&lt;/element&gt;</v>
      </c>
      <c r="E125" t="str">
        <f t="shared" si="14"/>
        <v/>
      </c>
      <c r="F125" t="str">
        <f t="shared" si="17"/>
        <v>&lt;field name="FieldId125" xpath="/rdf:RDF/dcat:Catalog/dcat:dataset/dcat:Dataset/dcat:contactPoint/vcard:Organization/vcard:hasAddress/vcard:Address/vcard:country-name" or="country-name" in="/rdf:RDF/dcat:Catalog/dcat:dataset/dcat:Dataset/dcat:contactPoint/vcard:Organization/vcard:hasAddress/vcard:Address"/&gt;</v>
      </c>
      <c r="G125" t="str">
        <f t="shared" si="15"/>
        <v>&lt;/section&gt;</v>
      </c>
      <c r="H125" t="str">
        <f t="shared" si="18"/>
        <v>country-name</v>
      </c>
      <c r="I125">
        <f>IF(ISNUMBER(SEARCH("@",O125)),"",VLOOKUP(O125,CARDINALITIES,2,FALSE))</f>
        <v>1</v>
      </c>
      <c r="J125" s="66">
        <f>IF(ISNUMBER(SEARCH("@",O125)),"",VLOOKUP(O125,CARDINALITIES,3,FALSE))</f>
        <v>1</v>
      </c>
      <c r="M125" s="2" t="s">
        <v>4</v>
      </c>
      <c r="N125" s="35" t="s">
        <v>296</v>
      </c>
      <c r="O125" s="3" t="s">
        <v>297</v>
      </c>
      <c r="P125" s="3" t="b">
        <v>1</v>
      </c>
      <c r="Q125" s="3" t="b">
        <v>1</v>
      </c>
      <c r="R125" s="3" t="b">
        <v>1</v>
      </c>
      <c r="S125" s="3" t="str">
        <f>VLOOKUP(N125,dcat_terms!$B$2:$E$151,3,FALSE)</f>
        <v>country</v>
      </c>
      <c r="T125" s="3" t="str">
        <f>VLOOKUP(N125,dcat_terms!$B$2:$E$151,4,FALSE)</f>
        <v>land</v>
      </c>
      <c r="U125" s="51" t="s">
        <v>839</v>
      </c>
    </row>
    <row r="126" spans="1:21" outlineLevel="3" x14ac:dyDescent="0.25">
      <c r="A126" t="str">
        <f t="shared" si="13"/>
        <v/>
      </c>
      <c r="B126" t="str">
        <f t="shared" si="8"/>
        <v/>
      </c>
      <c r="C126" t="str">
        <f t="shared" si="16"/>
        <v>&lt;FieldId126&gt;e-mail&lt;/FieldId126&gt;</v>
      </c>
      <c r="D126" t="str">
        <f t="shared" si="10"/>
        <v>&lt;element name="vcard:hasEmail" context="/rdf:RDF/dcat:Catalog/dcat:dataset/dcat:Dataset/dcat:contactPoint/vcard:Organization/vcard:hasEmail"&gt;&lt;label&gt;e-mail&lt;/label&gt;&lt;/element&gt;</v>
      </c>
      <c r="E126" t="str">
        <f t="shared" si="14"/>
        <v/>
      </c>
      <c r="F126" t="str">
        <f t="shared" si="17"/>
        <v>&lt;field name="FieldId126" xpath="/rdf:RDF/dcat:Catalog/dcat:dataset/dcat:Dataset/dcat:contactPoint/vcard:Organization/vcard:hasEmail" or="hasEmail" in="/rdf:RDF/dcat:Catalog/dcat:dataset/dcat:Dataset/dcat:contactPoint/vcard:Organization"/&gt;</v>
      </c>
      <c r="G126" t="str">
        <f t="shared" si="15"/>
        <v/>
      </c>
      <c r="H126" t="str">
        <f t="shared" si="18"/>
        <v>hasEmail</v>
      </c>
      <c r="I126">
        <f>IF(ISNUMBER(SEARCH("@",O126)),"",VLOOKUP(O126,CARDINALITIES,2,FALSE))</f>
        <v>0</v>
      </c>
      <c r="J126" s="66">
        <f>IF(ISNUMBER(SEARCH("@",O126)),"",VLOOKUP(O126,CARDINALITIES,3,FALSE))</f>
        <v>1</v>
      </c>
      <c r="M126" s="2" t="s">
        <v>4</v>
      </c>
      <c r="N126" s="35" t="s">
        <v>91</v>
      </c>
      <c r="O126" s="3" t="s">
        <v>92</v>
      </c>
      <c r="P126" s="3" t="b">
        <v>1</v>
      </c>
      <c r="Q126" s="3" t="b">
        <v>1</v>
      </c>
      <c r="R126" s="3" t="b">
        <v>1</v>
      </c>
      <c r="S126" s="3" t="str">
        <f>VLOOKUP(N126,dcat_terms!$B$2:$E$151,3,FALSE)</f>
        <v>e-mail</v>
      </c>
      <c r="T126" s="44" t="str">
        <f>VLOOKUP(N126,dcat_terms!$B$2:$E$151,4,FALSE)</f>
        <v>e-mail</v>
      </c>
      <c r="U126" s="51" t="s">
        <v>839</v>
      </c>
    </row>
    <row r="127" spans="1:21" outlineLevel="3" x14ac:dyDescent="0.25">
      <c r="A127" t="str">
        <f t="shared" si="13"/>
        <v/>
      </c>
      <c r="B127" t="str">
        <f t="shared" si="8"/>
        <v/>
      </c>
      <c r="C127" t="str">
        <f t="shared" si="16"/>
        <v>&lt;FieldId127&gt;website&lt;/FieldId127&gt;</v>
      </c>
      <c r="D127" t="str">
        <f t="shared" si="10"/>
        <v>&lt;element name="vcard:hasURL" context="/rdf:RDF/dcat:Catalog/dcat:dataset/dcat:Dataset/dcat:contactPoint/vcard:Organization/vcard:hasURL"&gt;&lt;label&gt;website&lt;/label&gt;&lt;/element&gt;</v>
      </c>
      <c r="E127" t="str">
        <f t="shared" si="14"/>
        <v/>
      </c>
      <c r="F127" t="str">
        <f t="shared" si="17"/>
        <v>&lt;field name="FieldId127" xpath="/rdf:RDF/dcat:Catalog/dcat:dataset/dcat:Dataset/dcat:contactPoint/vcard:Organization/vcard:hasURL" or="hasURL" in="/rdf:RDF/dcat:Catalog/dcat:dataset/dcat:Dataset/dcat:contactPoint/vcard:Organization"/&gt;</v>
      </c>
      <c r="G127" t="str">
        <f t="shared" si="15"/>
        <v/>
      </c>
      <c r="H127" t="str">
        <f t="shared" si="18"/>
        <v>hasURL</v>
      </c>
      <c r="I127">
        <f>IF(ISNUMBER(SEARCH("@",O127)),"",VLOOKUP(O127,CARDINALITIES,2,FALSE))</f>
        <v>0</v>
      </c>
      <c r="J127" s="66">
        <f>IF(ISNUMBER(SEARCH("@",O127)),"",VLOOKUP(O127,CARDINALITIES,3,FALSE))</f>
        <v>1</v>
      </c>
      <c r="M127" s="2" t="s">
        <v>4</v>
      </c>
      <c r="N127" s="35" t="s">
        <v>93</v>
      </c>
      <c r="O127" s="3" t="s">
        <v>94</v>
      </c>
      <c r="P127" s="3" t="b">
        <v>1</v>
      </c>
      <c r="Q127" s="3" t="b">
        <v>1</v>
      </c>
      <c r="R127" s="3" t="b">
        <v>1</v>
      </c>
      <c r="S127" s="3" t="str">
        <f>VLOOKUP(N127,dcat_terms!$B$2:$E$151,3,FALSE)</f>
        <v>website</v>
      </c>
      <c r="T127" s="3" t="str">
        <f>VLOOKUP(N127,dcat_terms!$B$2:$E$151,4,FALSE)</f>
        <v>website</v>
      </c>
      <c r="U127" s="51" t="s">
        <v>839</v>
      </c>
    </row>
    <row r="128" spans="1:21" outlineLevel="3" x14ac:dyDescent="0.25">
      <c r="A128" t="str">
        <f t="shared" si="13"/>
        <v/>
      </c>
      <c r="B128" t="str">
        <f t="shared" si="8"/>
        <v/>
      </c>
      <c r="C128" t="str">
        <f t="shared" si="16"/>
        <v>&lt;FieldId128&gt;telefoonnummer&lt;/FieldId128&gt;</v>
      </c>
      <c r="D128" t="str">
        <f t="shared" si="10"/>
        <v>&lt;element name="vcard:hasTelephone" context="/rdf:RDF/dcat:Catalog/dcat:dataset/dcat:Dataset/dcat:contactPoint/vcard:Organization/vcard:hasTelephone"&gt;&lt;label&gt;telefoonnummer&lt;/label&gt;&lt;/element&gt;</v>
      </c>
      <c r="E128" t="str">
        <f t="shared" si="14"/>
        <v/>
      </c>
      <c r="F128" t="str">
        <f t="shared" si="17"/>
        <v>&lt;field name="FieldId128" xpath="/rdf:RDF/dcat:Catalog/dcat:dataset/dcat:Dataset/dcat:contactPoint/vcard:Organization/vcard:hasTelephone" or="hasTelephone" in="/rdf:RDF/dcat:Catalog/dcat:dataset/dcat:Dataset/dcat:contactPoint/vcard:Organization"/&gt;</v>
      </c>
      <c r="G128" t="str">
        <f t="shared" si="15"/>
        <v/>
      </c>
      <c r="H128" t="str">
        <f t="shared" si="18"/>
        <v>hasTelephone</v>
      </c>
      <c r="I128">
        <f>IF(ISNUMBER(SEARCH("@",O128)),"",VLOOKUP(O128,CARDINALITIES,2,FALSE))</f>
        <v>0</v>
      </c>
      <c r="J128" s="66">
        <f>IF(ISNUMBER(SEARCH("@",O128)),"",VLOOKUP(O128,CARDINALITIES,3,FALSE))</f>
        <v>1</v>
      </c>
      <c r="M128" s="2" t="s">
        <v>4</v>
      </c>
      <c r="N128" s="35" t="s">
        <v>95</v>
      </c>
      <c r="O128" s="3" t="s">
        <v>96</v>
      </c>
      <c r="P128" s="3" t="b">
        <v>1</v>
      </c>
      <c r="Q128" s="3" t="b">
        <v>1</v>
      </c>
      <c r="R128" s="3" t="b">
        <v>1</v>
      </c>
      <c r="S128" s="3" t="str">
        <f>VLOOKUP(N128,dcat_terms!$B$2:$E$151,3,FALSE)</f>
        <v>telephone number</v>
      </c>
      <c r="T128" s="3" t="str">
        <f>VLOOKUP(N128,dcat_terms!$B$2:$E$151,4,FALSE)</f>
        <v>telefoonnummer</v>
      </c>
      <c r="U128" s="51" t="s">
        <v>839</v>
      </c>
    </row>
    <row r="129" spans="1:21" outlineLevel="2" x14ac:dyDescent="0.25">
      <c r="A129" t="str">
        <f t="shared" si="13"/>
        <v/>
      </c>
      <c r="B129" t="str">
        <f t="shared" si="8"/>
        <v/>
      </c>
      <c r="C129" t="str">
        <f t="shared" si="16"/>
        <v>&lt;FieldId129&gt;publicatiedatum&lt;/FieldId129&gt;</v>
      </c>
      <c r="D129" t="str">
        <f t="shared" si="10"/>
        <v>&lt;element name="dct:issued" context="/rdf:RDF/dcat:Catalog/dcat:dataset/dcat:Dataset/dct:issued"&gt;&lt;label&gt;publicatiedatum&lt;/label&gt;&lt;/element&gt;</v>
      </c>
      <c r="E129" t="str">
        <f t="shared" si="14"/>
        <v/>
      </c>
      <c r="F129" t="str">
        <f t="shared" si="17"/>
        <v>&lt;field name="FieldId129" xpath="/rdf:RDF/dcat:Catalog/dcat:dataset/dcat:Dataset/dct:issued" or="issued" in="/rdf:RDF/dcat:Catalog/dcat:dataset/dcat:Dataset"/&gt;</v>
      </c>
      <c r="G129" t="str">
        <f t="shared" si="15"/>
        <v/>
      </c>
      <c r="H129" t="str">
        <f t="shared" si="18"/>
        <v>issued</v>
      </c>
      <c r="I129">
        <f>IF(ISNUMBER(SEARCH("@",O129)),"",VLOOKUP(O129,CARDINALITIES,2,FALSE))</f>
        <v>0</v>
      </c>
      <c r="J129" s="66">
        <f>IF(ISNUMBER(SEARCH("@",O129)),"",VLOOKUP(O129,CARDINALITIES,3,FALSE))</f>
        <v>1</v>
      </c>
      <c r="L129">
        <v>1</v>
      </c>
      <c r="M129" s="2" t="s">
        <v>4</v>
      </c>
      <c r="N129" s="35" t="s">
        <v>36</v>
      </c>
      <c r="O129" s="3" t="s">
        <v>97</v>
      </c>
      <c r="P129" s="3" t="b">
        <v>1</v>
      </c>
      <c r="Q129" s="3" t="b">
        <v>1</v>
      </c>
      <c r="R129" s="3" t="b">
        <v>1</v>
      </c>
      <c r="S129" s="3" t="str">
        <f>VLOOKUP(N129,dcat_terms!$B$2:$E$151,3,FALSE)</f>
        <v>release date</v>
      </c>
      <c r="T129" s="46" t="str">
        <f>VLOOKUP(N129,dcat_terms!$B$2:$E$151,4,FALSE)</f>
        <v>publicatiedatum</v>
      </c>
      <c r="U129" s="4"/>
    </row>
    <row r="130" spans="1:21" outlineLevel="2" x14ac:dyDescent="0.25">
      <c r="A130" t="str">
        <f t="shared" si="13"/>
        <v/>
      </c>
      <c r="B130" t="str">
        <f t="shared" ref="B130:B193" si="19">IF(AND(P130,M130="class"),O130,IF(ROW()&gt;2,IF(NOT(SUBSTITUTE(O130,B129,"")=O130),B129,""),""))</f>
        <v/>
      </c>
      <c r="C130" t="str">
        <f t="shared" si="16"/>
        <v/>
      </c>
      <c r="D130" t="str">
        <f t="shared" ref="D130:D133" si="20">IF(P130,CONCATENATE("&lt;element name=""",N130,""" context=""",O130,"""&gt;&lt;label&gt;",T130,"&lt;/label&gt;&lt;/element&gt;"),"")</f>
        <v/>
      </c>
      <c r="E130" t="str">
        <f t="shared" si="14"/>
        <v/>
      </c>
      <c r="F130" t="str">
        <f t="shared" si="17"/>
        <v/>
      </c>
      <c r="G130" t="str">
        <f t="shared" si="15"/>
        <v/>
      </c>
      <c r="H130" t="str">
        <f t="shared" si="18"/>
        <v/>
      </c>
      <c r="I130" t="str">
        <f>IF(ISNUMBER(SEARCH("@",O130)),"",VLOOKUP(O130,CARDINALITIES,2,FALSE))</f>
        <v/>
      </c>
      <c r="J130" s="66" t="str">
        <f>IF(ISNUMBER(SEARCH("@",O130)),"",VLOOKUP(O130,CARDINALITIES,3,FALSE))</f>
        <v/>
      </c>
      <c r="M130" s="2" t="s">
        <v>4</v>
      </c>
      <c r="N130" s="2" t="s">
        <v>250</v>
      </c>
      <c r="O130" s="2" t="s">
        <v>298</v>
      </c>
      <c r="P130" s="3" t="b">
        <v>0</v>
      </c>
      <c r="Q130" s="3" t="b">
        <v>0</v>
      </c>
      <c r="R130" s="3" t="b">
        <v>0</v>
      </c>
      <c r="S130" s="3" t="e">
        <f>VLOOKUP(N130,dcat_terms!$B$2:$E$151,3,FALSE)</f>
        <v>#N/A</v>
      </c>
      <c r="T130" s="3" t="e">
        <f>VLOOKUP(N130,dcat_terms!$B$2:$E$151,4,FALSE)</f>
        <v>#N/A</v>
      </c>
      <c r="U130" s="4" t="s">
        <v>677</v>
      </c>
    </row>
    <row r="131" spans="1:21" outlineLevel="2" x14ac:dyDescent="0.25">
      <c r="A131" t="str">
        <f t="shared" ref="A131:A194" si="21">IF(AND(P131,NOT(N131="skos:Concept"),OR(M131="class",M132="class")),CONCATENATE("&lt;name&gt;",N131,"&lt;/name&gt;"),"")</f>
        <v/>
      </c>
      <c r="B131" t="str">
        <f t="shared" si="19"/>
        <v/>
      </c>
      <c r="C131" t="str">
        <f t="shared" si="16"/>
        <v>&lt;FieldId131&gt;laatst gewijzigd&lt;/FieldId131&gt;</v>
      </c>
      <c r="D131" t="str">
        <f t="shared" si="20"/>
        <v>&lt;element name="dct:modified" context="/rdf:RDF/dcat:Catalog/dcat:dataset/dcat:Dataset/dct:modified"&gt;&lt;label&gt;laatst gewijzigd&lt;/label&gt;&lt;/element&gt;</v>
      </c>
      <c r="E131" t="str">
        <f t="shared" ref="E131:E194" si="22">IF(AND(M131="class",P131),CONCATENATE("&lt;section ",IF(N131="skos:Concept",CONCATENATE("xpath=""",O131,""""),"")," name=""Section",H131,"""&gt;"),"")</f>
        <v/>
      </c>
      <c r="F131" t="str">
        <f t="shared" si="17"/>
        <v>&lt;field name="FieldId131" xpath="/rdf:RDF/dcat:Catalog/dcat:dataset/dcat:Dataset/dct:modified" or="modified" in="/rdf:RDF/dcat:Catalog/dcat:dataset/dcat:Dataset"/&gt;</v>
      </c>
      <c r="G131" t="str">
        <f t="shared" ref="G131:G194" si="23">IF(AND(LEN(B131)&gt;0,OR(LEN(B132)=0,M132="class")),"&lt;/section&gt;","")</f>
        <v/>
      </c>
      <c r="H131" t="str">
        <f t="shared" si="18"/>
        <v>modified</v>
      </c>
      <c r="I131">
        <f>IF(ISNUMBER(SEARCH("@",O131)),"",VLOOKUP(O131,CARDINALITIES,2,FALSE))</f>
        <v>0</v>
      </c>
      <c r="J131" s="66">
        <f>IF(ISNUMBER(SEARCH("@",O131)),"",VLOOKUP(O131,CARDINALITIES,3,FALSE))</f>
        <v>1</v>
      </c>
      <c r="L131">
        <v>1</v>
      </c>
      <c r="M131" s="2" t="s">
        <v>4</v>
      </c>
      <c r="N131" s="35" t="s">
        <v>38</v>
      </c>
      <c r="O131" s="3" t="s">
        <v>98</v>
      </c>
      <c r="P131" s="3" t="b">
        <v>1</v>
      </c>
      <c r="Q131" s="3" t="b">
        <v>1</v>
      </c>
      <c r="R131" s="3" t="b">
        <v>1</v>
      </c>
      <c r="S131" s="3" t="str">
        <f>VLOOKUP(N131,dcat_terms!$B$2:$E$151,3,FALSE)</f>
        <v>update/ modification date</v>
      </c>
      <c r="T131" s="46" t="str">
        <f>VLOOKUP(N131,dcat_terms!$B$2:$E$151,4,FALSE)</f>
        <v>laatst gewijzigd</v>
      </c>
      <c r="U131" s="4"/>
    </row>
    <row r="132" spans="1:21" outlineLevel="2" x14ac:dyDescent="0.25">
      <c r="A132" t="str">
        <f t="shared" si="21"/>
        <v/>
      </c>
      <c r="B132" t="str">
        <f t="shared" si="19"/>
        <v/>
      </c>
      <c r="C132" t="str">
        <f t="shared" si="16"/>
        <v/>
      </c>
      <c r="D132" t="str">
        <f t="shared" si="20"/>
        <v/>
      </c>
      <c r="E132" t="str">
        <f t="shared" si="22"/>
        <v/>
      </c>
      <c r="F132" t="str">
        <f t="shared" si="17"/>
        <v/>
      </c>
      <c r="G132" t="str">
        <f t="shared" si="23"/>
        <v/>
      </c>
      <c r="H132" t="str">
        <f t="shared" si="18"/>
        <v/>
      </c>
      <c r="I132" t="str">
        <f>IF(ISNUMBER(SEARCH("@",O132)),"",VLOOKUP(O132,CARDINALITIES,2,FALSE))</f>
        <v/>
      </c>
      <c r="J132" s="66" t="str">
        <f>IF(ISNUMBER(SEARCH("@",O132)),"",VLOOKUP(O132,CARDINALITIES,3,FALSE))</f>
        <v/>
      </c>
      <c r="M132" s="2" t="s">
        <v>4</v>
      </c>
      <c r="N132" s="2" t="s">
        <v>250</v>
      </c>
      <c r="O132" s="2" t="s">
        <v>299</v>
      </c>
      <c r="P132" s="3" t="b">
        <v>0</v>
      </c>
      <c r="Q132" s="3" t="b">
        <v>0</v>
      </c>
      <c r="R132" s="3" t="b">
        <v>0</v>
      </c>
      <c r="S132" s="3" t="e">
        <f>VLOOKUP(N132,dcat_terms!$B$2:$E$151,3,FALSE)</f>
        <v>#N/A</v>
      </c>
      <c r="T132" s="3" t="e">
        <f>VLOOKUP(N132,dcat_terms!$B$2:$E$151,4,FALSE)</f>
        <v>#N/A</v>
      </c>
      <c r="U132" s="4" t="s">
        <v>677</v>
      </c>
    </row>
    <row r="133" spans="1:21" outlineLevel="2" x14ac:dyDescent="0.25">
      <c r="A133" t="str">
        <f t="shared" si="21"/>
        <v>&lt;name&gt;dct:publisher&lt;/name&gt;</v>
      </c>
      <c r="B133" t="str">
        <f t="shared" si="19"/>
        <v/>
      </c>
      <c r="C133" t="str">
        <f t="shared" si="16"/>
        <v/>
      </c>
      <c r="D133" t="str">
        <f t="shared" si="20"/>
        <v>&lt;element name="dct:publisher" context="/rdf:RDF/dcat:Catalog/dcat:dataset/dcat:Dataset/dct:publisher"&gt;&lt;label&gt;uitgever/eigenaar&lt;/label&gt;&lt;/element&gt;</v>
      </c>
      <c r="E133" t="str">
        <f t="shared" si="22"/>
        <v/>
      </c>
      <c r="F133" t="str">
        <f t="shared" si="17"/>
        <v/>
      </c>
      <c r="G133" t="str">
        <f t="shared" si="23"/>
        <v/>
      </c>
      <c r="H133" t="str">
        <f t="shared" si="18"/>
        <v>publisher</v>
      </c>
      <c r="I133">
        <f>IF(ISNUMBER(SEARCH("@",O133)),"",VLOOKUP(O133,CARDINALITIES,2,FALSE))</f>
        <v>0</v>
      </c>
      <c r="J133" s="66">
        <f>IF(ISNUMBER(SEARCH("@",O133)),"",VLOOKUP(O133,CARDINALITIES,3,FALSE))</f>
        <v>1</v>
      </c>
      <c r="M133" s="2" t="s">
        <v>214</v>
      </c>
      <c r="N133" s="35" t="s">
        <v>9</v>
      </c>
      <c r="O133" s="3" t="s">
        <v>99</v>
      </c>
      <c r="P133" s="3" t="b">
        <v>1</v>
      </c>
      <c r="Q133" s="3" t="b">
        <v>1</v>
      </c>
      <c r="R133" s="3" t="b">
        <v>1</v>
      </c>
      <c r="S133" s="3" t="str">
        <f>VLOOKUP(N133,dcat_terms!$B$2:$E$151,3,FALSE)</f>
        <v>publisher</v>
      </c>
      <c r="T133" s="46" t="str">
        <f>VLOOKUP(N133,dcat_terms!$B$2:$E$151,4,FALSE)</f>
        <v>uitgever/eigenaar</v>
      </c>
      <c r="U133" s="4"/>
    </row>
    <row r="134" spans="1:21" outlineLevel="2" x14ac:dyDescent="0.25">
      <c r="A134" t="str">
        <f t="shared" si="21"/>
        <v>&lt;name&gt;foaf:Agent&lt;/name&gt;</v>
      </c>
      <c r="B134" t="str">
        <f t="shared" si="19"/>
        <v>/rdf:RDF/dcat:Catalog/dcat:dataset/dcat:Dataset/dct:publisher/foaf:Agent</v>
      </c>
      <c r="C134" t="str">
        <f t="shared" si="16"/>
        <v>&lt;SectionAgent&gt;organisation&lt;/SectionAgent&gt;</v>
      </c>
      <c r="D134" t="str">
        <f>IF(P134,CONCATENATE("&lt;element name=""",N134,""" context=""",O134,"""&gt;&lt;label&gt;",T134,"&lt;/label&gt;&lt;/element&gt;"),"")</f>
        <v>&lt;element name="foaf:Agent" context="/rdf:RDF/dcat:Catalog/dcat:dataset/dcat:Dataset/dct:publisher/foaf:Agent"&gt;&lt;label&gt;organisatie&lt;/label&gt;&lt;/element&gt;</v>
      </c>
      <c r="E134" t="str">
        <f t="shared" si="22"/>
        <v>&lt;section  name="SectionAgent"&gt;</v>
      </c>
      <c r="F134" t="str">
        <f t="shared" si="17"/>
        <v/>
      </c>
      <c r="G134" t="str">
        <f t="shared" si="23"/>
        <v/>
      </c>
      <c r="H134" t="str">
        <f t="shared" si="18"/>
        <v>Agent</v>
      </c>
      <c r="I134">
        <f>IF(ISNUMBER(SEARCH("@",O134)),"",VLOOKUP(O134,CARDINALITIES,2,FALSE))</f>
        <v>1</v>
      </c>
      <c r="J134" s="66">
        <f>IF(ISNUMBER(SEARCH("@",O134)),"",VLOOKUP(O134,CARDINALITIES,3,FALSE))</f>
        <v>1</v>
      </c>
      <c r="M134" s="8" t="s">
        <v>215</v>
      </c>
      <c r="N134" s="36" t="s">
        <v>11</v>
      </c>
      <c r="O134" s="9" t="s">
        <v>100</v>
      </c>
      <c r="P134" s="9" t="b">
        <v>1</v>
      </c>
      <c r="Q134" s="9" t="b">
        <v>1</v>
      </c>
      <c r="R134" s="9" t="b">
        <v>1</v>
      </c>
      <c r="S134" s="9" t="str">
        <f>VLOOKUP(N134,dcat_terms!$B$2:$E$151,3,FALSE)</f>
        <v>organisation</v>
      </c>
      <c r="T134" s="9" t="str">
        <f>VLOOKUP(N134,dcat_terms!$B$2:$E$151,4,FALSE)</f>
        <v>organisatie</v>
      </c>
      <c r="U134" s="10"/>
    </row>
    <row r="135" spans="1:21" outlineLevel="3" x14ac:dyDescent="0.25">
      <c r="A135" t="str">
        <f t="shared" si="21"/>
        <v/>
      </c>
      <c r="B135" t="str">
        <f t="shared" si="19"/>
        <v>/rdf:RDF/dcat:Catalog/dcat:dataset/dcat:Dataset/dct:publisher/foaf:Agent</v>
      </c>
      <c r="C135" t="str">
        <f t="shared" si="16"/>
        <v>&lt;FieldId135&gt;URI&lt;/FieldId135&gt;</v>
      </c>
      <c r="D135" t="str">
        <f t="shared" ref="D135:D198" si="24">IF(P135,CONCATENATE("&lt;element name=""",N135,""" context=""",O135,"""&gt;&lt;label&gt;",T135,"&lt;/label&gt;&lt;/element&gt;"),"")</f>
        <v>&lt;element name="rdf:about" context="/rdf:RDF/dcat:Catalog/dcat:dataset/dcat:Dataset/dct:publisher/foaf:Agent/@rdf:about"&gt;&lt;label&gt;URI&lt;/label&gt;&lt;/element&gt;</v>
      </c>
      <c r="E135" t="str">
        <f t="shared" si="22"/>
        <v/>
      </c>
      <c r="F135" t="str">
        <f t="shared" si="17"/>
        <v>&lt;!--field name="FieldId135" xpath="/rdf:RDF/dcat:Catalog/dcat:dataset/dcat:Dataset/dct:publisher/foaf:Agent/@rdf:about"/!--&gt;</v>
      </c>
      <c r="G135" t="str">
        <f t="shared" si="23"/>
        <v/>
      </c>
      <c r="H135" t="str">
        <f t="shared" si="18"/>
        <v>about</v>
      </c>
      <c r="I135" t="str">
        <f>IF(ISNUMBER(SEARCH("@",O135)),"",VLOOKUP(O135,CARDINALITIES,2,FALSE))</f>
        <v/>
      </c>
      <c r="J135" s="66" t="str">
        <f>IF(ISNUMBER(SEARCH("@",O135)),"",VLOOKUP(O135,CARDINALITIES,3,FALSE))</f>
        <v/>
      </c>
      <c r="M135" s="2" t="s">
        <v>4</v>
      </c>
      <c r="N135" s="2" t="s">
        <v>218</v>
      </c>
      <c r="O135" s="3" t="s">
        <v>300</v>
      </c>
      <c r="P135" s="3" t="b">
        <v>1</v>
      </c>
      <c r="Q135" s="3" t="b">
        <v>0</v>
      </c>
      <c r="R135" s="3" t="b">
        <v>1</v>
      </c>
      <c r="S135" s="3" t="str">
        <f>VLOOKUP(N135,dcat_terms!$B$2:$E$151,3,FALSE)</f>
        <v>URI</v>
      </c>
      <c r="T135" s="3" t="str">
        <f>VLOOKUP(N135,dcat_terms!$B$2:$E$151,4,FALSE)</f>
        <v>URI</v>
      </c>
      <c r="U135" s="4"/>
    </row>
    <row r="136" spans="1:21" outlineLevel="3" x14ac:dyDescent="0.25">
      <c r="A136" t="str">
        <f t="shared" si="21"/>
        <v/>
      </c>
      <c r="B136" t="str">
        <f t="shared" si="19"/>
        <v>/rdf:RDF/dcat:Catalog/dcat:dataset/dcat:Dataset/dct:publisher/foaf:Agent</v>
      </c>
      <c r="C136" t="str">
        <f t="shared" si="16"/>
        <v>&lt;FieldId136&gt;naam&lt;/FieldId136&gt;</v>
      </c>
      <c r="D136" t="str">
        <f t="shared" si="24"/>
        <v>&lt;element name="foaf:name" context="/rdf:RDF/dcat:Catalog/dcat:dataset/dcat:Dataset/dct:publisher/foaf:Agent/foaf:name"&gt;&lt;label&gt;naam&lt;/label&gt;&lt;/element&gt;</v>
      </c>
      <c r="E136" t="str">
        <f t="shared" si="22"/>
        <v/>
      </c>
      <c r="F136" t="str">
        <f t="shared" si="17"/>
        <v>&lt;field name="FieldId136" xpath="/rdf:RDF/dcat:Catalog/dcat:dataset/dcat:Dataset/dct:publisher/foaf:Agent/foaf:name" or="name" in="/rdf:RDF/dcat:Catalog/dcat:dataset/dcat:Dataset/dct:publisher/foaf:Agent"/&gt;</v>
      </c>
      <c r="G136" t="str">
        <f t="shared" si="23"/>
        <v/>
      </c>
      <c r="H136" t="str">
        <f t="shared" si="18"/>
        <v>name</v>
      </c>
      <c r="I136">
        <f>IF(ISNUMBER(SEARCH("@",O136)),"",VLOOKUP(O136,CARDINALITIES,2,FALSE))</f>
        <v>1</v>
      </c>
      <c r="J136" s="66" t="str">
        <f>IF(ISNUMBER(SEARCH("@",O136)),"",VLOOKUP(O136,CARDINALITIES,3,FALSE))</f>
        <v>n</v>
      </c>
      <c r="M136" s="2" t="s">
        <v>4</v>
      </c>
      <c r="N136" s="35" t="s">
        <v>13</v>
      </c>
      <c r="O136" s="3" t="s">
        <v>101</v>
      </c>
      <c r="P136" s="3" t="b">
        <v>1</v>
      </c>
      <c r="Q136" s="3" t="b">
        <v>1</v>
      </c>
      <c r="R136" s="3" t="b">
        <v>1</v>
      </c>
      <c r="S136" s="3" t="str">
        <f>VLOOKUP(N136,dcat_terms!$B$2:$E$151,3,FALSE)</f>
        <v>name</v>
      </c>
      <c r="T136" s="3" t="str">
        <f>VLOOKUP(N136,dcat_terms!$B$2:$E$151,4,FALSE)</f>
        <v>naam</v>
      </c>
      <c r="U136" s="51" t="s">
        <v>840</v>
      </c>
    </row>
    <row r="137" spans="1:21" outlineLevel="3" x14ac:dyDescent="0.25">
      <c r="A137" t="str">
        <f t="shared" si="21"/>
        <v/>
      </c>
      <c r="B137" t="str">
        <f t="shared" si="19"/>
        <v>/rdf:RDF/dcat:Catalog/dcat:dataset/dcat:Dataset/dct:publisher/foaf:Agent</v>
      </c>
      <c r="C137" t="str">
        <f t="shared" si="16"/>
        <v>&lt;FieldId137&gt;taal&lt;/FieldId137&gt;</v>
      </c>
      <c r="D137" t="str">
        <f t="shared" si="24"/>
        <v>&lt;element name="xml:lang" context="/rdf:RDF/dcat:Catalog/dcat:dataset/dcat:Dataset/dct:publisher/foaf:Agent/foaf:name/@xml:lang"&gt;&lt;label&gt;taal&lt;/label&gt;&lt;/element&gt;</v>
      </c>
      <c r="E137" t="str">
        <f t="shared" si="22"/>
        <v/>
      </c>
      <c r="F137" t="str">
        <f t="shared" si="17"/>
        <v>&lt;!--field name="FieldId137" xpath="/rdf:RDF/dcat:Catalog/dcat:dataset/dcat:Dataset/dct:publisher/foaf:Agent/foaf:name/@xml:lang"/!--&gt;</v>
      </c>
      <c r="G137" t="str">
        <f t="shared" si="23"/>
        <v/>
      </c>
      <c r="H137" t="str">
        <f t="shared" si="18"/>
        <v>lang</v>
      </c>
      <c r="I137" t="str">
        <f>IF(ISNUMBER(SEARCH("@",O137)),"",VLOOKUP(O137,CARDINALITIES,2,FALSE))</f>
        <v/>
      </c>
      <c r="J137" s="66" t="str">
        <f>IF(ISNUMBER(SEARCH("@",O137)),"",VLOOKUP(O137,CARDINALITIES,3,FALSE))</f>
        <v/>
      </c>
      <c r="M137" s="2" t="s">
        <v>4</v>
      </c>
      <c r="N137" s="2" t="s">
        <v>220</v>
      </c>
      <c r="O137" s="3" t="s">
        <v>301</v>
      </c>
      <c r="P137" s="3" t="b">
        <v>1</v>
      </c>
      <c r="Q137" s="3" t="b">
        <v>0</v>
      </c>
      <c r="R137" s="3" t="b">
        <v>0</v>
      </c>
      <c r="S137" s="3" t="str">
        <f>VLOOKUP(N137,dcat_terms!$B$2:$E$151,3,FALSE)</f>
        <v>language</v>
      </c>
      <c r="T137" s="3" t="str">
        <f>VLOOKUP(N137,dcat_terms!$B$2:$E$151,4,FALSE)</f>
        <v>taal</v>
      </c>
      <c r="U137" s="4" t="s">
        <v>655</v>
      </c>
    </row>
    <row r="138" spans="1:21" outlineLevel="3" x14ac:dyDescent="0.25">
      <c r="A138" t="str">
        <f t="shared" si="21"/>
        <v>&lt;name&gt;dct:type&lt;/name&gt;</v>
      </c>
      <c r="B138" t="str">
        <f t="shared" si="19"/>
        <v>/rdf:RDF/dcat:Catalog/dcat:dataset/dcat:Dataset/dct:publisher/foaf:Agent</v>
      </c>
      <c r="C138" t="str">
        <f t="shared" si="16"/>
        <v/>
      </c>
      <c r="D138" t="str">
        <f t="shared" si="24"/>
        <v>&lt;element name="dct:type" context="/rdf:RDF/dcat:Catalog/dcat:dataset/dcat:Dataset/dct:publisher/foaf:Agent/dct:type"&gt;&lt;label&gt;type&lt;/label&gt;&lt;/element&gt;</v>
      </c>
      <c r="E138" t="str">
        <f t="shared" si="22"/>
        <v/>
      </c>
      <c r="F138" t="str">
        <f t="shared" si="17"/>
        <v/>
      </c>
      <c r="G138" t="str">
        <f t="shared" si="23"/>
        <v>&lt;/section&gt;</v>
      </c>
      <c r="H138" t="str">
        <f t="shared" si="18"/>
        <v>type</v>
      </c>
      <c r="I138">
        <f>IF(ISNUMBER(SEARCH("@",O138)),"",VLOOKUP(O138,CARDINALITIES,2,FALSE))</f>
        <v>0</v>
      </c>
      <c r="J138" s="66">
        <f>IF(ISNUMBER(SEARCH("@",O138)),"",VLOOKUP(O138,CARDINALITIES,3,FALSE))</f>
        <v>1</v>
      </c>
      <c r="M138" s="2" t="s">
        <v>214</v>
      </c>
      <c r="N138" s="2" t="s">
        <v>15</v>
      </c>
      <c r="O138" s="3" t="s">
        <v>102</v>
      </c>
      <c r="P138" s="3" t="b">
        <v>1</v>
      </c>
      <c r="Q138" s="3" t="b">
        <v>0</v>
      </c>
      <c r="R138" s="3" t="b">
        <v>1</v>
      </c>
      <c r="S138" s="3" t="str">
        <f>VLOOKUP(N138,dcat_terms!$B$2:$E$151,3,FALSE)</f>
        <v>type</v>
      </c>
      <c r="T138" s="3" t="str">
        <f>VLOOKUP(N138,dcat_terms!$B$2:$E$151,4,FALSE)</f>
        <v>type</v>
      </c>
      <c r="U138" s="4"/>
    </row>
    <row r="139" spans="1:21" outlineLevel="3" x14ac:dyDescent="0.25">
      <c r="A139" t="str">
        <f t="shared" si="21"/>
        <v/>
      </c>
      <c r="B139" t="str">
        <f t="shared" si="19"/>
        <v>/rdf:RDF/dcat:Catalog/dcat:dataset/dcat:Dataset/dct:publisher/foaf:Agent/dct:type/skos:Concept</v>
      </c>
      <c r="C139" t="str">
        <f t="shared" si="16"/>
        <v/>
      </c>
      <c r="D139" t="str">
        <f t="shared" si="24"/>
        <v>&lt;element name="skos:Concept" context="/rdf:RDF/dcat:Catalog/dcat:dataset/dcat:Dataset/dct:publisher/foaf:Agent/dct:type/skos:Concept"&gt;&lt;label&gt;concept&lt;/label&gt;&lt;/element&gt;</v>
      </c>
      <c r="E139" t="str">
        <f t="shared" si="22"/>
        <v>&lt;section xpath="/rdf:RDF/dcat:Catalog/dcat:dataset/dcat:Dataset/dct:publisher/foaf:Agent/dct:type/skos:Concept" name="SectionConcept"&gt;</v>
      </c>
      <c r="F139" t="str">
        <f t="shared" si="17"/>
        <v/>
      </c>
      <c r="G139" t="str">
        <f t="shared" si="23"/>
        <v/>
      </c>
      <c r="H139" t="str">
        <f t="shared" si="18"/>
        <v>Concept</v>
      </c>
      <c r="I139">
        <f>IF(ISNUMBER(SEARCH("@",O139)),"",VLOOKUP(O139,CARDINALITIES,2,FALSE))</f>
        <v>0</v>
      </c>
      <c r="J139" s="66">
        <f>IF(ISNUMBER(SEARCH("@",O139)),"",VLOOKUP(O139,CARDINALITIES,3,FALSE))</f>
        <v>0</v>
      </c>
      <c r="M139" s="8" t="s">
        <v>215</v>
      </c>
      <c r="N139" s="8" t="s">
        <v>17</v>
      </c>
      <c r="O139" s="9" t="s">
        <v>103</v>
      </c>
      <c r="P139" s="9" t="b">
        <v>1</v>
      </c>
      <c r="Q139" s="53" t="b">
        <v>0</v>
      </c>
      <c r="R139" s="9" t="b">
        <v>1</v>
      </c>
      <c r="S139" s="9" t="str">
        <f>VLOOKUP(N139,dcat_terms!$B$2:$E$151,3,FALSE)</f>
        <v>concept</v>
      </c>
      <c r="T139" s="9" t="str">
        <f>VLOOKUP(N139,dcat_terms!$B$2:$E$151,4,FALSE)</f>
        <v>concept</v>
      </c>
      <c r="U139" s="10" t="s">
        <v>684</v>
      </c>
    </row>
    <row r="140" spans="1:21" outlineLevel="4" x14ac:dyDescent="0.25">
      <c r="A140" t="str">
        <f t="shared" si="21"/>
        <v/>
      </c>
      <c r="B140" t="str">
        <f t="shared" si="19"/>
        <v>/rdf:RDF/dcat:Catalog/dcat:dataset/dcat:Dataset/dct:publisher/foaf:Agent/dct:type/skos:Concept</v>
      </c>
      <c r="C140" t="str">
        <f t="shared" si="16"/>
        <v/>
      </c>
      <c r="D140" t="str">
        <f t="shared" si="24"/>
        <v>&lt;element name="rdf:about" context="/rdf:RDF/dcat:Catalog/dcat:dataset/dcat:Dataset/dct:publisher/foaf:Agent/dct:type/skos:Concept/@rdf:about"&gt;&lt;label&gt;URI&lt;/label&gt;&lt;/element&gt;</v>
      </c>
      <c r="E140" t="str">
        <f t="shared" si="22"/>
        <v/>
      </c>
      <c r="F140" t="str">
        <f t="shared" si="17"/>
        <v/>
      </c>
      <c r="G140" t="str">
        <f t="shared" si="23"/>
        <v/>
      </c>
      <c r="H140" t="str">
        <f t="shared" si="18"/>
        <v>about</v>
      </c>
      <c r="I140" t="str">
        <f>IF(ISNUMBER(SEARCH("@",O140)),"",VLOOKUP(O140,CARDINALITIES,2,FALSE))</f>
        <v/>
      </c>
      <c r="J140" s="66" t="str">
        <f>IF(ISNUMBER(SEARCH("@",O140)),"",VLOOKUP(O140,CARDINALITIES,3,FALSE))</f>
        <v/>
      </c>
      <c r="M140" s="2" t="s">
        <v>4</v>
      </c>
      <c r="N140" s="2" t="s">
        <v>218</v>
      </c>
      <c r="O140" s="3" t="s">
        <v>302</v>
      </c>
      <c r="P140" s="3" t="b">
        <v>1</v>
      </c>
      <c r="Q140" s="3" t="b">
        <v>0</v>
      </c>
      <c r="R140" s="3" t="b">
        <v>1</v>
      </c>
      <c r="S140" s="3" t="str">
        <f>VLOOKUP(N140,dcat_terms!$B$2:$E$151,3,FALSE)</f>
        <v>URI</v>
      </c>
      <c r="T140" s="3" t="str">
        <f>VLOOKUP(N140,dcat_terms!$B$2:$E$151,4,FALSE)</f>
        <v>URI</v>
      </c>
      <c r="U140" s="4" t="s">
        <v>684</v>
      </c>
    </row>
    <row r="141" spans="1:21" outlineLevel="4" x14ac:dyDescent="0.25">
      <c r="A141" t="str">
        <f t="shared" si="21"/>
        <v/>
      </c>
      <c r="B141" t="str">
        <f t="shared" si="19"/>
        <v>/rdf:RDF/dcat:Catalog/dcat:dataset/dcat:Dataset/dct:publisher/foaf:Agent/dct:type/skos:Concept</v>
      </c>
      <c r="C141" t="str">
        <f t="shared" si="16"/>
        <v/>
      </c>
      <c r="D141" t="str">
        <f t="shared" si="24"/>
        <v>&lt;element name="rdf:type" context="/rdf:RDF/dcat:Catalog/dcat:dataset/dcat:Dataset/dct:publisher/foaf:Agent/dct:type/skos:Concept/rdf:type/@rdf:resource"&gt;&lt;label&gt;rdf klasse&lt;/label&gt;&lt;/element&gt;</v>
      </c>
      <c r="E141" t="str">
        <f t="shared" si="22"/>
        <v/>
      </c>
      <c r="F141" t="str">
        <f t="shared" si="17"/>
        <v/>
      </c>
      <c r="G141" t="str">
        <f t="shared" si="23"/>
        <v/>
      </c>
      <c r="H141" t="str">
        <f t="shared" si="18"/>
        <v>type</v>
      </c>
      <c r="I141" t="str">
        <f>IF(ISNUMBER(SEARCH("@",O141)),"",VLOOKUP(O141,CARDINALITIES,2,FALSE))</f>
        <v/>
      </c>
      <c r="J141" s="66" t="str">
        <f>IF(ISNUMBER(SEARCH("@",O141)),"",VLOOKUP(O141,CARDINALITIES,3,FALSE))</f>
        <v/>
      </c>
      <c r="M141" s="2" t="s">
        <v>4</v>
      </c>
      <c r="N141" s="2" t="s">
        <v>226</v>
      </c>
      <c r="O141" s="3" t="s">
        <v>303</v>
      </c>
      <c r="P141" s="3" t="b">
        <v>1</v>
      </c>
      <c r="Q141" s="3" t="b">
        <v>0</v>
      </c>
      <c r="R141" s="3" t="b">
        <v>1</v>
      </c>
      <c r="S141" s="3" t="str">
        <f>VLOOKUP(N141,dcat_terms!$B$2:$E$151,3,FALSE)</f>
        <v>rdf class</v>
      </c>
      <c r="T141" s="3" t="str">
        <f>VLOOKUP(N141,dcat_terms!$B$2:$E$151,4,FALSE)</f>
        <v>rdf klasse</v>
      </c>
      <c r="U141" s="4"/>
    </row>
    <row r="142" spans="1:21" outlineLevel="4" x14ac:dyDescent="0.25">
      <c r="A142" t="str">
        <f t="shared" si="21"/>
        <v/>
      </c>
      <c r="B142" t="str">
        <f t="shared" si="19"/>
        <v>/rdf:RDF/dcat:Catalog/dcat:dataset/dcat:Dataset/dct:publisher/foaf:Agent/dct:type/skos:Concept</v>
      </c>
      <c r="C142" t="str">
        <f t="shared" si="16"/>
        <v/>
      </c>
      <c r="D142" t="str">
        <f t="shared" si="24"/>
        <v>&lt;element name="skos:prefLabel" context="/rdf:RDF/dcat:Catalog/dcat:dataset/dcat:Dataset/dct:publisher/foaf:Agent/dct:type/skos:Concept/skos:prefLabel"&gt;&lt;label&gt;label&lt;/label&gt;&lt;/element&gt;</v>
      </c>
      <c r="E142" t="str">
        <f t="shared" si="22"/>
        <v/>
      </c>
      <c r="F142" t="str">
        <f t="shared" si="17"/>
        <v/>
      </c>
      <c r="G142" t="str">
        <f t="shared" si="23"/>
        <v/>
      </c>
      <c r="H142" t="str">
        <f t="shared" si="18"/>
        <v>prefLabel</v>
      </c>
      <c r="I142">
        <f>IF(ISNUMBER(SEARCH("@",O142)),"",VLOOKUP(O142,CARDINALITIES,2,FALSE))</f>
        <v>0</v>
      </c>
      <c r="J142" s="66" t="str">
        <f>IF(ISNUMBER(SEARCH("@",O142)),"",VLOOKUP(O142,CARDINALITIES,3,FALSE))</f>
        <v>n</v>
      </c>
      <c r="M142" s="2" t="s">
        <v>4</v>
      </c>
      <c r="N142" s="2" t="s">
        <v>229</v>
      </c>
      <c r="O142" s="3" t="s">
        <v>304</v>
      </c>
      <c r="P142" s="3" t="b">
        <v>1</v>
      </c>
      <c r="Q142" s="3" t="b">
        <v>0</v>
      </c>
      <c r="R142" s="3" t="b">
        <v>1</v>
      </c>
      <c r="S142" s="3" t="str">
        <f>VLOOKUP(N142,dcat_terms!$B$2:$E$151,3,FALSE)</f>
        <v>preferred label</v>
      </c>
      <c r="T142" s="3" t="str">
        <f>VLOOKUP(N142,dcat_terms!$B$2:$E$151,4,FALSE)</f>
        <v>label</v>
      </c>
      <c r="U142" s="4" t="s">
        <v>684</v>
      </c>
    </row>
    <row r="143" spans="1:21" outlineLevel="4" x14ac:dyDescent="0.25">
      <c r="A143" t="str">
        <f t="shared" si="21"/>
        <v/>
      </c>
      <c r="B143" t="str">
        <f t="shared" si="19"/>
        <v>/rdf:RDF/dcat:Catalog/dcat:dataset/dcat:Dataset/dct:publisher/foaf:Agent/dct:type/skos:Concept</v>
      </c>
      <c r="C143" t="str">
        <f t="shared" si="16"/>
        <v/>
      </c>
      <c r="D143" t="str">
        <f t="shared" si="24"/>
        <v>&lt;element name="xml:lang" context="/rdf:RDF/dcat:Catalog/dcat:dataset/dcat:Dataset/dct:publisher/foaf:Agent/dct:type/skos:Concept/skos:prefLabel/@xml:lang"&gt;&lt;label&gt;taal&lt;/label&gt;&lt;/element&gt;</v>
      </c>
      <c r="E143" t="str">
        <f t="shared" si="22"/>
        <v/>
      </c>
      <c r="F143" t="str">
        <f t="shared" si="17"/>
        <v/>
      </c>
      <c r="G143" t="str">
        <f t="shared" si="23"/>
        <v/>
      </c>
      <c r="H143" t="str">
        <f t="shared" si="18"/>
        <v>lang</v>
      </c>
      <c r="I143" t="str">
        <f>IF(ISNUMBER(SEARCH("@",O143)),"",VLOOKUP(O143,CARDINALITIES,2,FALSE))</f>
        <v/>
      </c>
      <c r="J143" s="66" t="str">
        <f>IF(ISNUMBER(SEARCH("@",O143)),"",VLOOKUP(O143,CARDINALITIES,3,FALSE))</f>
        <v/>
      </c>
      <c r="M143" s="2" t="s">
        <v>4</v>
      </c>
      <c r="N143" s="2" t="s">
        <v>220</v>
      </c>
      <c r="O143" s="3" t="s">
        <v>305</v>
      </c>
      <c r="P143" s="3" t="b">
        <v>1</v>
      </c>
      <c r="Q143" s="3" t="b">
        <v>0</v>
      </c>
      <c r="R143" s="3" t="b">
        <v>0</v>
      </c>
      <c r="S143" s="3" t="str">
        <f>VLOOKUP(N143,dcat_terms!$B$2:$E$151,3,FALSE)</f>
        <v>language</v>
      </c>
      <c r="T143" s="3" t="str">
        <f>VLOOKUP(N143,dcat_terms!$B$2:$E$151,4,FALSE)</f>
        <v>taal</v>
      </c>
      <c r="U143" s="4" t="s">
        <v>655</v>
      </c>
    </row>
    <row r="144" spans="1:21" outlineLevel="4" x14ac:dyDescent="0.25">
      <c r="A144" t="str">
        <f t="shared" si="21"/>
        <v/>
      </c>
      <c r="B144" t="str">
        <f t="shared" si="19"/>
        <v>/rdf:RDF/dcat:Catalog/dcat:dataset/dcat:Dataset/dct:publisher/foaf:Agent/dct:type/skos:Concept</v>
      </c>
      <c r="C144" t="str">
        <f t="shared" si="16"/>
        <v/>
      </c>
      <c r="D144" t="str">
        <f t="shared" si="24"/>
        <v>&lt;element name="skos:inScheme" context="/rdf:RDF/dcat:Catalog/dcat:dataset/dcat:Dataset/dct:publisher/foaf:Agent/dct:type/skos:Concept/skos:inScheme/@rdf:resource"&gt;&lt;label&gt;in thesaurus&lt;/label&gt;&lt;/element&gt;</v>
      </c>
      <c r="E144" t="str">
        <f t="shared" si="22"/>
        <v/>
      </c>
      <c r="F144" t="str">
        <f t="shared" si="17"/>
        <v/>
      </c>
      <c r="G144" t="str">
        <f t="shared" si="23"/>
        <v>&lt;/section&gt;</v>
      </c>
      <c r="H144" t="str">
        <f t="shared" si="18"/>
        <v>inScheme</v>
      </c>
      <c r="I144" t="str">
        <f>IF(ISNUMBER(SEARCH("@",O144)),"",VLOOKUP(O144,CARDINALITIES,2,FALSE))</f>
        <v/>
      </c>
      <c r="J144" s="66" t="str">
        <f>IF(ISNUMBER(SEARCH("@",O144)),"",VLOOKUP(O144,CARDINALITIES,3,FALSE))</f>
        <v/>
      </c>
      <c r="M144" s="2" t="s">
        <v>4</v>
      </c>
      <c r="N144" s="2" t="s">
        <v>232</v>
      </c>
      <c r="O144" s="3" t="s">
        <v>306</v>
      </c>
      <c r="P144" s="3" t="b">
        <v>1</v>
      </c>
      <c r="Q144" s="3" t="b">
        <v>0</v>
      </c>
      <c r="R144" s="3" t="b">
        <v>1</v>
      </c>
      <c r="S144" s="3" t="str">
        <f>VLOOKUP(N144,dcat_terms!$B$2:$E$151,3,FALSE)</f>
        <v>in scheme</v>
      </c>
      <c r="T144" s="3" t="str">
        <f>VLOOKUP(N144,dcat_terms!$B$2:$E$151,4,FALSE)</f>
        <v>in thesaurus</v>
      </c>
      <c r="U144" s="4" t="s">
        <v>684</v>
      </c>
    </row>
    <row r="145" spans="1:21" outlineLevel="2" x14ac:dyDescent="0.25">
      <c r="A145" t="str">
        <f t="shared" si="21"/>
        <v/>
      </c>
      <c r="B145" t="str">
        <f t="shared" si="19"/>
        <v/>
      </c>
      <c r="C145" t="str">
        <f t="shared" si="16"/>
        <v>&lt;FieldId145&gt;trefwoord&lt;/FieldId145&gt;</v>
      </c>
      <c r="D145" t="str">
        <f t="shared" si="24"/>
        <v>&lt;element name="dcat:keyword" context="/rdf:RDF/dcat:Catalog/dcat:dataset/dcat:Dataset/dcat:keyword"&gt;&lt;label&gt;trefwoord&lt;/label&gt;&lt;/element&gt;</v>
      </c>
      <c r="E145" t="str">
        <f t="shared" si="22"/>
        <v/>
      </c>
      <c r="F145" t="str">
        <f t="shared" si="17"/>
        <v>&lt;field name="FieldId145" xpath="/rdf:RDF/dcat:Catalog/dcat:dataset/dcat:Dataset/dcat:keyword" or="keyword" in="/rdf:RDF/dcat:Catalog/dcat:dataset/dcat:Dataset"/&gt;</v>
      </c>
      <c r="G145" t="str">
        <f t="shared" si="23"/>
        <v/>
      </c>
      <c r="H145" t="str">
        <f t="shared" si="18"/>
        <v>keyword</v>
      </c>
      <c r="I145">
        <f>IF(ISNUMBER(SEARCH("@",O145)),"",VLOOKUP(O145,CARDINALITIES,2,FALSE))</f>
        <v>0</v>
      </c>
      <c r="J145" s="66" t="str">
        <f>IF(ISNUMBER(SEARCH("@",O145)),"",VLOOKUP(O145,CARDINALITIES,3,FALSE))</f>
        <v>n</v>
      </c>
      <c r="M145" s="2" t="s">
        <v>4</v>
      </c>
      <c r="N145" s="35" t="s">
        <v>104</v>
      </c>
      <c r="O145" s="3" t="s">
        <v>105</v>
      </c>
      <c r="P145" s="3" t="b">
        <v>1</v>
      </c>
      <c r="Q145" s="3" t="b">
        <v>1</v>
      </c>
      <c r="R145" s="3" t="b">
        <v>1</v>
      </c>
      <c r="S145" s="3" t="str">
        <f>VLOOKUP(N145,dcat_terms!$B$2:$E$151,3,FALSE)</f>
        <v>keyword/ tag</v>
      </c>
      <c r="T145" s="46" t="str">
        <f>VLOOKUP(N145,dcat_terms!$B$2:$E$151,4,FALSE)</f>
        <v>trefwoord</v>
      </c>
      <c r="U145" s="4"/>
    </row>
    <row r="146" spans="1:21" outlineLevel="2" x14ac:dyDescent="0.25">
      <c r="A146" t="str">
        <f t="shared" si="21"/>
        <v/>
      </c>
      <c r="B146" t="str">
        <f t="shared" si="19"/>
        <v/>
      </c>
      <c r="C146" t="str">
        <f t="shared" si="16"/>
        <v>&lt;FieldId146&gt;taal&lt;/FieldId146&gt;</v>
      </c>
      <c r="D146" t="str">
        <f t="shared" si="24"/>
        <v>&lt;element name="xml:lang" context="/rdf:RDF/dcat:Catalog/dcat:dataset/dcat:Dataset/dcat:keyword/@xml:lang"&gt;&lt;label&gt;taal&lt;/label&gt;&lt;/element&gt;</v>
      </c>
      <c r="E146" t="str">
        <f t="shared" si="22"/>
        <v/>
      </c>
      <c r="F146" t="str">
        <f t="shared" si="17"/>
        <v>&lt;!--field name="FieldId146" xpath="/rdf:RDF/dcat:Catalog/dcat:dataset/dcat:Dataset/dcat:keyword/@xml:lang"/!--&gt;</v>
      </c>
      <c r="G146" t="str">
        <f t="shared" si="23"/>
        <v/>
      </c>
      <c r="H146" t="str">
        <f t="shared" si="18"/>
        <v>lang</v>
      </c>
      <c r="I146" t="str">
        <f>IF(ISNUMBER(SEARCH("@",O146)),"",VLOOKUP(O146,CARDINALITIES,2,FALSE))</f>
        <v/>
      </c>
      <c r="J146" s="66" t="str">
        <f>IF(ISNUMBER(SEARCH("@",O146)),"",VLOOKUP(O146,CARDINALITIES,3,FALSE))</f>
        <v/>
      </c>
      <c r="M146" s="2" t="s">
        <v>4</v>
      </c>
      <c r="N146" s="2" t="s">
        <v>220</v>
      </c>
      <c r="O146" s="3" t="s">
        <v>307</v>
      </c>
      <c r="P146" s="3" t="b">
        <v>1</v>
      </c>
      <c r="Q146" s="3" t="b">
        <v>0</v>
      </c>
      <c r="R146" s="3" t="b">
        <v>0</v>
      </c>
      <c r="S146" s="3" t="str">
        <f>VLOOKUP(N146,dcat_terms!$B$2:$E$151,3,FALSE)</f>
        <v>language</v>
      </c>
      <c r="T146" s="3" t="str">
        <f>VLOOKUP(N146,dcat_terms!$B$2:$E$151,4,FALSE)</f>
        <v>taal</v>
      </c>
      <c r="U146" s="4" t="s">
        <v>655</v>
      </c>
    </row>
    <row r="147" spans="1:21" outlineLevel="2" x14ac:dyDescent="0.25">
      <c r="A147" t="str">
        <f t="shared" si="21"/>
        <v>&lt;name&gt;dcat:theme&lt;/name&gt;</v>
      </c>
      <c r="B147" t="str">
        <f t="shared" si="19"/>
        <v/>
      </c>
      <c r="C147" t="str">
        <f t="shared" si="16"/>
        <v/>
      </c>
      <c r="D147" t="str">
        <f t="shared" si="24"/>
        <v>&lt;element name="dcat:theme" context="/rdf:RDF/dcat:Catalog/dcat:dataset/dcat:Dataset/dcat:theme"&gt;&lt;label&gt;thema&lt;/label&gt;&lt;/element&gt;</v>
      </c>
      <c r="E147" t="str">
        <f t="shared" si="22"/>
        <v/>
      </c>
      <c r="F147" t="str">
        <f t="shared" si="17"/>
        <v/>
      </c>
      <c r="G147" t="str">
        <f t="shared" si="23"/>
        <v/>
      </c>
      <c r="H147" t="str">
        <f t="shared" si="18"/>
        <v>theme</v>
      </c>
      <c r="I147">
        <f>IF(ISNUMBER(SEARCH("@",O147)),"",VLOOKUP(O147,CARDINALITIES,2,FALSE))</f>
        <v>0</v>
      </c>
      <c r="J147" s="66" t="str">
        <f>IF(ISNUMBER(SEARCH("@",O147)),"",VLOOKUP(O147,CARDINALITIES,3,FALSE))</f>
        <v>n</v>
      </c>
      <c r="M147" s="2" t="s">
        <v>214</v>
      </c>
      <c r="N147" s="39" t="s">
        <v>106</v>
      </c>
      <c r="O147" s="3" t="s">
        <v>107</v>
      </c>
      <c r="P147" s="3" t="b">
        <v>1</v>
      </c>
      <c r="Q147" s="3" t="b">
        <v>1</v>
      </c>
      <c r="R147" s="3" t="b">
        <v>1</v>
      </c>
      <c r="S147" s="3" t="str">
        <f>VLOOKUP(N147,dcat_terms!$B$2:$E$151,3,FALSE)</f>
        <v>theme/ category</v>
      </c>
      <c r="T147" s="3" t="str">
        <f>VLOOKUP(N147,dcat_terms!$B$2:$E$151,4,FALSE)</f>
        <v>thema</v>
      </c>
      <c r="U147" s="4"/>
    </row>
    <row r="148" spans="1:21" outlineLevel="2" x14ac:dyDescent="0.25">
      <c r="A148" t="str">
        <f t="shared" si="21"/>
        <v/>
      </c>
      <c r="B148" t="str">
        <f t="shared" si="19"/>
        <v>/rdf:RDF/dcat:Catalog/dcat:dataset/dcat:Dataset/dcat:theme/skos:Concept</v>
      </c>
      <c r="C148" t="str">
        <f t="shared" si="16"/>
        <v/>
      </c>
      <c r="D148" t="str">
        <f t="shared" si="24"/>
        <v>&lt;element name="skos:Concept" context="/rdf:RDF/dcat:Catalog/dcat:dataset/dcat:Dataset/dcat:theme/skos:Concept"&gt;&lt;label&gt;concept&lt;/label&gt;&lt;/element&gt;</v>
      </c>
      <c r="E148" t="str">
        <f t="shared" si="22"/>
        <v>&lt;section xpath="/rdf:RDF/dcat:Catalog/dcat:dataset/dcat:Dataset/dcat:theme/skos:Concept" name="SectionConcept"&gt;</v>
      </c>
      <c r="F148" t="str">
        <f t="shared" si="17"/>
        <v/>
      </c>
      <c r="G148" t="str">
        <f t="shared" si="23"/>
        <v/>
      </c>
      <c r="H148" t="str">
        <f t="shared" si="18"/>
        <v>Concept</v>
      </c>
      <c r="I148">
        <f>IF(ISNUMBER(SEARCH("@",O148)),"",VLOOKUP(O148,CARDINALITIES,2,FALSE))</f>
        <v>1</v>
      </c>
      <c r="J148" s="66">
        <f>IF(ISNUMBER(SEARCH("@",O148)),"",VLOOKUP(O148,CARDINALITIES,3,FALSE))</f>
        <v>1</v>
      </c>
      <c r="M148" s="8" t="s">
        <v>215</v>
      </c>
      <c r="N148" s="40" t="s">
        <v>17</v>
      </c>
      <c r="O148" s="9" t="s">
        <v>108</v>
      </c>
      <c r="P148" s="9" t="b">
        <v>1</v>
      </c>
      <c r="Q148" s="9" t="b">
        <v>1</v>
      </c>
      <c r="R148" s="9" t="b">
        <v>1</v>
      </c>
      <c r="S148" s="9" t="str">
        <f>VLOOKUP(N148,dcat_terms!$B$2:$E$151,3,FALSE)</f>
        <v>concept</v>
      </c>
      <c r="T148" s="9" t="str">
        <f>VLOOKUP(N148,dcat_terms!$B$2:$E$151,4,FALSE)</f>
        <v>concept</v>
      </c>
      <c r="U148" s="10" t="s">
        <v>684</v>
      </c>
    </row>
    <row r="149" spans="1:21" outlineLevel="3" x14ac:dyDescent="0.25">
      <c r="A149" t="str">
        <f t="shared" si="21"/>
        <v/>
      </c>
      <c r="B149" t="str">
        <f t="shared" si="19"/>
        <v>/rdf:RDF/dcat:Catalog/dcat:dataset/dcat:Dataset/dcat:theme/skos:Concept</v>
      </c>
      <c r="C149" t="str">
        <f t="shared" si="16"/>
        <v/>
      </c>
      <c r="D149" t="str">
        <f t="shared" si="24"/>
        <v>&lt;element name="rdf:about" context="/rdf:RDF/dcat:Catalog/dcat:dataset/dcat:Dataset/dcat:theme/skos:Concept/@rdf:about"&gt;&lt;label&gt;URI&lt;/label&gt;&lt;/element&gt;</v>
      </c>
      <c r="E149" t="str">
        <f t="shared" si="22"/>
        <v/>
      </c>
      <c r="F149" t="str">
        <f t="shared" si="17"/>
        <v/>
      </c>
      <c r="G149" t="str">
        <f t="shared" si="23"/>
        <v/>
      </c>
      <c r="H149" t="str">
        <f t="shared" si="18"/>
        <v>about</v>
      </c>
      <c r="I149" t="str">
        <f>IF(ISNUMBER(SEARCH("@",O149)),"",VLOOKUP(O149,CARDINALITIES,2,FALSE))</f>
        <v/>
      </c>
      <c r="J149" s="66" t="str">
        <f>IF(ISNUMBER(SEARCH("@",O149)),"",VLOOKUP(O149,CARDINALITIES,3,FALSE))</f>
        <v/>
      </c>
      <c r="M149" s="2" t="s">
        <v>4</v>
      </c>
      <c r="N149" s="2" t="s">
        <v>218</v>
      </c>
      <c r="O149" s="3" t="s">
        <v>308</v>
      </c>
      <c r="P149" s="3" t="b">
        <v>1</v>
      </c>
      <c r="Q149" s="3" t="b">
        <v>0</v>
      </c>
      <c r="R149" s="3" t="b">
        <v>1</v>
      </c>
      <c r="S149" s="3" t="str">
        <f>VLOOKUP(N149,dcat_terms!$B$2:$E$151,3,FALSE)</f>
        <v>URI</v>
      </c>
      <c r="T149" s="3" t="str">
        <f>VLOOKUP(N149,dcat_terms!$B$2:$E$151,4,FALSE)</f>
        <v>URI</v>
      </c>
      <c r="U149" s="4" t="s">
        <v>684</v>
      </c>
    </row>
    <row r="150" spans="1:21" outlineLevel="3" x14ac:dyDescent="0.25">
      <c r="A150" t="str">
        <f t="shared" si="21"/>
        <v/>
      </c>
      <c r="B150" t="str">
        <f t="shared" si="19"/>
        <v>/rdf:RDF/dcat:Catalog/dcat:dataset/dcat:Dataset/dcat:theme/skos:Concept</v>
      </c>
      <c r="C150" t="str">
        <f t="shared" si="16"/>
        <v/>
      </c>
      <c r="D150" t="str">
        <f t="shared" si="24"/>
        <v>&lt;element name="rdf:type" context="/rdf:RDF/dcat:Catalog/dcat:dataset/dcat:Dataset/dcat:theme/skos:Concept/rdf:type/@rdf:resource"&gt;&lt;label&gt;rdf klasse&lt;/label&gt;&lt;/element&gt;</v>
      </c>
      <c r="E150" t="str">
        <f t="shared" si="22"/>
        <v/>
      </c>
      <c r="F150" t="str">
        <f t="shared" si="17"/>
        <v/>
      </c>
      <c r="G150" t="str">
        <f t="shared" si="23"/>
        <v/>
      </c>
      <c r="H150" t="str">
        <f t="shared" si="18"/>
        <v>type</v>
      </c>
      <c r="I150" t="str">
        <f>IF(ISNUMBER(SEARCH("@",O150)),"",VLOOKUP(O150,CARDINALITIES,2,FALSE))</f>
        <v/>
      </c>
      <c r="J150" s="66" t="str">
        <f>IF(ISNUMBER(SEARCH("@",O150)),"",VLOOKUP(O150,CARDINALITIES,3,FALSE))</f>
        <v/>
      </c>
      <c r="M150" s="2" t="s">
        <v>4</v>
      </c>
      <c r="N150" s="2" t="s">
        <v>226</v>
      </c>
      <c r="O150" s="3" t="s">
        <v>309</v>
      </c>
      <c r="P150" s="3" t="b">
        <v>1</v>
      </c>
      <c r="Q150" s="3" t="b">
        <v>0</v>
      </c>
      <c r="R150" s="3" t="b">
        <v>1</v>
      </c>
      <c r="S150" s="3" t="str">
        <f>VLOOKUP(N150,dcat_terms!$B$2:$E$151,3,FALSE)</f>
        <v>rdf class</v>
      </c>
      <c r="T150" s="3" t="str">
        <f>VLOOKUP(N150,dcat_terms!$B$2:$E$151,4,FALSE)</f>
        <v>rdf klasse</v>
      </c>
      <c r="U150" s="4"/>
    </row>
    <row r="151" spans="1:21" outlineLevel="3" x14ac:dyDescent="0.25">
      <c r="A151" t="str">
        <f t="shared" si="21"/>
        <v/>
      </c>
      <c r="B151" t="str">
        <f t="shared" si="19"/>
        <v>/rdf:RDF/dcat:Catalog/dcat:dataset/dcat:Dataset/dcat:theme/skos:Concept</v>
      </c>
      <c r="C151" t="str">
        <f t="shared" si="16"/>
        <v/>
      </c>
      <c r="D151" t="str">
        <f t="shared" si="24"/>
        <v>&lt;element name="skos:prefLabel" context="/rdf:RDF/dcat:Catalog/dcat:dataset/dcat:Dataset/dcat:theme/skos:Concept/skos:prefLabel"&gt;&lt;label&gt;label&lt;/label&gt;&lt;/element&gt;</v>
      </c>
      <c r="E151" t="str">
        <f t="shared" si="22"/>
        <v/>
      </c>
      <c r="F151" t="str">
        <f t="shared" si="17"/>
        <v/>
      </c>
      <c r="G151" t="str">
        <f t="shared" si="23"/>
        <v/>
      </c>
      <c r="H151" t="str">
        <f t="shared" si="18"/>
        <v>prefLabel</v>
      </c>
      <c r="I151">
        <f>IF(ISNUMBER(SEARCH("@",O151)),"",VLOOKUP(O151,CARDINALITIES,2,FALSE))</f>
        <v>0</v>
      </c>
      <c r="J151" s="66" t="str">
        <f>IF(ISNUMBER(SEARCH("@",O151)),"",VLOOKUP(O151,CARDINALITIES,3,FALSE))</f>
        <v>n</v>
      </c>
      <c r="M151" s="2" t="s">
        <v>4</v>
      </c>
      <c r="N151" s="39" t="s">
        <v>229</v>
      </c>
      <c r="O151" s="3" t="s">
        <v>310</v>
      </c>
      <c r="P151" s="3" t="b">
        <v>1</v>
      </c>
      <c r="Q151" s="3" t="b">
        <v>1</v>
      </c>
      <c r="R151" s="3" t="b">
        <v>1</v>
      </c>
      <c r="S151" s="3" t="str">
        <f>VLOOKUP(N151,dcat_terms!$B$2:$E$151,3,FALSE)</f>
        <v>preferred label</v>
      </c>
      <c r="T151" s="3" t="str">
        <f>VLOOKUP(N151,dcat_terms!$B$2:$E$151,4,FALSE)</f>
        <v>label</v>
      </c>
      <c r="U151" s="4" t="s">
        <v>684</v>
      </c>
    </row>
    <row r="152" spans="1:21" outlineLevel="3" x14ac:dyDescent="0.25">
      <c r="A152" t="str">
        <f t="shared" si="21"/>
        <v/>
      </c>
      <c r="B152" t="str">
        <f t="shared" si="19"/>
        <v>/rdf:RDF/dcat:Catalog/dcat:dataset/dcat:Dataset/dcat:theme/skos:Concept</v>
      </c>
      <c r="C152" t="str">
        <f t="shared" si="16"/>
        <v/>
      </c>
      <c r="D152" t="str">
        <f t="shared" si="24"/>
        <v>&lt;element name="xml:lang" context="/rdf:RDF/dcat:Catalog/dcat:dataset/dcat:Dataset/dcat:theme/skos:Concept/skos:prefLabel/@xml:lang"&gt;&lt;label&gt;taal&lt;/label&gt;&lt;/element&gt;</v>
      </c>
      <c r="E152" t="str">
        <f t="shared" si="22"/>
        <v/>
      </c>
      <c r="F152" t="str">
        <f t="shared" si="17"/>
        <v/>
      </c>
      <c r="G152" t="str">
        <f t="shared" si="23"/>
        <v/>
      </c>
      <c r="H152" t="str">
        <f t="shared" si="18"/>
        <v>lang</v>
      </c>
      <c r="I152" t="str">
        <f>IF(ISNUMBER(SEARCH("@",O152)),"",VLOOKUP(O152,CARDINALITIES,2,FALSE))</f>
        <v/>
      </c>
      <c r="J152" s="66" t="str">
        <f>IF(ISNUMBER(SEARCH("@",O152)),"",VLOOKUP(O152,CARDINALITIES,3,FALSE))</f>
        <v/>
      </c>
      <c r="M152" s="2" t="s">
        <v>4</v>
      </c>
      <c r="N152" s="2" t="s">
        <v>220</v>
      </c>
      <c r="O152" s="3" t="s">
        <v>311</v>
      </c>
      <c r="P152" s="3" t="b">
        <v>1</v>
      </c>
      <c r="Q152" s="3" t="b">
        <v>0</v>
      </c>
      <c r="R152" s="3" t="b">
        <v>0</v>
      </c>
      <c r="S152" s="3" t="str">
        <f>VLOOKUP(N152,dcat_terms!$B$2:$E$151,3,FALSE)</f>
        <v>language</v>
      </c>
      <c r="T152" s="3" t="str">
        <f>VLOOKUP(N152,dcat_terms!$B$2:$E$151,4,FALSE)</f>
        <v>taal</v>
      </c>
      <c r="U152" s="4" t="s">
        <v>655</v>
      </c>
    </row>
    <row r="153" spans="1:21" outlineLevel="3" x14ac:dyDescent="0.25">
      <c r="A153" t="str">
        <f t="shared" si="21"/>
        <v/>
      </c>
      <c r="B153" t="str">
        <f t="shared" si="19"/>
        <v>/rdf:RDF/dcat:Catalog/dcat:dataset/dcat:Dataset/dcat:theme/skos:Concept</v>
      </c>
      <c r="C153" t="str">
        <f t="shared" si="16"/>
        <v/>
      </c>
      <c r="D153" t="str">
        <f t="shared" si="24"/>
        <v>&lt;element name="skos:inScheme" context="/rdf:RDF/dcat:Catalog/dcat:dataset/dcat:Dataset/dcat:theme/skos:Concept/skos:inScheme/@rdf:resource"&gt;&lt;label&gt;in thesaurus&lt;/label&gt;&lt;/element&gt;</v>
      </c>
      <c r="E153" t="str">
        <f t="shared" si="22"/>
        <v/>
      </c>
      <c r="F153" t="str">
        <f t="shared" si="17"/>
        <v/>
      </c>
      <c r="G153" t="str">
        <f t="shared" si="23"/>
        <v>&lt;/section&gt;</v>
      </c>
      <c r="H153" t="str">
        <f t="shared" si="18"/>
        <v>inScheme</v>
      </c>
      <c r="I153" t="str">
        <f>IF(ISNUMBER(SEARCH("@",O153)),"",VLOOKUP(O153,CARDINALITIES,2,FALSE))</f>
        <v/>
      </c>
      <c r="J153" s="66" t="str">
        <f>IF(ISNUMBER(SEARCH("@",O153)),"",VLOOKUP(O153,CARDINALITIES,3,FALSE))</f>
        <v/>
      </c>
      <c r="M153" s="2" t="s">
        <v>4</v>
      </c>
      <c r="N153" s="2" t="s">
        <v>232</v>
      </c>
      <c r="O153" s="3" t="s">
        <v>312</v>
      </c>
      <c r="P153" s="3" t="b">
        <v>1</v>
      </c>
      <c r="Q153" s="3" t="b">
        <v>0</v>
      </c>
      <c r="R153" s="3" t="b">
        <v>1</v>
      </c>
      <c r="S153" s="3" t="str">
        <f>VLOOKUP(N153,dcat_terms!$B$2:$E$151,3,FALSE)</f>
        <v>in scheme</v>
      </c>
      <c r="T153" s="3" t="str">
        <f>VLOOKUP(N153,dcat_terms!$B$2:$E$151,4,FALSE)</f>
        <v>in thesaurus</v>
      </c>
      <c r="U153" s="4" t="s">
        <v>684</v>
      </c>
    </row>
    <row r="154" spans="1:21" outlineLevel="2" x14ac:dyDescent="0.25">
      <c r="A154" t="str">
        <f t="shared" si="21"/>
        <v>&lt;name&gt;dct:accessRights&lt;/name&gt;</v>
      </c>
      <c r="B154" t="str">
        <f t="shared" si="19"/>
        <v/>
      </c>
      <c r="C154" t="str">
        <f t="shared" si="16"/>
        <v/>
      </c>
      <c r="D154" t="str">
        <f t="shared" si="24"/>
        <v>&lt;element name="dct:accessRights" context="/rdf:RDF/dcat:Catalog/dcat:dataset/dcat:Dataset/dct:accessRights"&gt;&lt;label&gt;toegangsbeperkingen&lt;/label&gt;&lt;/element&gt;</v>
      </c>
      <c r="E154" t="str">
        <f t="shared" si="22"/>
        <v/>
      </c>
      <c r="F154" t="str">
        <f t="shared" si="17"/>
        <v/>
      </c>
      <c r="G154" t="str">
        <f t="shared" si="23"/>
        <v/>
      </c>
      <c r="H154" t="str">
        <f t="shared" si="18"/>
        <v>accessRights</v>
      </c>
      <c r="I154">
        <f>IF(ISNUMBER(SEARCH("@",O154)),"",VLOOKUP(O154,CARDINALITIES,2,FALSE))</f>
        <v>0</v>
      </c>
      <c r="J154" s="66">
        <f>IF(ISNUMBER(SEARCH("@",O154)),"",VLOOKUP(O154,CARDINALITIES,3,FALSE))</f>
        <v>1</v>
      </c>
      <c r="M154" s="2" t="s">
        <v>214</v>
      </c>
      <c r="N154" s="35" t="s">
        <v>109</v>
      </c>
      <c r="O154" s="3" t="s">
        <v>110</v>
      </c>
      <c r="P154" s="3" t="b">
        <v>1</v>
      </c>
      <c r="Q154" s="3" t="b">
        <v>1</v>
      </c>
      <c r="R154" s="3" t="b">
        <v>1</v>
      </c>
      <c r="S154" s="3" t="str">
        <f>VLOOKUP(N154,dcat_terms!$B$2:$E$151,3,FALSE)</f>
        <v>access rights</v>
      </c>
      <c r="T154" s="46" t="str">
        <f>VLOOKUP(N154,dcat_terms!$B$2:$E$151,4,FALSE)</f>
        <v>toegangsbeperkingen</v>
      </c>
      <c r="U154" s="4"/>
    </row>
    <row r="155" spans="1:21" outlineLevel="2" x14ac:dyDescent="0.25">
      <c r="A155" t="str">
        <f t="shared" si="21"/>
        <v>&lt;name&gt;dct:RightsStatement&lt;/name&gt;</v>
      </c>
      <c r="B155" t="str">
        <f t="shared" si="19"/>
        <v>/rdf:RDF/dcat:Catalog/dcat:dataset/dcat:Dataset/dct:accessRights/dct:RightsStatement</v>
      </c>
      <c r="C155" t="str">
        <f t="shared" si="16"/>
        <v>&lt;SectionRightsStatement&gt;rechten&lt;/SectionRightsStatement&gt;</v>
      </c>
      <c r="D155" t="str">
        <f t="shared" si="24"/>
        <v>&lt;element name="dct:RightsStatement" context="/rdf:RDF/dcat:Catalog/dcat:dataset/dcat:Dataset/dct:accessRights/dct:RightsStatement"&gt;&lt;label&gt;rechten&lt;/label&gt;&lt;/element&gt;</v>
      </c>
      <c r="E155" t="str">
        <f t="shared" si="22"/>
        <v>&lt;section  name="SectionRightsStatement"&gt;</v>
      </c>
      <c r="F155" t="str">
        <f t="shared" si="17"/>
        <v/>
      </c>
      <c r="G155" t="str">
        <f t="shared" si="23"/>
        <v/>
      </c>
      <c r="H155" t="str">
        <f t="shared" si="18"/>
        <v>RightsStatement</v>
      </c>
      <c r="I155">
        <f>IF(ISNUMBER(SEARCH("@",O155)),"",VLOOKUP(O155,CARDINALITIES,2,FALSE))</f>
        <v>1</v>
      </c>
      <c r="J155" s="66">
        <f>IF(ISNUMBER(SEARCH("@",O155)),"",VLOOKUP(O155,CARDINALITIES,3,FALSE))</f>
        <v>1</v>
      </c>
      <c r="M155" s="8" t="s">
        <v>215</v>
      </c>
      <c r="N155" s="36" t="s">
        <v>454</v>
      </c>
      <c r="O155" s="9" t="s">
        <v>460</v>
      </c>
      <c r="P155" s="9" t="b">
        <v>1</v>
      </c>
      <c r="Q155" s="9" t="b">
        <v>1</v>
      </c>
      <c r="R155" s="9" t="b">
        <v>1</v>
      </c>
      <c r="S155" s="9" t="str">
        <f>VLOOKUP(N155,dcat_terms!$B$2:$E$151,3,FALSE)</f>
        <v>rechten</v>
      </c>
      <c r="T155" s="9" t="str">
        <f>VLOOKUP(N155,dcat_terms!$B$2:$E$151,4,FALSE)</f>
        <v>rechten</v>
      </c>
      <c r="U155" s="10"/>
    </row>
    <row r="156" spans="1:21" s="33" customFormat="1" outlineLevel="3" x14ac:dyDescent="0.25">
      <c r="A156" t="str">
        <f t="shared" si="21"/>
        <v/>
      </c>
      <c r="B156" t="str">
        <f t="shared" si="19"/>
        <v>/rdf:RDF/dcat:Catalog/dcat:dataset/dcat:Dataset/dct:accessRights/dct:RightsStatement</v>
      </c>
      <c r="C156" t="str">
        <f t="shared" si="16"/>
        <v>&lt;FieldId156&gt;URI&lt;/FieldId156&gt;</v>
      </c>
      <c r="D156" t="str">
        <f t="shared" si="24"/>
        <v>&lt;element name="rdf:about" context="/rdf:RDF/dcat:Catalog/dcat:dataset/dcat:Dataset/dct:accessRights/dct:RightsStatement/@rdf:about"&gt;&lt;label&gt;URI&lt;/label&gt;&lt;/element&gt;</v>
      </c>
      <c r="E156" t="str">
        <f t="shared" si="22"/>
        <v/>
      </c>
      <c r="F156" t="str">
        <f t="shared" si="17"/>
        <v>&lt;!--field name="FieldId156" xpath="/rdf:RDF/dcat:Catalog/dcat:dataset/dcat:Dataset/dct:accessRights/dct:RightsStatement/@rdf:about"/!--&gt;</v>
      </c>
      <c r="G156" t="str">
        <f t="shared" si="23"/>
        <v/>
      </c>
      <c r="H156" t="str">
        <f t="shared" si="18"/>
        <v>about</v>
      </c>
      <c r="I156" t="str">
        <f>IF(ISNUMBER(SEARCH("@",O156)),"",VLOOKUP(O156,CARDINALITIES,2,FALSE))</f>
        <v/>
      </c>
      <c r="J156" s="66" t="str">
        <f>IF(ISNUMBER(SEARCH("@",O156)),"",VLOOKUP(O156,CARDINALITIES,3,FALSE))</f>
        <v/>
      </c>
      <c r="K156"/>
      <c r="M156" s="24" t="s">
        <v>4</v>
      </c>
      <c r="N156" s="24" t="s">
        <v>218</v>
      </c>
      <c r="O156" s="31" t="s">
        <v>461</v>
      </c>
      <c r="P156" s="31" t="b">
        <v>1</v>
      </c>
      <c r="Q156" s="31" t="b">
        <v>0</v>
      </c>
      <c r="R156" s="31" t="b">
        <v>1</v>
      </c>
      <c r="S156" s="31" t="str">
        <f>VLOOKUP(N156,dcat_terms!$B$2:$E$151,3,FALSE)</f>
        <v>URI</v>
      </c>
      <c r="T156" s="31" t="str">
        <f>VLOOKUP(N156,dcat_terms!$B$2:$E$151,4,FALSE)</f>
        <v>URI</v>
      </c>
      <c r="U156" s="32"/>
    </row>
    <row r="157" spans="1:21" s="33" customFormat="1" outlineLevel="3" x14ac:dyDescent="0.25">
      <c r="A157" t="str">
        <f t="shared" si="21"/>
        <v/>
      </c>
      <c r="B157" t="str">
        <f t="shared" si="19"/>
        <v>/rdf:RDF/dcat:Catalog/dcat:dataset/dcat:Dataset/dct:accessRights/dct:RightsStatement</v>
      </c>
      <c r="C157" t="str">
        <f t="shared" si="16"/>
        <v>&lt;FieldId157&gt;titel&lt;/FieldId157&gt;</v>
      </c>
      <c r="D157" t="str">
        <f t="shared" si="24"/>
        <v>&lt;element name="dct:title" context="/rdf:RDF/dcat:Catalog/dcat:dataset/dcat:Dataset/dct:accessRights/dct:RightsStatement/dct:title"&gt;&lt;label&gt;titel&lt;/label&gt;&lt;/element&gt;</v>
      </c>
      <c r="E157" t="str">
        <f t="shared" si="22"/>
        <v/>
      </c>
      <c r="F157" t="str">
        <f t="shared" si="17"/>
        <v>&lt;field name="FieldId157" xpath="/rdf:RDF/dcat:Catalog/dcat:dataset/dcat:Dataset/dct:accessRights/dct:RightsStatement/dct:title" or="title" in="/rdf:RDF/dcat:Catalog/dcat:dataset/dcat:Dataset/dct:accessRights/dct:RightsStatement"/&gt;</v>
      </c>
      <c r="G157" t="str">
        <f t="shared" si="23"/>
        <v/>
      </c>
      <c r="H157" t="str">
        <f t="shared" si="18"/>
        <v>title</v>
      </c>
      <c r="I157">
        <f>IF(ISNUMBER(SEARCH("@",O157)),"",VLOOKUP(O157,CARDINALITIES,2,FALSE))</f>
        <v>0</v>
      </c>
      <c r="J157" s="66" t="str">
        <f>IF(ISNUMBER(SEARCH("@",O157)),"",VLOOKUP(O157,CARDINALITIES,3,FALSE))</f>
        <v>n</v>
      </c>
      <c r="K157"/>
      <c r="M157" s="24" t="s">
        <v>4</v>
      </c>
      <c r="N157" s="41" t="s">
        <v>5</v>
      </c>
      <c r="O157" s="31" t="s">
        <v>464</v>
      </c>
      <c r="P157" s="31" t="b">
        <v>1</v>
      </c>
      <c r="Q157" s="31" t="b">
        <v>1</v>
      </c>
      <c r="R157" s="31" t="b">
        <v>1</v>
      </c>
      <c r="S157" s="31" t="str">
        <f>VLOOKUP(N157,dcat_terms!$B$2:$E$151,3,FALSE)</f>
        <v>title</v>
      </c>
      <c r="T157" s="31" t="str">
        <f>VLOOKUP(N157,dcat_terms!$B$2:$E$151,4,FALSE)</f>
        <v>titel</v>
      </c>
      <c r="U157" s="32"/>
    </row>
    <row r="158" spans="1:21" s="33" customFormat="1" outlineLevel="3" x14ac:dyDescent="0.25">
      <c r="A158" t="str">
        <f t="shared" si="21"/>
        <v/>
      </c>
      <c r="B158" t="str">
        <f t="shared" si="19"/>
        <v>/rdf:RDF/dcat:Catalog/dcat:dataset/dcat:Dataset/dct:accessRights/dct:RightsStatement</v>
      </c>
      <c r="C158" t="str">
        <f t="shared" si="16"/>
        <v>&lt;FieldId158&gt;taal&lt;/FieldId158&gt;</v>
      </c>
      <c r="D158" t="str">
        <f t="shared" si="24"/>
        <v>&lt;element name="xml:lang" context="/rdf:RDF/dcat:Catalog/dcat:dataset/dcat:Dataset/dct:accessRights/dct:RightsStatement/dct:title/@xml:lang"&gt;&lt;label&gt;taal&lt;/label&gt;&lt;/element&gt;</v>
      </c>
      <c r="E158" t="str">
        <f t="shared" si="22"/>
        <v/>
      </c>
      <c r="F158" t="str">
        <f t="shared" si="17"/>
        <v>&lt;!--field name="FieldId158" xpath="/rdf:RDF/dcat:Catalog/dcat:dataset/dcat:Dataset/dct:accessRights/dct:RightsStatement/dct:title/@xml:lang"/!--&gt;</v>
      </c>
      <c r="G158" t="str">
        <f t="shared" si="23"/>
        <v/>
      </c>
      <c r="H158" t="str">
        <f t="shared" si="18"/>
        <v>lang</v>
      </c>
      <c r="I158" t="str">
        <f>IF(ISNUMBER(SEARCH("@",O158)),"",VLOOKUP(O158,CARDINALITIES,2,FALSE))</f>
        <v/>
      </c>
      <c r="J158" s="66" t="str">
        <f>IF(ISNUMBER(SEARCH("@",O158)),"",VLOOKUP(O158,CARDINALITIES,3,FALSE))</f>
        <v/>
      </c>
      <c r="K158"/>
      <c r="M158" s="24" t="s">
        <v>4</v>
      </c>
      <c r="N158" s="24" t="s">
        <v>220</v>
      </c>
      <c r="O158" s="31" t="s">
        <v>465</v>
      </c>
      <c r="P158" s="31" t="b">
        <v>1</v>
      </c>
      <c r="Q158" s="31" t="b">
        <v>0</v>
      </c>
      <c r="R158" s="31" t="b">
        <v>0</v>
      </c>
      <c r="S158" s="31" t="str">
        <f>VLOOKUP(N158,dcat_terms!$B$2:$E$151,3,FALSE)</f>
        <v>language</v>
      </c>
      <c r="T158" s="31" t="str">
        <f>VLOOKUP(N158,dcat_terms!$B$2:$E$151,4,FALSE)</f>
        <v>taal</v>
      </c>
      <c r="U158" s="32" t="s">
        <v>655</v>
      </c>
    </row>
    <row r="159" spans="1:21" s="33" customFormat="1" outlineLevel="3" x14ac:dyDescent="0.25">
      <c r="A159" t="str">
        <f t="shared" si="21"/>
        <v/>
      </c>
      <c r="B159" t="str">
        <f t="shared" si="19"/>
        <v>/rdf:RDF/dcat:Catalog/dcat:dataset/dcat:Dataset/dct:accessRights/dct:RightsStatement</v>
      </c>
      <c r="C159" t="str">
        <f t="shared" si="16"/>
        <v>&lt;FieldId159&gt;beschrijving&lt;/FieldId159&gt;</v>
      </c>
      <c r="D159" t="str">
        <f t="shared" si="24"/>
        <v>&lt;element name="dct:description" context="/rdf:RDF/dcat:Catalog/dcat:dataset/dcat:Dataset/dct:accessRights/dct:RightsStatement/dct:description"&gt;&lt;label&gt;beschrijving&lt;/label&gt;&lt;/element&gt;</v>
      </c>
      <c r="E159" t="str">
        <f t="shared" si="22"/>
        <v/>
      </c>
      <c r="F159" t="str">
        <f t="shared" si="17"/>
        <v>&lt;field name="FieldId159" xpath="/rdf:RDF/dcat:Catalog/dcat:dataset/dcat:Dataset/dct:accessRights/dct:RightsStatement/dct:description" or="description" in="/rdf:RDF/dcat:Catalog/dcat:dataset/dcat:Dataset/dct:accessRights/dct:RightsStatement"/&gt;</v>
      </c>
      <c r="G159" t="str">
        <f t="shared" si="23"/>
        <v/>
      </c>
      <c r="H159" t="str">
        <f t="shared" si="18"/>
        <v>description</v>
      </c>
      <c r="I159">
        <f>IF(ISNUMBER(SEARCH("@",O159)),"",VLOOKUP(O159,CARDINALITIES,2,FALSE))</f>
        <v>0</v>
      </c>
      <c r="J159" s="66" t="str">
        <f>IF(ISNUMBER(SEARCH("@",O159)),"",VLOOKUP(O159,CARDINALITIES,3,FALSE))</f>
        <v>n</v>
      </c>
      <c r="K159"/>
      <c r="M159" s="24" t="s">
        <v>4</v>
      </c>
      <c r="N159" s="41" t="s">
        <v>7</v>
      </c>
      <c r="O159" s="31" t="s">
        <v>462</v>
      </c>
      <c r="P159" s="31" t="b">
        <v>1</v>
      </c>
      <c r="Q159" s="31" t="b">
        <v>1</v>
      </c>
      <c r="R159" s="31" t="b">
        <v>1</v>
      </c>
      <c r="S159" s="31" t="str">
        <f>VLOOKUP(N159,dcat_terms!$B$2:$E$151,3,FALSE)</f>
        <v>description</v>
      </c>
      <c r="T159" s="31" t="str">
        <f>VLOOKUP(N159,dcat_terms!$B$2:$E$151,4,FALSE)</f>
        <v>beschrijving</v>
      </c>
      <c r="U159" s="32"/>
    </row>
    <row r="160" spans="1:21" s="33" customFormat="1" outlineLevel="3" x14ac:dyDescent="0.25">
      <c r="A160" t="str">
        <f t="shared" si="21"/>
        <v/>
      </c>
      <c r="B160" t="str">
        <f t="shared" si="19"/>
        <v>/rdf:RDF/dcat:Catalog/dcat:dataset/dcat:Dataset/dct:accessRights/dct:RightsStatement</v>
      </c>
      <c r="C160" t="str">
        <f t="shared" si="16"/>
        <v>&lt;FieldId160&gt;taal&lt;/FieldId160&gt;</v>
      </c>
      <c r="D160" t="str">
        <f t="shared" si="24"/>
        <v>&lt;element name="xml:lang" context="/rdf:RDF/dcat:Catalog/dcat:dataset/dcat:Dataset/dct:accessRights/dct:RightsStatement/dct:description/@xml:lang"&gt;&lt;label&gt;taal&lt;/label&gt;&lt;/element&gt;</v>
      </c>
      <c r="E160" t="str">
        <f t="shared" si="22"/>
        <v/>
      </c>
      <c r="F160" t="str">
        <f t="shared" si="17"/>
        <v>&lt;!--field name="FieldId160" xpath="/rdf:RDF/dcat:Catalog/dcat:dataset/dcat:Dataset/dct:accessRights/dct:RightsStatement/dct:description/@xml:lang"/!--&gt;</v>
      </c>
      <c r="G160" t="str">
        <f t="shared" si="23"/>
        <v>&lt;/section&gt;</v>
      </c>
      <c r="H160" t="str">
        <f t="shared" si="18"/>
        <v>lang</v>
      </c>
      <c r="I160" t="str">
        <f>IF(ISNUMBER(SEARCH("@",O160)),"",VLOOKUP(O160,CARDINALITIES,2,FALSE))</f>
        <v/>
      </c>
      <c r="J160" s="66" t="str">
        <f>IF(ISNUMBER(SEARCH("@",O160)),"",VLOOKUP(O160,CARDINALITIES,3,FALSE))</f>
        <v/>
      </c>
      <c r="K160"/>
      <c r="M160" s="24" t="s">
        <v>4</v>
      </c>
      <c r="N160" s="24" t="s">
        <v>220</v>
      </c>
      <c r="O160" s="31" t="s">
        <v>463</v>
      </c>
      <c r="P160" s="31" t="b">
        <v>1</v>
      </c>
      <c r="Q160" s="31" t="b">
        <v>0</v>
      </c>
      <c r="R160" s="31" t="b">
        <v>0</v>
      </c>
      <c r="S160" s="31" t="str">
        <f>VLOOKUP(N160,dcat_terms!$B$2:$E$151,3,FALSE)</f>
        <v>language</v>
      </c>
      <c r="T160" s="31" t="str">
        <f>VLOOKUP(N160,dcat_terms!$B$2:$E$151,4,FALSE)</f>
        <v>taal</v>
      </c>
      <c r="U160" s="32" t="s">
        <v>655</v>
      </c>
    </row>
    <row r="161" spans="1:21" outlineLevel="2" x14ac:dyDescent="0.25">
      <c r="A161" t="str">
        <f t="shared" si="21"/>
        <v>&lt;name&gt;dct:conformsTo&lt;/name&gt;</v>
      </c>
      <c r="B161" t="str">
        <f t="shared" si="19"/>
        <v/>
      </c>
      <c r="C161" t="str">
        <f t="shared" si="16"/>
        <v/>
      </c>
      <c r="D161" t="str">
        <f t="shared" si="24"/>
        <v>&lt;element name="dct:conformsTo" context="/rdf:RDF/dcat:Catalog/dcat:dataset/dcat:Dataset/dct:conformsTo"&gt;&lt;label&gt;conform met&lt;/label&gt;&lt;/element&gt;</v>
      </c>
      <c r="E161" t="str">
        <f t="shared" si="22"/>
        <v/>
      </c>
      <c r="F161" t="str">
        <f t="shared" si="17"/>
        <v/>
      </c>
      <c r="G161" t="str">
        <f t="shared" si="23"/>
        <v/>
      </c>
      <c r="H161" t="str">
        <f t="shared" si="18"/>
        <v>conformsTo</v>
      </c>
      <c r="I161">
        <f>IF(ISNUMBER(SEARCH("@",O161)),"",VLOOKUP(O161,CARDINALITIES,2,FALSE))</f>
        <v>0</v>
      </c>
      <c r="J161" s="66" t="str">
        <f>IF(ISNUMBER(SEARCH("@",O161)),"",VLOOKUP(O161,CARDINALITIES,3,FALSE))</f>
        <v>n</v>
      </c>
      <c r="M161" s="2" t="s">
        <v>214</v>
      </c>
      <c r="N161" s="2" t="s">
        <v>53</v>
      </c>
      <c r="O161" s="3" t="s">
        <v>111</v>
      </c>
      <c r="P161" s="3" t="b">
        <v>1</v>
      </c>
      <c r="Q161" s="3" t="b">
        <v>0</v>
      </c>
      <c r="R161" s="3" t="b">
        <v>1</v>
      </c>
      <c r="S161" s="3" t="str">
        <f>VLOOKUP(N161,dcat_terms!$B$2:$E$151,3,FALSE)</f>
        <v>conforms to</v>
      </c>
      <c r="T161" s="3" t="str">
        <f>VLOOKUP(N161,dcat_terms!$B$2:$E$151,4,FALSE)</f>
        <v>conform met</v>
      </c>
      <c r="U161" s="4"/>
    </row>
    <row r="162" spans="1:21" outlineLevel="2" x14ac:dyDescent="0.25">
      <c r="A162" t="str">
        <f t="shared" si="21"/>
        <v>&lt;name&gt;dct:Standard&lt;/name&gt;</v>
      </c>
      <c r="B162" t="str">
        <f t="shared" si="19"/>
        <v>/rdf:RDF/dcat:Catalog/dcat:dataset/dcat:Dataset/dct:conformsTo/dct:Standard</v>
      </c>
      <c r="C162" t="str">
        <f t="shared" si="16"/>
        <v>&lt;SectionStandard&gt;standard&lt;/SectionStandard&gt;</v>
      </c>
      <c r="D162" t="str">
        <f t="shared" si="24"/>
        <v>&lt;element name="dct:Standard" context="/rdf:RDF/dcat:Catalog/dcat:dataset/dcat:Dataset/dct:conformsTo/dct:Standard"&gt;&lt;label&gt;standaard&lt;/label&gt;&lt;/element&gt;</v>
      </c>
      <c r="E162" t="str">
        <f t="shared" si="22"/>
        <v>&lt;section  name="SectionStandard"&gt;</v>
      </c>
      <c r="F162" t="str">
        <f t="shared" si="17"/>
        <v/>
      </c>
      <c r="G162" t="str">
        <f t="shared" si="23"/>
        <v/>
      </c>
      <c r="H162" t="str">
        <f t="shared" si="18"/>
        <v>Standard</v>
      </c>
      <c r="I162">
        <f>IF(ISNUMBER(SEARCH("@",O162)),"",VLOOKUP(O162,CARDINALITIES,2,FALSE))</f>
        <v>1</v>
      </c>
      <c r="J162" s="66">
        <f>IF(ISNUMBER(SEARCH("@",O162)),"",VLOOKUP(O162,CARDINALITIES,3,FALSE))</f>
        <v>1</v>
      </c>
      <c r="M162" s="8" t="s">
        <v>215</v>
      </c>
      <c r="N162" s="8" t="s">
        <v>55</v>
      </c>
      <c r="O162" s="9" t="s">
        <v>112</v>
      </c>
      <c r="P162" s="9" t="b">
        <v>1</v>
      </c>
      <c r="Q162" s="53" t="b">
        <v>1</v>
      </c>
      <c r="R162" s="9" t="b">
        <v>1</v>
      </c>
      <c r="S162" s="9" t="str">
        <f>VLOOKUP(N162,dcat_terms!$B$2:$E$151,3,FALSE)</f>
        <v>standard</v>
      </c>
      <c r="T162" s="9" t="str">
        <f>VLOOKUP(N162,dcat_terms!$B$2:$E$151,4,FALSE)</f>
        <v>standaard</v>
      </c>
      <c r="U162" s="10"/>
    </row>
    <row r="163" spans="1:21" s="33" customFormat="1" outlineLevel="3" x14ac:dyDescent="0.25">
      <c r="A163" t="str">
        <f t="shared" si="21"/>
        <v/>
      </c>
      <c r="B163" t="str">
        <f t="shared" si="19"/>
        <v>/rdf:RDF/dcat:Catalog/dcat:dataset/dcat:Dataset/dct:conformsTo/dct:Standard</v>
      </c>
      <c r="C163" t="str">
        <f t="shared" si="16"/>
        <v>&lt;FieldId163&gt;URI&lt;/FieldId163&gt;</v>
      </c>
      <c r="D163" t="str">
        <f t="shared" si="24"/>
        <v>&lt;element name="rdf:about" context="/rdf:RDF/dcat:Catalog/dcat:dataset/dcat:Dataset/dct:conformsTo/dct:Standard/@rdf:about"&gt;&lt;label&gt;URI&lt;/label&gt;&lt;/element&gt;</v>
      </c>
      <c r="E163" t="str">
        <f t="shared" si="22"/>
        <v/>
      </c>
      <c r="F163" t="str">
        <f t="shared" si="17"/>
        <v>&lt;!--field name="FieldId163" xpath="/rdf:RDF/dcat:Catalog/dcat:dataset/dcat:Dataset/dct:conformsTo/dct:Standard/@rdf:about"/!--&gt;</v>
      </c>
      <c r="G163" t="str">
        <f t="shared" si="23"/>
        <v/>
      </c>
      <c r="H163" t="str">
        <f t="shared" si="18"/>
        <v>about</v>
      </c>
      <c r="I163" t="str">
        <f>IF(ISNUMBER(SEARCH("@",O163)),"",VLOOKUP(O163,CARDINALITIES,2,FALSE))</f>
        <v/>
      </c>
      <c r="J163" s="66" t="str">
        <f>IF(ISNUMBER(SEARCH("@",O163)),"",VLOOKUP(O163,CARDINALITIES,3,FALSE))</f>
        <v/>
      </c>
      <c r="K163"/>
      <c r="M163" s="24" t="s">
        <v>4</v>
      </c>
      <c r="N163" s="24" t="s">
        <v>218</v>
      </c>
      <c r="O163" s="31" t="s">
        <v>313</v>
      </c>
      <c r="P163" s="31" t="b">
        <v>1</v>
      </c>
      <c r="Q163" s="31" t="b">
        <v>0</v>
      </c>
      <c r="R163" s="31" t="b">
        <v>1</v>
      </c>
      <c r="S163" s="31" t="str">
        <f>VLOOKUP(N163,dcat_terms!$B$2:$E$151,3,FALSE)</f>
        <v>URI</v>
      </c>
      <c r="T163" s="31" t="str">
        <f>VLOOKUP(N163,dcat_terms!$B$2:$E$151,4,FALSE)</f>
        <v>URI</v>
      </c>
      <c r="U163" s="32"/>
    </row>
    <row r="164" spans="1:21" s="33" customFormat="1" outlineLevel="3" x14ac:dyDescent="0.25">
      <c r="A164" t="str">
        <f t="shared" si="21"/>
        <v/>
      </c>
      <c r="B164" t="str">
        <f t="shared" si="19"/>
        <v>/rdf:RDF/dcat:Catalog/dcat:dataset/dcat:Dataset/dct:conformsTo/dct:Standard</v>
      </c>
      <c r="C164" t="str">
        <f t="shared" si="16"/>
        <v>&lt;FieldId164&gt;titel&lt;/FieldId164&gt;</v>
      </c>
      <c r="D164" t="str">
        <f t="shared" si="24"/>
        <v>&lt;element name="dct:title" context="/rdf:RDF/dcat:Catalog/dcat:dataset/dcat:Dataset/dct:conformsTo/dct:Standard/dct:title"&gt;&lt;label&gt;titel&lt;/label&gt;&lt;/element&gt;</v>
      </c>
      <c r="E164" t="str">
        <f t="shared" si="22"/>
        <v/>
      </c>
      <c r="F164" t="str">
        <f t="shared" si="17"/>
        <v>&lt;field name="FieldId164" xpath="/rdf:RDF/dcat:Catalog/dcat:dataset/dcat:Dataset/dct:conformsTo/dct:Standard/dct:title" or="title" in="/rdf:RDF/dcat:Catalog/dcat:dataset/dcat:Dataset/dct:conformsTo/dct:Standard"/&gt;</v>
      </c>
      <c r="G164" t="str">
        <f t="shared" si="23"/>
        <v/>
      </c>
      <c r="H164" t="str">
        <f t="shared" si="18"/>
        <v>title</v>
      </c>
      <c r="I164">
        <f>IF(ISNUMBER(SEARCH("@",O164)),"",VLOOKUP(O164,CARDINALITIES,2,FALSE))</f>
        <v>0</v>
      </c>
      <c r="J164" s="66" t="str">
        <f>IF(ISNUMBER(SEARCH("@",O164)),"",VLOOKUP(O164,CARDINALITIES,3,FALSE))</f>
        <v>n</v>
      </c>
      <c r="K164"/>
      <c r="M164" s="24" t="s">
        <v>4</v>
      </c>
      <c r="N164" s="42" t="s">
        <v>5</v>
      </c>
      <c r="O164" s="31" t="s">
        <v>314</v>
      </c>
      <c r="P164" s="31" t="b">
        <v>1</v>
      </c>
      <c r="Q164" s="31" t="b">
        <v>0</v>
      </c>
      <c r="R164" s="31" t="b">
        <v>1</v>
      </c>
      <c r="S164" s="31" t="str">
        <f>VLOOKUP(N164,dcat_terms!$B$2:$E$151,3,FALSE)</f>
        <v>title</v>
      </c>
      <c r="T164" s="31" t="str">
        <f>VLOOKUP(N164,dcat_terms!$B$2:$E$151,4,FALSE)</f>
        <v>titel</v>
      </c>
      <c r="U164" s="32"/>
    </row>
    <row r="165" spans="1:21" s="33" customFormat="1" outlineLevel="3" x14ac:dyDescent="0.25">
      <c r="A165" t="str">
        <f t="shared" si="21"/>
        <v/>
      </c>
      <c r="B165" t="str">
        <f t="shared" si="19"/>
        <v>/rdf:RDF/dcat:Catalog/dcat:dataset/dcat:Dataset/dct:conformsTo/dct:Standard</v>
      </c>
      <c r="C165" t="str">
        <f t="shared" si="16"/>
        <v>&lt;FieldId165&gt;taal&lt;/FieldId165&gt;</v>
      </c>
      <c r="D165" t="str">
        <f t="shared" si="24"/>
        <v>&lt;element name="xml:lang" context="/rdf:RDF/dcat:Catalog/dcat:dataset/dcat:Dataset/dct:conformsTo/dct:Standard/dct:title/@xml:lang"&gt;&lt;label&gt;taal&lt;/label&gt;&lt;/element&gt;</v>
      </c>
      <c r="E165" t="str">
        <f t="shared" si="22"/>
        <v/>
      </c>
      <c r="F165" t="str">
        <f t="shared" si="17"/>
        <v>&lt;!--field name="FieldId165" xpath="/rdf:RDF/dcat:Catalog/dcat:dataset/dcat:Dataset/dct:conformsTo/dct:Standard/dct:title/@xml:lang"/!--&gt;</v>
      </c>
      <c r="G165" t="str">
        <f t="shared" si="23"/>
        <v/>
      </c>
      <c r="H165" t="str">
        <f t="shared" si="18"/>
        <v>lang</v>
      </c>
      <c r="I165" t="str">
        <f>IF(ISNUMBER(SEARCH("@",O165)),"",VLOOKUP(O165,CARDINALITIES,2,FALSE))</f>
        <v/>
      </c>
      <c r="J165" s="66" t="str">
        <f>IF(ISNUMBER(SEARCH("@",O165)),"",VLOOKUP(O165,CARDINALITIES,3,FALSE))</f>
        <v/>
      </c>
      <c r="K165"/>
      <c r="M165" s="24" t="s">
        <v>4</v>
      </c>
      <c r="N165" s="24" t="s">
        <v>220</v>
      </c>
      <c r="O165" s="31" t="s">
        <v>315</v>
      </c>
      <c r="P165" s="31" t="b">
        <v>1</v>
      </c>
      <c r="Q165" s="31" t="b">
        <v>0</v>
      </c>
      <c r="R165" s="31" t="b">
        <v>0</v>
      </c>
      <c r="S165" s="31" t="str">
        <f>VLOOKUP(N165,dcat_terms!$B$2:$E$151,3,FALSE)</f>
        <v>language</v>
      </c>
      <c r="T165" s="31" t="str">
        <f>VLOOKUP(N165,dcat_terms!$B$2:$E$151,4,FALSE)</f>
        <v>taal</v>
      </c>
      <c r="U165" s="32" t="s">
        <v>655</v>
      </c>
    </row>
    <row r="166" spans="1:21" s="33" customFormat="1" outlineLevel="3" x14ac:dyDescent="0.25">
      <c r="A166" t="str">
        <f t="shared" si="21"/>
        <v/>
      </c>
      <c r="B166" t="str">
        <f t="shared" si="19"/>
        <v>/rdf:RDF/dcat:Catalog/dcat:dataset/dcat:Dataset/dct:conformsTo/dct:Standard</v>
      </c>
      <c r="C166" t="str">
        <f t="shared" si="16"/>
        <v>&lt;FieldId166&gt;beschrijving&lt;/FieldId166&gt;</v>
      </c>
      <c r="D166" t="str">
        <f t="shared" si="24"/>
        <v>&lt;element name="dct:description" context="/rdf:RDF/dcat:Catalog/dcat:dataset/dcat:Dataset/dct:conformsTo/dct:Standard/dct:description"&gt;&lt;label&gt;beschrijving&lt;/label&gt;&lt;/element&gt;</v>
      </c>
      <c r="E166" t="str">
        <f t="shared" si="22"/>
        <v/>
      </c>
      <c r="F166" t="str">
        <f t="shared" si="17"/>
        <v>&lt;field name="FieldId166" xpath="/rdf:RDF/dcat:Catalog/dcat:dataset/dcat:Dataset/dct:conformsTo/dct:Standard/dct:description" or="description" in="/rdf:RDF/dcat:Catalog/dcat:dataset/dcat:Dataset/dct:conformsTo/dct:Standard"/&gt;</v>
      </c>
      <c r="G166" t="str">
        <f t="shared" si="23"/>
        <v/>
      </c>
      <c r="H166" t="str">
        <f t="shared" si="18"/>
        <v>description</v>
      </c>
      <c r="I166">
        <f>IF(ISNUMBER(SEARCH("@",O166)),"",VLOOKUP(O166,CARDINALITIES,2,FALSE))</f>
        <v>0</v>
      </c>
      <c r="J166" s="66" t="str">
        <f>IF(ISNUMBER(SEARCH("@",O166)),"",VLOOKUP(O166,CARDINALITIES,3,FALSE))</f>
        <v>n</v>
      </c>
      <c r="K166"/>
      <c r="M166" s="24" t="s">
        <v>4</v>
      </c>
      <c r="N166" s="24" t="s">
        <v>7</v>
      </c>
      <c r="O166" s="31" t="s">
        <v>316</v>
      </c>
      <c r="P166" s="31" t="b">
        <v>1</v>
      </c>
      <c r="Q166" s="31" t="b">
        <v>0</v>
      </c>
      <c r="R166" s="31" t="b">
        <v>1</v>
      </c>
      <c r="S166" s="31" t="str">
        <f>VLOOKUP(N166,dcat_terms!$B$2:$E$151,3,FALSE)</f>
        <v>description</v>
      </c>
      <c r="T166" s="31" t="str">
        <f>VLOOKUP(N166,dcat_terms!$B$2:$E$151,4,FALSE)</f>
        <v>beschrijving</v>
      </c>
      <c r="U166" s="32"/>
    </row>
    <row r="167" spans="1:21" s="33" customFormat="1" outlineLevel="3" x14ac:dyDescent="0.25">
      <c r="A167" t="str">
        <f t="shared" si="21"/>
        <v/>
      </c>
      <c r="B167" t="str">
        <f t="shared" si="19"/>
        <v>/rdf:RDF/dcat:Catalog/dcat:dataset/dcat:Dataset/dct:conformsTo/dct:Standard</v>
      </c>
      <c r="C167" t="str">
        <f t="shared" si="16"/>
        <v>&lt;FieldId167&gt;taal&lt;/FieldId167&gt;</v>
      </c>
      <c r="D167" t="str">
        <f t="shared" si="24"/>
        <v>&lt;element name="xml:lang" context="/rdf:RDF/dcat:Catalog/dcat:dataset/dcat:Dataset/dct:conformsTo/dct:Standard/dct:description/@xml:lang"&gt;&lt;label&gt;taal&lt;/label&gt;&lt;/element&gt;</v>
      </c>
      <c r="E167" t="str">
        <f t="shared" si="22"/>
        <v/>
      </c>
      <c r="F167" t="str">
        <f t="shared" si="17"/>
        <v>&lt;!--field name="FieldId167" xpath="/rdf:RDF/dcat:Catalog/dcat:dataset/dcat:Dataset/dct:conformsTo/dct:Standard/dct:description/@xml:lang"/!--&gt;</v>
      </c>
      <c r="G167" t="str">
        <f t="shared" si="23"/>
        <v>&lt;/section&gt;</v>
      </c>
      <c r="H167" t="str">
        <f t="shared" si="18"/>
        <v>lang</v>
      </c>
      <c r="I167" t="str">
        <f>IF(ISNUMBER(SEARCH("@",O167)),"",VLOOKUP(O167,CARDINALITIES,2,FALSE))</f>
        <v/>
      </c>
      <c r="J167" s="66" t="str">
        <f>IF(ISNUMBER(SEARCH("@",O167)),"",VLOOKUP(O167,CARDINALITIES,3,FALSE))</f>
        <v/>
      </c>
      <c r="K167"/>
      <c r="M167" s="24" t="s">
        <v>4</v>
      </c>
      <c r="N167" s="24" t="s">
        <v>220</v>
      </c>
      <c r="O167" s="31" t="s">
        <v>317</v>
      </c>
      <c r="P167" s="31" t="b">
        <v>1</v>
      </c>
      <c r="Q167" s="31" t="b">
        <v>0</v>
      </c>
      <c r="R167" s="31" t="b">
        <v>0</v>
      </c>
      <c r="S167" s="31" t="str">
        <f>VLOOKUP(N167,dcat_terms!$B$2:$E$151,3,FALSE)</f>
        <v>language</v>
      </c>
      <c r="T167" s="31" t="str">
        <f>VLOOKUP(N167,dcat_terms!$B$2:$E$151,4,FALSE)</f>
        <v>taal</v>
      </c>
      <c r="U167" s="32" t="s">
        <v>655</v>
      </c>
    </row>
    <row r="168" spans="1:21" outlineLevel="2" x14ac:dyDescent="0.25">
      <c r="A168" t="str">
        <f t="shared" si="21"/>
        <v>&lt;name&gt;foaf:page&lt;/name&gt;</v>
      </c>
      <c r="B168" t="str">
        <f t="shared" si="19"/>
        <v/>
      </c>
      <c r="C168" t="str">
        <f t="shared" si="16"/>
        <v/>
      </c>
      <c r="D168" t="str">
        <f t="shared" si="24"/>
        <v>&lt;element name="foaf:page" context="/rdf:RDF/dcat:Catalog/dcat:dataset/dcat:Dataset/foaf:page"&gt;&lt;label&gt;documentatie&lt;/label&gt;&lt;/element&gt;</v>
      </c>
      <c r="E168" t="str">
        <f t="shared" si="22"/>
        <v/>
      </c>
      <c r="F168" t="str">
        <f t="shared" si="17"/>
        <v/>
      </c>
      <c r="G168" t="str">
        <f t="shared" si="23"/>
        <v/>
      </c>
      <c r="H168" t="str">
        <f t="shared" si="18"/>
        <v>page</v>
      </c>
      <c r="I168">
        <f>IF(ISNUMBER(SEARCH("@",O168)),"",VLOOKUP(O168,CARDINALITIES,2,FALSE))</f>
        <v>0</v>
      </c>
      <c r="J168" s="66" t="str">
        <f>IF(ISNUMBER(SEARCH("@",O168)),"",VLOOKUP(O168,CARDINALITIES,3,FALSE))</f>
        <v>n</v>
      </c>
      <c r="M168" s="2" t="s">
        <v>214</v>
      </c>
      <c r="N168" s="2" t="s">
        <v>113</v>
      </c>
      <c r="O168" s="3" t="s">
        <v>114</v>
      </c>
      <c r="P168" s="3" t="b">
        <v>1</v>
      </c>
      <c r="Q168" s="3" t="b">
        <v>0</v>
      </c>
      <c r="R168" s="3" t="b">
        <v>1</v>
      </c>
      <c r="S168" s="3" t="str">
        <f>VLOOKUP(N168,dcat_terms!$B$2:$E$151,3,FALSE)</f>
        <v>documentation</v>
      </c>
      <c r="T168" s="3" t="str">
        <f>VLOOKUP(N168,dcat_terms!$B$2:$E$151,4,FALSE)</f>
        <v>documentatie</v>
      </c>
      <c r="U168" s="4"/>
    </row>
    <row r="169" spans="1:21" outlineLevel="2" x14ac:dyDescent="0.25">
      <c r="A169" t="str">
        <f t="shared" si="21"/>
        <v>&lt;name&gt;foaf:Document&lt;/name&gt;</v>
      </c>
      <c r="B169" t="str">
        <f t="shared" si="19"/>
        <v>/rdf:RDF/dcat:Catalog/dcat:dataset/dcat:Dataset/foaf:page/foaf:Document</v>
      </c>
      <c r="C169" t="str">
        <f t="shared" si="16"/>
        <v>&lt;SectionDocument&gt;document&lt;/SectionDocument&gt;</v>
      </c>
      <c r="D169" t="str">
        <f t="shared" si="24"/>
        <v>&lt;element name="foaf:Document" context="/rdf:RDF/dcat:Catalog/dcat:dataset/dcat:Dataset/foaf:page/foaf:Document"&gt;&lt;label&gt;document&lt;/label&gt;&lt;/element&gt;</v>
      </c>
      <c r="E169" t="str">
        <f t="shared" si="22"/>
        <v>&lt;section  name="SectionDocument"&gt;</v>
      </c>
      <c r="F169" t="str">
        <f t="shared" si="17"/>
        <v/>
      </c>
      <c r="G169" t="str">
        <f t="shared" si="23"/>
        <v/>
      </c>
      <c r="H169" t="str">
        <f t="shared" si="18"/>
        <v>Document</v>
      </c>
      <c r="I169">
        <f>IF(ISNUMBER(SEARCH("@",O169)),"",VLOOKUP(O169,CARDINALITIES,2,FALSE))</f>
        <v>1</v>
      </c>
      <c r="J169" s="66">
        <f>IF(ISNUMBER(SEARCH("@",O169)),"",VLOOKUP(O169,CARDINALITIES,3,FALSE))</f>
        <v>1</v>
      </c>
      <c r="M169" s="8" t="s">
        <v>215</v>
      </c>
      <c r="N169" s="8" t="s">
        <v>21</v>
      </c>
      <c r="O169" s="9" t="s">
        <v>115</v>
      </c>
      <c r="P169" s="9" t="b">
        <v>1</v>
      </c>
      <c r="Q169" s="9" t="b">
        <v>0</v>
      </c>
      <c r="R169" s="9" t="b">
        <v>1</v>
      </c>
      <c r="S169" s="9" t="str">
        <f>VLOOKUP(N169,dcat_terms!$B$2:$E$151,3,FALSE)</f>
        <v>document</v>
      </c>
      <c r="T169" s="9" t="str">
        <f>VLOOKUP(N169,dcat_terms!$B$2:$E$151,4,FALSE)</f>
        <v>document</v>
      </c>
      <c r="U169" s="10"/>
    </row>
    <row r="170" spans="1:21" outlineLevel="2" x14ac:dyDescent="0.25">
      <c r="A170" t="str">
        <f t="shared" si="21"/>
        <v/>
      </c>
      <c r="B170" t="str">
        <f t="shared" si="19"/>
        <v>/rdf:RDF/dcat:Catalog/dcat:dataset/dcat:Dataset/foaf:page/foaf:Document</v>
      </c>
      <c r="C170" t="str">
        <f t="shared" si="16"/>
        <v>&lt;FieldId170&gt;URI&lt;/FieldId170&gt;</v>
      </c>
      <c r="D170" t="str">
        <f t="shared" si="24"/>
        <v>&lt;element name="rdf:about" context="/rdf:RDF/dcat:Catalog/dcat:dataset/dcat:Dataset/foaf:page/foaf:Document/@rdf:about"&gt;&lt;label&gt;URI&lt;/label&gt;&lt;/element&gt;</v>
      </c>
      <c r="E170" t="str">
        <f t="shared" si="22"/>
        <v/>
      </c>
      <c r="F170" t="str">
        <f t="shared" si="17"/>
        <v>&lt;!--field name="FieldId170" xpath="/rdf:RDF/dcat:Catalog/dcat:dataset/dcat:Dataset/foaf:page/foaf:Document/@rdf:about"/!--&gt;</v>
      </c>
      <c r="G170" t="str">
        <f t="shared" si="23"/>
        <v/>
      </c>
      <c r="H170" t="str">
        <f t="shared" si="18"/>
        <v>about</v>
      </c>
      <c r="I170" t="str">
        <f>IF(ISNUMBER(SEARCH("@",O170)),"",VLOOKUP(O170,CARDINALITIES,2,FALSE))</f>
        <v/>
      </c>
      <c r="J170" s="66" t="str">
        <f>IF(ISNUMBER(SEARCH("@",O170)),"",VLOOKUP(O170,CARDINALITIES,3,FALSE))</f>
        <v/>
      </c>
      <c r="M170" s="2" t="s">
        <v>4</v>
      </c>
      <c r="N170" s="2" t="s">
        <v>218</v>
      </c>
      <c r="O170" s="3" t="s">
        <v>318</v>
      </c>
      <c r="P170" s="3" t="b">
        <v>1</v>
      </c>
      <c r="Q170" s="3" t="b">
        <v>0</v>
      </c>
      <c r="R170" s="3" t="b">
        <v>1</v>
      </c>
      <c r="S170" s="3" t="str">
        <f>VLOOKUP(N170,dcat_terms!$B$2:$E$151,3,FALSE)</f>
        <v>URI</v>
      </c>
      <c r="T170" s="3" t="str">
        <f>VLOOKUP(N170,dcat_terms!$B$2:$E$151,4,FALSE)</f>
        <v>URI</v>
      </c>
      <c r="U170" s="4"/>
    </row>
    <row r="171" spans="1:21" outlineLevel="2" x14ac:dyDescent="0.25">
      <c r="A171" t="str">
        <f t="shared" si="21"/>
        <v/>
      </c>
      <c r="B171" t="str">
        <f t="shared" si="19"/>
        <v>/rdf:RDF/dcat:Catalog/dcat:dataset/dcat:Dataset/foaf:page/foaf:Document</v>
      </c>
      <c r="C171" t="str">
        <f t="shared" si="16"/>
        <v>&lt;FieldId171&gt;naam&lt;/FieldId171&gt;</v>
      </c>
      <c r="D171" t="str">
        <f t="shared" si="24"/>
        <v>&lt;element name="foaf:name" context="/rdf:RDF/dcat:Catalog/dcat:dataset/dcat:Dataset/foaf:page/foaf:Document/foaf:name"&gt;&lt;label&gt;naam&lt;/label&gt;&lt;/element&gt;</v>
      </c>
      <c r="E171" t="str">
        <f t="shared" si="22"/>
        <v/>
      </c>
      <c r="F171" t="str">
        <f t="shared" si="17"/>
        <v>&lt;field name="FieldId171" xpath="/rdf:RDF/dcat:Catalog/dcat:dataset/dcat:Dataset/foaf:page/foaf:Document/foaf:name" or="name" in="/rdf:RDF/dcat:Catalog/dcat:dataset/dcat:Dataset/foaf:page/foaf:Document"/&gt;</v>
      </c>
      <c r="G171" t="str">
        <f t="shared" si="23"/>
        <v/>
      </c>
      <c r="H171" t="str">
        <f t="shared" si="18"/>
        <v>name</v>
      </c>
      <c r="I171">
        <f>IF(ISNUMBER(SEARCH("@",O171)),"",VLOOKUP(O171,CARDINALITIES,2,FALSE))</f>
        <v>1</v>
      </c>
      <c r="J171" s="66" t="str">
        <f>IF(ISNUMBER(SEARCH("@",O171)),"",VLOOKUP(O171,CARDINALITIES,3,FALSE))</f>
        <v>n</v>
      </c>
      <c r="M171" s="2" t="s">
        <v>4</v>
      </c>
      <c r="N171" s="2" t="s">
        <v>13</v>
      </c>
      <c r="O171" s="3" t="s">
        <v>319</v>
      </c>
      <c r="P171" s="3" t="b">
        <v>1</v>
      </c>
      <c r="Q171" s="3" t="b">
        <v>0</v>
      </c>
      <c r="R171" s="3" t="b">
        <v>1</v>
      </c>
      <c r="S171" s="3" t="str">
        <f>VLOOKUP(N171,dcat_terms!$B$2:$E$151,3,FALSE)</f>
        <v>name</v>
      </c>
      <c r="T171" s="3" t="str">
        <f>VLOOKUP(N171,dcat_terms!$B$2:$E$151,4,FALSE)</f>
        <v>naam</v>
      </c>
      <c r="U171" s="4"/>
    </row>
    <row r="172" spans="1:21" outlineLevel="2" x14ac:dyDescent="0.25">
      <c r="A172" t="str">
        <f t="shared" si="21"/>
        <v/>
      </c>
      <c r="B172" t="str">
        <f t="shared" si="19"/>
        <v>/rdf:RDF/dcat:Catalog/dcat:dataset/dcat:Dataset/foaf:page/foaf:Document</v>
      </c>
      <c r="C172" t="str">
        <f t="shared" ref="C172:C235" si="25">IF(AND(M172="class",P172,NOT(N172="skos:Concept")),CONCATENATE("&lt;Section",H172,"&gt;",S172,"&lt;/Section",H172,"&gt;"),IF(LEN(F172)&gt;0,CONCATENATE("&lt;FieldId",ROW(),"&gt;",T172,"&lt;/FieldId",ROW(),"&gt;"),""))</f>
        <v>&lt;FieldId172&gt;taal&lt;/FieldId172&gt;</v>
      </c>
      <c r="D172" t="str">
        <f t="shared" si="24"/>
        <v>&lt;element name="xml:lang" context="/rdf:RDF/dcat:Catalog/dcat:dataset/dcat:Dataset/foaf:page/foaf:Document/foaf:name/@xml:lang"&gt;&lt;label&gt;taal&lt;/label&gt;&lt;/element&gt;</v>
      </c>
      <c r="E172" t="str">
        <f t="shared" si="22"/>
        <v/>
      </c>
      <c r="F172" t="str">
        <f t="shared" si="17"/>
        <v>&lt;!--field name="FieldId172" xpath="/rdf:RDF/dcat:Catalog/dcat:dataset/dcat:Dataset/foaf:page/foaf:Document/foaf:name/@xml:lang"/!--&gt;</v>
      </c>
      <c r="G172" t="str">
        <f t="shared" si="23"/>
        <v>&lt;/section&gt;</v>
      </c>
      <c r="H172" t="str">
        <f t="shared" si="18"/>
        <v>lang</v>
      </c>
      <c r="I172" t="str">
        <f>IF(ISNUMBER(SEARCH("@",O172)),"",VLOOKUP(O172,CARDINALITIES,2,FALSE))</f>
        <v/>
      </c>
      <c r="J172" s="66" t="str">
        <f>IF(ISNUMBER(SEARCH("@",O172)),"",VLOOKUP(O172,CARDINALITIES,3,FALSE))</f>
        <v/>
      </c>
      <c r="M172" s="2" t="s">
        <v>4</v>
      </c>
      <c r="N172" s="2" t="s">
        <v>220</v>
      </c>
      <c r="O172" s="3" t="s">
        <v>320</v>
      </c>
      <c r="P172" s="3" t="b">
        <v>1</v>
      </c>
      <c r="Q172" s="3" t="b">
        <v>0</v>
      </c>
      <c r="R172" s="3" t="b">
        <v>0</v>
      </c>
      <c r="S172" s="3" t="str">
        <f>VLOOKUP(N172,dcat_terms!$B$2:$E$151,3,FALSE)</f>
        <v>language</v>
      </c>
      <c r="T172" s="3" t="str">
        <f>VLOOKUP(N172,dcat_terms!$B$2:$E$151,4,FALSE)</f>
        <v>taal</v>
      </c>
      <c r="U172" s="4" t="s">
        <v>655</v>
      </c>
    </row>
    <row r="173" spans="1:21" outlineLevel="2" x14ac:dyDescent="0.25">
      <c r="A173" t="str">
        <f t="shared" si="21"/>
        <v>&lt;name&gt;dct:accrualPeriodicity&lt;/name&gt;</v>
      </c>
      <c r="B173" t="str">
        <f t="shared" si="19"/>
        <v/>
      </c>
      <c r="C173" t="str">
        <f t="shared" si="25"/>
        <v/>
      </c>
      <c r="D173" t="str">
        <f t="shared" si="24"/>
        <v>&lt;element name="dct:accrualPeriodicity" context="/rdf:RDF/dcat:Catalog/dcat:dataset/dcat:Dataset/dct:accrualPeriodicity"&gt;&lt;label&gt;updatefrequentie&lt;/label&gt;&lt;/element&gt;</v>
      </c>
      <c r="E173" t="str">
        <f t="shared" si="22"/>
        <v/>
      </c>
      <c r="F173" t="str">
        <f t="shared" si="17"/>
        <v/>
      </c>
      <c r="G173" t="str">
        <f t="shared" si="23"/>
        <v/>
      </c>
      <c r="H173" t="str">
        <f t="shared" si="18"/>
        <v>accrualPeriodicity</v>
      </c>
      <c r="I173">
        <f>IF(ISNUMBER(SEARCH("@",O173)),"",VLOOKUP(O173,CARDINALITIES,2,FALSE))</f>
        <v>0</v>
      </c>
      <c r="J173" s="66" t="str">
        <f>IF(ISNUMBER(SEARCH("@",O173)),"",VLOOKUP(O173,CARDINALITIES,3,FALSE))</f>
        <v>n</v>
      </c>
      <c r="M173" s="2" t="s">
        <v>214</v>
      </c>
      <c r="N173" s="39" t="s">
        <v>116</v>
      </c>
      <c r="O173" s="3" t="s">
        <v>117</v>
      </c>
      <c r="P173" s="3" t="b">
        <v>1</v>
      </c>
      <c r="Q173" s="3" t="b">
        <v>0</v>
      </c>
      <c r="R173" s="3" t="b">
        <v>1</v>
      </c>
      <c r="S173" s="3" t="str">
        <f>VLOOKUP(N173,dcat_terms!$B$2:$E$151,3,FALSE)</f>
        <v>frequency</v>
      </c>
      <c r="T173" s="3" t="str">
        <f>VLOOKUP(N173,dcat_terms!$B$2:$E$151,4,FALSE)</f>
        <v>updatefrequentie</v>
      </c>
      <c r="U173" s="4"/>
    </row>
    <row r="174" spans="1:21" outlineLevel="2" x14ac:dyDescent="0.25">
      <c r="A174" t="str">
        <f t="shared" si="21"/>
        <v/>
      </c>
      <c r="B174" t="str">
        <f t="shared" si="19"/>
        <v>/rdf:RDF/dcat:Catalog/dcat:dataset/dcat:Dataset/dct:accrualPeriodicity/skos:Concept</v>
      </c>
      <c r="C174" t="str">
        <f t="shared" si="25"/>
        <v/>
      </c>
      <c r="D174" t="str">
        <f t="shared" si="24"/>
        <v>&lt;element name="skos:Concept" context="/rdf:RDF/dcat:Catalog/dcat:dataset/dcat:Dataset/dct:accrualPeriodicity/skos:Concept"&gt;&lt;label&gt;concept&lt;/label&gt;&lt;/element&gt;</v>
      </c>
      <c r="E174" t="str">
        <f t="shared" si="22"/>
        <v>&lt;section xpath="/rdf:RDF/dcat:Catalog/dcat:dataset/dcat:Dataset/dct:accrualPeriodicity/skos:Concept" name="SectionConcept"&gt;</v>
      </c>
      <c r="F174" t="str">
        <f t="shared" ref="F174:F237" si="26">IF(AND(P174,NOT(ISNUMBER(SEARCH("skos:Concept",O174))),NOT(OR(M174="class",M175="class"))),CONCATENATE("&lt;",IF(ISNUMBER(SEARCH("@",O174)),"!--",""),"field name=""FieldId",ROW(),""" xpath=""",O174,"""",IF(ISNUMBER(SEARCH("@",O174)),"",CONCATENATE(" or=""",H174,""" in=""",SUBSTITUTE(O174,CONCATENATE("/",N174),""),"""")),"/",IF(ISNUMBER(SEARCH("@",O174)),"!--",""),"&gt;"),"")</f>
        <v/>
      </c>
      <c r="G174" t="str">
        <f t="shared" si="23"/>
        <v/>
      </c>
      <c r="H174" t="str">
        <f t="shared" ref="H174:H237" si="27">IF(P174,RIGHT(N174,LEN(N174)-SEARCH(":",N174)),"")</f>
        <v>Concept</v>
      </c>
      <c r="I174">
        <f>IF(ISNUMBER(SEARCH("@",O174)),"",VLOOKUP(O174,CARDINALITIES,2,FALSE))</f>
        <v>1</v>
      </c>
      <c r="J174" s="66">
        <f>IF(ISNUMBER(SEARCH("@",O174)),"",VLOOKUP(O174,CARDINALITIES,3,FALSE))</f>
        <v>1</v>
      </c>
      <c r="M174" s="8" t="s">
        <v>215</v>
      </c>
      <c r="N174" s="40" t="s">
        <v>17</v>
      </c>
      <c r="O174" s="9" t="s">
        <v>118</v>
      </c>
      <c r="P174" s="9" t="b">
        <v>1</v>
      </c>
      <c r="Q174" s="9" t="b">
        <v>0</v>
      </c>
      <c r="R174" s="9" t="b">
        <v>1</v>
      </c>
      <c r="S174" s="9" t="str">
        <f>VLOOKUP(N174,dcat_terms!$B$2:$E$151,3,FALSE)</f>
        <v>concept</v>
      </c>
      <c r="T174" s="9" t="str">
        <f>VLOOKUP(N174,dcat_terms!$B$2:$E$151,4,FALSE)</f>
        <v>concept</v>
      </c>
      <c r="U174" s="10" t="s">
        <v>684</v>
      </c>
    </row>
    <row r="175" spans="1:21" outlineLevel="3" x14ac:dyDescent="0.25">
      <c r="A175" t="str">
        <f t="shared" si="21"/>
        <v/>
      </c>
      <c r="B175" t="str">
        <f t="shared" si="19"/>
        <v>/rdf:RDF/dcat:Catalog/dcat:dataset/dcat:Dataset/dct:accrualPeriodicity/skos:Concept</v>
      </c>
      <c r="C175" t="str">
        <f t="shared" si="25"/>
        <v/>
      </c>
      <c r="D175" t="str">
        <f t="shared" si="24"/>
        <v>&lt;element name="rdf:about" context="/rdf:RDF/dcat:Catalog/dcat:dataset/dcat:Dataset/dct:accrualPeriodicity/skos:Concept/@rdf:about"&gt;&lt;label&gt;URI&lt;/label&gt;&lt;/element&gt;</v>
      </c>
      <c r="E175" t="str">
        <f t="shared" si="22"/>
        <v/>
      </c>
      <c r="F175" t="str">
        <f t="shared" si="26"/>
        <v/>
      </c>
      <c r="G175" t="str">
        <f t="shared" si="23"/>
        <v/>
      </c>
      <c r="H175" t="str">
        <f t="shared" si="27"/>
        <v>about</v>
      </c>
      <c r="I175" t="str">
        <f>IF(ISNUMBER(SEARCH("@",O175)),"",VLOOKUP(O175,CARDINALITIES,2,FALSE))</f>
        <v/>
      </c>
      <c r="J175" s="66" t="str">
        <f>IF(ISNUMBER(SEARCH("@",O175)),"",VLOOKUP(O175,CARDINALITIES,3,FALSE))</f>
        <v/>
      </c>
      <c r="M175" s="2" t="s">
        <v>4</v>
      </c>
      <c r="N175" s="2" t="s">
        <v>218</v>
      </c>
      <c r="O175" s="3" t="s">
        <v>321</v>
      </c>
      <c r="P175" s="3" t="b">
        <v>1</v>
      </c>
      <c r="Q175" s="3" t="b">
        <v>0</v>
      </c>
      <c r="R175" s="3" t="b">
        <v>1</v>
      </c>
      <c r="S175" s="3" t="str">
        <f>VLOOKUP(N175,dcat_terms!$B$2:$E$151,3,FALSE)</f>
        <v>URI</v>
      </c>
      <c r="T175" s="3" t="str">
        <f>VLOOKUP(N175,dcat_terms!$B$2:$E$151,4,FALSE)</f>
        <v>URI</v>
      </c>
      <c r="U175" s="4" t="s">
        <v>684</v>
      </c>
    </row>
    <row r="176" spans="1:21" outlineLevel="3" x14ac:dyDescent="0.25">
      <c r="A176" t="str">
        <f t="shared" si="21"/>
        <v/>
      </c>
      <c r="B176" t="str">
        <f t="shared" si="19"/>
        <v>/rdf:RDF/dcat:Catalog/dcat:dataset/dcat:Dataset/dct:accrualPeriodicity/skos:Concept</v>
      </c>
      <c r="C176" t="str">
        <f t="shared" si="25"/>
        <v/>
      </c>
      <c r="D176" t="str">
        <f t="shared" si="24"/>
        <v>&lt;element name="rdf:type" context="/rdf:RDF/dcat:Catalog/dcat:dataset/dcat:Dataset/dct:accrualPeriodicity/skos:Concept/rdf:type/@rdf:resource"&gt;&lt;label&gt;rdf klasse&lt;/label&gt;&lt;/element&gt;</v>
      </c>
      <c r="E176" t="str">
        <f t="shared" si="22"/>
        <v/>
      </c>
      <c r="F176" t="str">
        <f t="shared" si="26"/>
        <v/>
      </c>
      <c r="G176" t="str">
        <f t="shared" si="23"/>
        <v/>
      </c>
      <c r="H176" t="str">
        <f t="shared" si="27"/>
        <v>type</v>
      </c>
      <c r="I176" t="str">
        <f>IF(ISNUMBER(SEARCH("@",O176)),"",VLOOKUP(O176,CARDINALITIES,2,FALSE))</f>
        <v/>
      </c>
      <c r="J176" s="66" t="str">
        <f>IF(ISNUMBER(SEARCH("@",O176)),"",VLOOKUP(O176,CARDINALITIES,3,FALSE))</f>
        <v/>
      </c>
      <c r="M176" s="2" t="s">
        <v>4</v>
      </c>
      <c r="N176" s="2" t="s">
        <v>226</v>
      </c>
      <c r="O176" s="3" t="s">
        <v>322</v>
      </c>
      <c r="P176" s="3" t="b">
        <v>1</v>
      </c>
      <c r="Q176" s="3" t="b">
        <v>0</v>
      </c>
      <c r="R176" s="48" t="b">
        <v>0</v>
      </c>
      <c r="S176" s="3" t="str">
        <f>VLOOKUP(N176,dcat_terms!$B$2:$E$151,3,FALSE)</f>
        <v>rdf class</v>
      </c>
      <c r="T176" s="3" t="str">
        <f>VLOOKUP(N176,dcat_terms!$B$2:$E$151,4,FALSE)</f>
        <v>rdf klasse</v>
      </c>
      <c r="U176" s="4" t="s">
        <v>658</v>
      </c>
    </row>
    <row r="177" spans="1:21" outlineLevel="3" x14ac:dyDescent="0.25">
      <c r="A177" t="str">
        <f t="shared" si="21"/>
        <v/>
      </c>
      <c r="B177" t="str">
        <f t="shared" si="19"/>
        <v>/rdf:RDF/dcat:Catalog/dcat:dataset/dcat:Dataset/dct:accrualPeriodicity/skos:Concept</v>
      </c>
      <c r="C177" t="str">
        <f t="shared" si="25"/>
        <v/>
      </c>
      <c r="D177" t="str">
        <f t="shared" si="24"/>
        <v>&lt;element name="skos:prefLabel" context="/rdf:RDF/dcat:Catalog/dcat:dataset/dcat:Dataset/dct:accrualPeriodicity/skos:Concept/skos:prefLabel"&gt;&lt;label&gt;label&lt;/label&gt;&lt;/element&gt;</v>
      </c>
      <c r="E177" t="str">
        <f t="shared" si="22"/>
        <v/>
      </c>
      <c r="F177" t="str">
        <f t="shared" si="26"/>
        <v/>
      </c>
      <c r="G177" t="str">
        <f t="shared" si="23"/>
        <v/>
      </c>
      <c r="H177" t="str">
        <f t="shared" si="27"/>
        <v>prefLabel</v>
      </c>
      <c r="I177">
        <f>IF(ISNUMBER(SEARCH("@",O177)),"",VLOOKUP(O177,CARDINALITIES,2,FALSE))</f>
        <v>0</v>
      </c>
      <c r="J177" s="66" t="str">
        <f>IF(ISNUMBER(SEARCH("@",O177)),"",VLOOKUP(O177,CARDINALITIES,3,FALSE))</f>
        <v>n</v>
      </c>
      <c r="M177" s="2" t="s">
        <v>4</v>
      </c>
      <c r="N177" s="39" t="s">
        <v>229</v>
      </c>
      <c r="O177" s="3" t="s">
        <v>323</v>
      </c>
      <c r="P177" s="3" t="b">
        <v>1</v>
      </c>
      <c r="Q177" s="3" t="b">
        <v>0</v>
      </c>
      <c r="R177" s="3" t="b">
        <v>1</v>
      </c>
      <c r="S177" s="3" t="str">
        <f>VLOOKUP(N177,dcat_terms!$B$2:$E$151,3,FALSE)</f>
        <v>preferred label</v>
      </c>
      <c r="T177" s="3" t="str">
        <f>VLOOKUP(N177,dcat_terms!$B$2:$E$151,4,FALSE)</f>
        <v>label</v>
      </c>
      <c r="U177" s="4" t="s">
        <v>684</v>
      </c>
    </row>
    <row r="178" spans="1:21" outlineLevel="3" x14ac:dyDescent="0.25">
      <c r="A178" t="str">
        <f t="shared" si="21"/>
        <v/>
      </c>
      <c r="B178" t="str">
        <f t="shared" si="19"/>
        <v>/rdf:RDF/dcat:Catalog/dcat:dataset/dcat:Dataset/dct:accrualPeriodicity/skos:Concept</v>
      </c>
      <c r="C178" t="str">
        <f t="shared" si="25"/>
        <v/>
      </c>
      <c r="D178" t="str">
        <f t="shared" si="24"/>
        <v>&lt;element name="xml:lang" context="/rdf:RDF/dcat:Catalog/dcat:dataset/dcat:Dataset/dct:accrualPeriodicity/skos:Concept/skos:prefLabel/@xml:lang"&gt;&lt;label&gt;taal&lt;/label&gt;&lt;/element&gt;</v>
      </c>
      <c r="E178" t="str">
        <f t="shared" si="22"/>
        <v/>
      </c>
      <c r="F178" t="str">
        <f t="shared" si="26"/>
        <v/>
      </c>
      <c r="G178" t="str">
        <f t="shared" si="23"/>
        <v/>
      </c>
      <c r="H178" t="str">
        <f t="shared" si="27"/>
        <v>lang</v>
      </c>
      <c r="I178" t="str">
        <f>IF(ISNUMBER(SEARCH("@",O178)),"",VLOOKUP(O178,CARDINALITIES,2,FALSE))</f>
        <v/>
      </c>
      <c r="J178" s="66" t="str">
        <f>IF(ISNUMBER(SEARCH("@",O178)),"",VLOOKUP(O178,CARDINALITIES,3,FALSE))</f>
        <v/>
      </c>
      <c r="M178" s="2" t="s">
        <v>4</v>
      </c>
      <c r="N178" s="2" t="s">
        <v>220</v>
      </c>
      <c r="O178" s="3" t="s">
        <v>324</v>
      </c>
      <c r="P178" s="3" t="b">
        <v>1</v>
      </c>
      <c r="Q178" s="3" t="b">
        <v>0</v>
      </c>
      <c r="R178" s="3" t="b">
        <v>0</v>
      </c>
      <c r="S178" s="3" t="str">
        <f>VLOOKUP(N178,dcat_terms!$B$2:$E$151,3,FALSE)</f>
        <v>language</v>
      </c>
      <c r="T178" s="3" t="str">
        <f>VLOOKUP(N178,dcat_terms!$B$2:$E$151,4,FALSE)</f>
        <v>taal</v>
      </c>
      <c r="U178" s="4" t="s">
        <v>655</v>
      </c>
    </row>
    <row r="179" spans="1:21" outlineLevel="3" x14ac:dyDescent="0.25">
      <c r="A179" t="str">
        <f t="shared" si="21"/>
        <v/>
      </c>
      <c r="B179" t="str">
        <f t="shared" si="19"/>
        <v>/rdf:RDF/dcat:Catalog/dcat:dataset/dcat:Dataset/dct:accrualPeriodicity/skos:Concept</v>
      </c>
      <c r="C179" t="str">
        <f t="shared" si="25"/>
        <v/>
      </c>
      <c r="D179" t="str">
        <f t="shared" si="24"/>
        <v>&lt;element name="skos:inScheme" context="/rdf:RDF/dcat:Catalog/dcat:dataset/dcat:Dataset/dct:accrualPeriodicity/skos:Concept/skos:inScheme/@rdf:resource"&gt;&lt;label&gt;in thesaurus&lt;/label&gt;&lt;/element&gt;</v>
      </c>
      <c r="E179" t="str">
        <f t="shared" si="22"/>
        <v/>
      </c>
      <c r="F179" t="str">
        <f t="shared" si="26"/>
        <v/>
      </c>
      <c r="G179" t="str">
        <f t="shared" si="23"/>
        <v>&lt;/section&gt;</v>
      </c>
      <c r="H179" t="str">
        <f t="shared" si="27"/>
        <v>inScheme</v>
      </c>
      <c r="I179" t="str">
        <f>IF(ISNUMBER(SEARCH("@",O179)),"",VLOOKUP(O179,CARDINALITIES,2,FALSE))</f>
        <v/>
      </c>
      <c r="J179" s="66" t="str">
        <f>IF(ISNUMBER(SEARCH("@",O179)),"",VLOOKUP(O179,CARDINALITIES,3,FALSE))</f>
        <v/>
      </c>
      <c r="M179" s="2" t="s">
        <v>4</v>
      </c>
      <c r="N179" s="2" t="s">
        <v>232</v>
      </c>
      <c r="O179" s="3" t="s">
        <v>325</v>
      </c>
      <c r="P179" s="3" t="b">
        <v>1</v>
      </c>
      <c r="Q179" s="3" t="b">
        <v>0</v>
      </c>
      <c r="R179" s="3" t="b">
        <v>1</v>
      </c>
      <c r="S179" s="3" t="str">
        <f>VLOOKUP(N179,dcat_terms!$B$2:$E$151,3,FALSE)</f>
        <v>in scheme</v>
      </c>
      <c r="T179" s="3" t="str">
        <f>VLOOKUP(N179,dcat_terms!$B$2:$E$151,4,FALSE)</f>
        <v>in thesaurus</v>
      </c>
      <c r="U179" s="4" t="s">
        <v>684</v>
      </c>
    </row>
    <row r="180" spans="1:21" outlineLevel="2" x14ac:dyDescent="0.25">
      <c r="A180" t="str">
        <f t="shared" si="21"/>
        <v/>
      </c>
      <c r="B180" t="str">
        <f t="shared" si="19"/>
        <v/>
      </c>
      <c r="C180" t="str">
        <f t="shared" si="25"/>
        <v>&lt;FieldId180&gt;heeft versie&lt;/FieldId180&gt;</v>
      </c>
      <c r="D180" t="str">
        <f t="shared" si="24"/>
        <v>&lt;element name="dct:hasVersion" context="/rdf:RDF/dcat:Catalog/dcat:dataset/dcat:Dataset/dct:hasVersion/@rdf:resource"&gt;&lt;label&gt;heeft versie&lt;/label&gt;&lt;/element&gt;</v>
      </c>
      <c r="E180" t="str">
        <f t="shared" si="22"/>
        <v/>
      </c>
      <c r="F180" t="str">
        <f t="shared" si="26"/>
        <v>&lt;!--field name="FieldId180" xpath="/rdf:RDF/dcat:Catalog/dcat:dataset/dcat:Dataset/dct:hasVersion/@rdf:resource"/!--&gt;</v>
      </c>
      <c r="G180" t="str">
        <f t="shared" si="23"/>
        <v/>
      </c>
      <c r="H180" t="str">
        <f t="shared" si="27"/>
        <v>hasVersion</v>
      </c>
      <c r="I180" t="str">
        <f>IF(ISNUMBER(SEARCH("@",O180)),"",VLOOKUP(O180,CARDINALITIES,2,FALSE))</f>
        <v/>
      </c>
      <c r="J180" s="66" t="str">
        <f>IF(ISNUMBER(SEARCH("@",O180)),"",VLOOKUP(O180,CARDINALITIES,3,FALSE))</f>
        <v/>
      </c>
      <c r="M180" s="2" t="s">
        <v>4</v>
      </c>
      <c r="N180" s="2" t="s">
        <v>119</v>
      </c>
      <c r="O180" s="3" t="s">
        <v>326</v>
      </c>
      <c r="P180" s="3" t="b">
        <v>1</v>
      </c>
      <c r="Q180" s="3" t="b">
        <v>0</v>
      </c>
      <c r="R180" s="3" t="b">
        <v>1</v>
      </c>
      <c r="S180" s="3" t="str">
        <f>VLOOKUP(N180,dcat_terms!$B$2:$E$151,3,FALSE)</f>
        <v>has version</v>
      </c>
      <c r="T180" s="3" t="s">
        <v>847</v>
      </c>
      <c r="U180" s="51" t="s">
        <v>846</v>
      </c>
    </row>
    <row r="181" spans="1:21" outlineLevel="2" x14ac:dyDescent="0.25">
      <c r="A181" t="str">
        <f t="shared" si="21"/>
        <v/>
      </c>
      <c r="B181" t="str">
        <f t="shared" si="19"/>
        <v/>
      </c>
      <c r="C181" t="str">
        <f t="shared" si="25"/>
        <v>&lt;FieldId181&gt;is versie van&lt;/FieldId181&gt;</v>
      </c>
      <c r="D181" t="str">
        <f t="shared" si="24"/>
        <v>&lt;element name="dct:isVersionOf" context="/rdf:RDF/dcat:Catalog/dcat:dataset/dcat:Dataset/dct:isVersionOf/@rdf:resource"&gt;&lt;label&gt;is versie van&lt;/label&gt;&lt;/element&gt;</v>
      </c>
      <c r="E181" t="str">
        <f t="shared" si="22"/>
        <v/>
      </c>
      <c r="F181" t="str">
        <f t="shared" si="26"/>
        <v>&lt;!--field name="FieldId181" xpath="/rdf:RDF/dcat:Catalog/dcat:dataset/dcat:Dataset/dct:isVersionOf/@rdf:resource"/!--&gt;</v>
      </c>
      <c r="G181" t="str">
        <f t="shared" si="23"/>
        <v/>
      </c>
      <c r="H181" t="str">
        <f t="shared" si="27"/>
        <v>isVersionOf</v>
      </c>
      <c r="I181" t="str">
        <f>IF(ISNUMBER(SEARCH("@",O181)),"",VLOOKUP(O181,CARDINALITIES,2,FALSE))</f>
        <v/>
      </c>
      <c r="J181" s="66" t="str">
        <f>IF(ISNUMBER(SEARCH("@",O181)),"",VLOOKUP(O181,CARDINALITIES,3,FALSE))</f>
        <v/>
      </c>
      <c r="M181" s="2" t="s">
        <v>4</v>
      </c>
      <c r="N181" s="2" t="s">
        <v>120</v>
      </c>
      <c r="O181" s="3" t="s">
        <v>327</v>
      </c>
      <c r="P181" s="3" t="b">
        <v>1</v>
      </c>
      <c r="Q181" s="3" t="b">
        <v>0</v>
      </c>
      <c r="R181" s="3" t="b">
        <v>1</v>
      </c>
      <c r="S181" s="3" t="str">
        <f>VLOOKUP(N181,dcat_terms!$B$2:$E$151,3,FALSE)</f>
        <v>is version of</v>
      </c>
      <c r="T181" s="3" t="str">
        <f>VLOOKUP(N181,dcat_terms!$B$2:$E$151,4,FALSE)</f>
        <v>is versie van</v>
      </c>
      <c r="U181" s="51" t="s">
        <v>845</v>
      </c>
    </row>
    <row r="182" spans="1:21" outlineLevel="2" x14ac:dyDescent="0.25">
      <c r="A182" t="str">
        <f t="shared" si="21"/>
        <v/>
      </c>
      <c r="B182" t="str">
        <f t="shared" si="19"/>
        <v/>
      </c>
      <c r="C182" t="str">
        <f t="shared" si="25"/>
        <v>&lt;FieldId182&gt;bijsluiter&lt;/FieldId182&gt;</v>
      </c>
      <c r="D182" t="str">
        <f t="shared" si="24"/>
        <v>&lt;element name="dcat:landingPage" context="/rdf:RDF/dcat:Catalog/dcat:dataset/dcat:Dataset/dcat:landingPage/@rdf:resource"&gt;&lt;label&gt;bijsluiter&lt;/label&gt;&lt;/element&gt;</v>
      </c>
      <c r="E182" t="str">
        <f t="shared" si="22"/>
        <v/>
      </c>
      <c r="F182" t="str">
        <f t="shared" si="26"/>
        <v>&lt;!--field name="FieldId182" xpath="/rdf:RDF/dcat:Catalog/dcat:dataset/dcat:Dataset/dcat:landingPage/@rdf:resource"/!--&gt;</v>
      </c>
      <c r="G182" t="str">
        <f t="shared" si="23"/>
        <v/>
      </c>
      <c r="H182" t="str">
        <f t="shared" si="27"/>
        <v>landingPage</v>
      </c>
      <c r="I182" t="str">
        <f>IF(ISNUMBER(SEARCH("@",O182)),"",VLOOKUP(O182,CARDINALITIES,2,FALSE))</f>
        <v/>
      </c>
      <c r="J182" s="66" t="str">
        <f>IF(ISNUMBER(SEARCH("@",O182)),"",VLOOKUP(O182,CARDINALITIES,3,FALSE))</f>
        <v/>
      </c>
      <c r="M182" s="2" t="s">
        <v>4</v>
      </c>
      <c r="N182" s="35" t="s">
        <v>121</v>
      </c>
      <c r="O182" s="3" t="s">
        <v>328</v>
      </c>
      <c r="P182" s="3" t="b">
        <v>1</v>
      </c>
      <c r="Q182" s="3" t="b">
        <v>1</v>
      </c>
      <c r="R182" s="3" t="b">
        <v>1</v>
      </c>
      <c r="S182" s="3" t="str">
        <f>VLOOKUP(N182,dcat_terms!$B$2:$E$151,3,FALSE)</f>
        <v>landing page</v>
      </c>
      <c r="T182" s="46" t="str">
        <f>VLOOKUP(N182,dcat_terms!$B$2:$E$151,4,FALSE)</f>
        <v>bijsluiter</v>
      </c>
      <c r="U182" s="4"/>
    </row>
    <row r="183" spans="1:21" outlineLevel="2" x14ac:dyDescent="0.25">
      <c r="A183" t="str">
        <f t="shared" si="21"/>
        <v>&lt;name&gt;dct:language&lt;/name&gt;</v>
      </c>
      <c r="B183" t="str">
        <f t="shared" si="19"/>
        <v/>
      </c>
      <c r="C183" t="str">
        <f t="shared" si="25"/>
        <v/>
      </c>
      <c r="D183" t="str">
        <f t="shared" si="24"/>
        <v>&lt;element name="dct:language" context="/rdf:RDF/dcat:Catalog/dcat:dataset/dcat:Dataset/dct:language"&gt;&lt;label&gt;taal&lt;/label&gt;&lt;/element&gt;</v>
      </c>
      <c r="E183" t="str">
        <f t="shared" si="22"/>
        <v/>
      </c>
      <c r="F183" t="str">
        <f t="shared" si="26"/>
        <v/>
      </c>
      <c r="G183" t="str">
        <f t="shared" si="23"/>
        <v/>
      </c>
      <c r="H183" t="str">
        <f t="shared" si="27"/>
        <v>language</v>
      </c>
      <c r="I183">
        <f>IF(ISNUMBER(SEARCH("@",O183)),"",VLOOKUP(O183,CARDINALITIES,2,FALSE))</f>
        <v>0</v>
      </c>
      <c r="J183" s="66" t="str">
        <f>IF(ISNUMBER(SEARCH("@",O183)),"",VLOOKUP(O183,CARDINALITIES,3,FALSE))</f>
        <v>n</v>
      </c>
      <c r="M183" s="2" t="s">
        <v>214</v>
      </c>
      <c r="N183" s="35" t="s">
        <v>33</v>
      </c>
      <c r="O183" s="3" t="s">
        <v>122</v>
      </c>
      <c r="P183" s="3" t="b">
        <v>1</v>
      </c>
      <c r="Q183" s="3" t="b">
        <v>1</v>
      </c>
      <c r="R183" s="3" t="b">
        <v>1</v>
      </c>
      <c r="S183" s="3" t="str">
        <f>VLOOKUP(N183,dcat_terms!$B$2:$E$151,3,FALSE)</f>
        <v>language</v>
      </c>
      <c r="T183" s="46" t="str">
        <f>VLOOKUP(N183,dcat_terms!$B$2:$E$151,4,FALSE)</f>
        <v>taal</v>
      </c>
      <c r="U183" s="4"/>
    </row>
    <row r="184" spans="1:21" outlineLevel="2" x14ac:dyDescent="0.25">
      <c r="A184" t="str">
        <f t="shared" si="21"/>
        <v/>
      </c>
      <c r="B184" t="str">
        <f t="shared" si="19"/>
        <v>/rdf:RDF/dcat:Catalog/dcat:dataset/dcat:Dataset/dct:language/skos:Concept</v>
      </c>
      <c r="C184" t="str">
        <f t="shared" si="25"/>
        <v/>
      </c>
      <c r="D184" t="str">
        <f t="shared" si="24"/>
        <v>&lt;element name="skos:Concept" context="/rdf:RDF/dcat:Catalog/dcat:dataset/dcat:Dataset/dct:language/skos:Concept"&gt;&lt;label&gt;concept&lt;/label&gt;&lt;/element&gt;</v>
      </c>
      <c r="E184" t="str">
        <f t="shared" si="22"/>
        <v>&lt;section xpath="/rdf:RDF/dcat:Catalog/dcat:dataset/dcat:Dataset/dct:language/skos:Concept" name="SectionConcept"&gt;</v>
      </c>
      <c r="F184" t="str">
        <f t="shared" si="26"/>
        <v/>
      </c>
      <c r="G184" t="str">
        <f t="shared" si="23"/>
        <v/>
      </c>
      <c r="H184" t="str">
        <f t="shared" si="27"/>
        <v>Concept</v>
      </c>
      <c r="I184">
        <f>IF(ISNUMBER(SEARCH("@",O184)),"",VLOOKUP(O184,CARDINALITIES,2,FALSE))</f>
        <v>0</v>
      </c>
      <c r="J184" s="66">
        <f>IF(ISNUMBER(SEARCH("@",O184)),"",VLOOKUP(O184,CARDINALITIES,3,FALSE))</f>
        <v>0</v>
      </c>
      <c r="M184" s="8" t="s">
        <v>215</v>
      </c>
      <c r="N184" s="36" t="s">
        <v>17</v>
      </c>
      <c r="O184" s="9" t="s">
        <v>123</v>
      </c>
      <c r="P184" s="9" t="b">
        <v>1</v>
      </c>
      <c r="Q184" s="9" t="b">
        <v>1</v>
      </c>
      <c r="R184" s="9" t="b">
        <v>1</v>
      </c>
      <c r="S184" s="9" t="str">
        <f>VLOOKUP(N184,dcat_terms!$B$2:$E$151,3,FALSE)</f>
        <v>concept</v>
      </c>
      <c r="T184" s="9" t="str">
        <f>VLOOKUP(N184,dcat_terms!$B$2:$E$151,4,FALSE)</f>
        <v>concept</v>
      </c>
      <c r="U184" s="10" t="s">
        <v>684</v>
      </c>
    </row>
    <row r="185" spans="1:21" ht="13.5" customHeight="1" outlineLevel="3" x14ac:dyDescent="0.25">
      <c r="A185" t="str">
        <f t="shared" si="21"/>
        <v/>
      </c>
      <c r="B185" t="str">
        <f t="shared" si="19"/>
        <v>/rdf:RDF/dcat:Catalog/dcat:dataset/dcat:Dataset/dct:language/skos:Concept</v>
      </c>
      <c r="C185" t="str">
        <f t="shared" si="25"/>
        <v/>
      </c>
      <c r="D185" t="str">
        <f t="shared" si="24"/>
        <v>&lt;element name="rdf:about" context="/rdf:RDF/dcat:Catalog/dcat:dataset/dcat:Dataset/dct:language/skos:Concept/@rdf:about"&gt;&lt;label&gt;URI&lt;/label&gt;&lt;/element&gt;</v>
      </c>
      <c r="E185" t="str">
        <f t="shared" si="22"/>
        <v/>
      </c>
      <c r="F185" t="str">
        <f t="shared" si="26"/>
        <v/>
      </c>
      <c r="G185" t="str">
        <f t="shared" si="23"/>
        <v/>
      </c>
      <c r="H185" t="str">
        <f t="shared" si="27"/>
        <v>about</v>
      </c>
      <c r="I185" t="str">
        <f>IF(ISNUMBER(SEARCH("@",O185)),"",VLOOKUP(O185,CARDINALITIES,2,FALSE))</f>
        <v/>
      </c>
      <c r="J185" s="66" t="str">
        <f>IF(ISNUMBER(SEARCH("@",O185)),"",VLOOKUP(O185,CARDINALITIES,3,FALSE))</f>
        <v/>
      </c>
      <c r="M185" s="2" t="s">
        <v>4</v>
      </c>
      <c r="N185" s="2" t="s">
        <v>218</v>
      </c>
      <c r="O185" s="3" t="s">
        <v>329</v>
      </c>
      <c r="P185" s="3" t="b">
        <v>1</v>
      </c>
      <c r="Q185" s="3" t="b">
        <v>0</v>
      </c>
      <c r="R185" s="3" t="b">
        <v>1</v>
      </c>
      <c r="S185" s="3" t="str">
        <f>VLOOKUP(N185,dcat_terms!$B$2:$E$151,3,FALSE)</f>
        <v>URI</v>
      </c>
      <c r="T185" s="3" t="str">
        <f>VLOOKUP(N185,dcat_terms!$B$2:$E$151,4,FALSE)</f>
        <v>URI</v>
      </c>
      <c r="U185" s="4" t="s">
        <v>684</v>
      </c>
    </row>
    <row r="186" spans="1:21" outlineLevel="3" x14ac:dyDescent="0.25">
      <c r="A186" t="str">
        <f t="shared" si="21"/>
        <v/>
      </c>
      <c r="B186" t="str">
        <f t="shared" si="19"/>
        <v>/rdf:RDF/dcat:Catalog/dcat:dataset/dcat:Dataset/dct:language/skos:Concept</v>
      </c>
      <c r="C186" t="str">
        <f t="shared" si="25"/>
        <v/>
      </c>
      <c r="D186" t="str">
        <f t="shared" si="24"/>
        <v>&lt;element name="rdf:type" context="/rdf:RDF/dcat:Catalog/dcat:dataset/dcat:Dataset/dct:language/skos:Concept/rdf:type/@rdf:resource"&gt;&lt;label&gt;rdf klasse&lt;/label&gt;&lt;/element&gt;</v>
      </c>
      <c r="E186" t="str">
        <f t="shared" si="22"/>
        <v/>
      </c>
      <c r="F186" t="str">
        <f t="shared" si="26"/>
        <v/>
      </c>
      <c r="G186" t="str">
        <f t="shared" si="23"/>
        <v/>
      </c>
      <c r="H186" t="str">
        <f t="shared" si="27"/>
        <v>type</v>
      </c>
      <c r="I186" t="str">
        <f>IF(ISNUMBER(SEARCH("@",O186)),"",VLOOKUP(O186,CARDINALITIES,2,FALSE))</f>
        <v/>
      </c>
      <c r="J186" s="66" t="str">
        <f>IF(ISNUMBER(SEARCH("@",O186)),"",VLOOKUP(O186,CARDINALITIES,3,FALSE))</f>
        <v/>
      </c>
      <c r="M186" s="2" t="s">
        <v>4</v>
      </c>
      <c r="N186" s="2" t="s">
        <v>226</v>
      </c>
      <c r="O186" s="3" t="s">
        <v>330</v>
      </c>
      <c r="P186" s="3" t="b">
        <v>1</v>
      </c>
      <c r="Q186" s="3" t="b">
        <v>0</v>
      </c>
      <c r="R186" s="3" t="b">
        <v>1</v>
      </c>
      <c r="S186" s="3" t="str">
        <f>VLOOKUP(N186,dcat_terms!$B$2:$E$151,3,FALSE)</f>
        <v>rdf class</v>
      </c>
      <c r="T186" s="3" t="str">
        <f>VLOOKUP(N186,dcat_terms!$B$2:$E$151,4,FALSE)</f>
        <v>rdf klasse</v>
      </c>
      <c r="U186" s="4" t="s">
        <v>705</v>
      </c>
    </row>
    <row r="187" spans="1:21" outlineLevel="3" x14ac:dyDescent="0.25">
      <c r="A187" t="str">
        <f t="shared" si="21"/>
        <v/>
      </c>
      <c r="B187" t="str">
        <f t="shared" si="19"/>
        <v>/rdf:RDF/dcat:Catalog/dcat:dataset/dcat:Dataset/dct:language/skos:Concept</v>
      </c>
      <c r="C187" t="str">
        <f t="shared" si="25"/>
        <v/>
      </c>
      <c r="D187" t="str">
        <f t="shared" si="24"/>
        <v>&lt;element name="skos:prefLabel" context="/rdf:RDF/dcat:Catalog/dcat:dataset/dcat:Dataset/dct:language/skos:Concept/skos:prefLabel"&gt;&lt;label&gt;label&lt;/label&gt;&lt;/element&gt;</v>
      </c>
      <c r="E187" t="str">
        <f t="shared" si="22"/>
        <v/>
      </c>
      <c r="F187" t="str">
        <f t="shared" si="26"/>
        <v/>
      </c>
      <c r="G187" t="str">
        <f t="shared" si="23"/>
        <v/>
      </c>
      <c r="H187" t="str">
        <f t="shared" si="27"/>
        <v>prefLabel</v>
      </c>
      <c r="I187">
        <f>IF(ISNUMBER(SEARCH("@",O187)),"",VLOOKUP(O187,CARDINALITIES,2,FALSE))</f>
        <v>0</v>
      </c>
      <c r="J187" s="66" t="str">
        <f>IF(ISNUMBER(SEARCH("@",O187)),"",VLOOKUP(O187,CARDINALITIES,3,FALSE))</f>
        <v>n</v>
      </c>
      <c r="M187" s="2" t="s">
        <v>4</v>
      </c>
      <c r="N187" s="35" t="s">
        <v>229</v>
      </c>
      <c r="O187" s="3" t="s">
        <v>331</v>
      </c>
      <c r="P187" s="3" t="b">
        <v>1</v>
      </c>
      <c r="Q187" s="3" t="b">
        <v>1</v>
      </c>
      <c r="R187" s="3" t="b">
        <v>1</v>
      </c>
      <c r="S187" s="3" t="str">
        <f>VLOOKUP(N187,dcat_terms!$B$2:$E$151,3,FALSE)</f>
        <v>preferred label</v>
      </c>
      <c r="T187" s="3" t="str">
        <f>VLOOKUP(N187,dcat_terms!$B$2:$E$151,4,FALSE)</f>
        <v>label</v>
      </c>
      <c r="U187" s="4" t="s">
        <v>684</v>
      </c>
    </row>
    <row r="188" spans="1:21" outlineLevel="3" x14ac:dyDescent="0.25">
      <c r="A188" t="str">
        <f t="shared" si="21"/>
        <v/>
      </c>
      <c r="B188" t="str">
        <f t="shared" si="19"/>
        <v>/rdf:RDF/dcat:Catalog/dcat:dataset/dcat:Dataset/dct:language/skos:Concept</v>
      </c>
      <c r="C188" t="str">
        <f t="shared" si="25"/>
        <v/>
      </c>
      <c r="D188" t="str">
        <f t="shared" si="24"/>
        <v>&lt;element name="xml:lang" context="/rdf:RDF/dcat:Catalog/dcat:dataset/dcat:Dataset/dct:language/skos:Concept/skos:prefLabel/@xml:lang"&gt;&lt;label&gt;taal&lt;/label&gt;&lt;/element&gt;</v>
      </c>
      <c r="E188" t="str">
        <f t="shared" si="22"/>
        <v/>
      </c>
      <c r="F188" t="str">
        <f t="shared" si="26"/>
        <v/>
      </c>
      <c r="G188" t="str">
        <f t="shared" si="23"/>
        <v/>
      </c>
      <c r="H188" t="str">
        <f t="shared" si="27"/>
        <v>lang</v>
      </c>
      <c r="I188" t="str">
        <f>IF(ISNUMBER(SEARCH("@",O188)),"",VLOOKUP(O188,CARDINALITIES,2,FALSE))</f>
        <v/>
      </c>
      <c r="J188" s="66" t="str">
        <f>IF(ISNUMBER(SEARCH("@",O188)),"",VLOOKUP(O188,CARDINALITIES,3,FALSE))</f>
        <v/>
      </c>
      <c r="M188" s="2" t="s">
        <v>4</v>
      </c>
      <c r="N188" s="2" t="s">
        <v>220</v>
      </c>
      <c r="O188" s="3" t="s">
        <v>332</v>
      </c>
      <c r="P188" s="3" t="b">
        <v>1</v>
      </c>
      <c r="Q188" s="3" t="b">
        <v>0</v>
      </c>
      <c r="R188" s="3" t="b">
        <v>0</v>
      </c>
      <c r="S188" s="3" t="str">
        <f>VLOOKUP(N188,dcat_terms!$B$2:$E$151,3,FALSE)</f>
        <v>language</v>
      </c>
      <c r="T188" s="3" t="str">
        <f>VLOOKUP(N188,dcat_terms!$B$2:$E$151,4,FALSE)</f>
        <v>taal</v>
      </c>
      <c r="U188" s="4" t="s">
        <v>655</v>
      </c>
    </row>
    <row r="189" spans="1:21" outlineLevel="3" x14ac:dyDescent="0.25">
      <c r="A189" t="str">
        <f t="shared" si="21"/>
        <v/>
      </c>
      <c r="B189" t="str">
        <f t="shared" si="19"/>
        <v>/rdf:RDF/dcat:Catalog/dcat:dataset/dcat:Dataset/dct:language/skos:Concept</v>
      </c>
      <c r="C189" t="str">
        <f t="shared" si="25"/>
        <v/>
      </c>
      <c r="D189" t="str">
        <f t="shared" si="24"/>
        <v>&lt;element name="skos:inScheme" context="/rdf:RDF/dcat:Catalog/dcat:dataset/dcat:Dataset/dct:language/skos:Concept/skos:inScheme/@rdf:resource"&gt;&lt;label&gt;in thesaurus&lt;/label&gt;&lt;/element&gt;</v>
      </c>
      <c r="E189" t="str">
        <f t="shared" si="22"/>
        <v/>
      </c>
      <c r="F189" t="str">
        <f t="shared" si="26"/>
        <v/>
      </c>
      <c r="G189" t="str">
        <f t="shared" si="23"/>
        <v>&lt;/section&gt;</v>
      </c>
      <c r="H189" t="str">
        <f t="shared" si="27"/>
        <v>inScheme</v>
      </c>
      <c r="I189" t="str">
        <f>IF(ISNUMBER(SEARCH("@",O189)),"",VLOOKUP(O189,CARDINALITIES,2,FALSE))</f>
        <v/>
      </c>
      <c r="J189" s="66" t="str">
        <f>IF(ISNUMBER(SEARCH("@",O189)),"",VLOOKUP(O189,CARDINALITIES,3,FALSE))</f>
        <v/>
      </c>
      <c r="M189" s="2" t="s">
        <v>4</v>
      </c>
      <c r="N189" s="2" t="s">
        <v>232</v>
      </c>
      <c r="O189" s="3" t="s">
        <v>333</v>
      </c>
      <c r="P189" s="3" t="b">
        <v>1</v>
      </c>
      <c r="Q189" s="3" t="b">
        <v>0</v>
      </c>
      <c r="R189" s="3" t="b">
        <v>1</v>
      </c>
      <c r="S189" s="3" t="str">
        <f>VLOOKUP(N189,dcat_terms!$B$2:$E$151,3,FALSE)</f>
        <v>in scheme</v>
      </c>
      <c r="T189" s="3" t="str">
        <f>VLOOKUP(N189,dcat_terms!$B$2:$E$151,4,FALSE)</f>
        <v>in thesaurus</v>
      </c>
      <c r="U189" s="4" t="s">
        <v>684</v>
      </c>
    </row>
    <row r="190" spans="1:21" outlineLevel="2" x14ac:dyDescent="0.25">
      <c r="A190" t="str">
        <f t="shared" si="21"/>
        <v>&lt;name&gt;adms:identifier&lt;/name&gt;</v>
      </c>
      <c r="B190" t="str">
        <f t="shared" si="19"/>
        <v/>
      </c>
      <c r="C190" t="str">
        <f t="shared" si="25"/>
        <v/>
      </c>
      <c r="D190" t="str">
        <f t="shared" si="24"/>
        <v>&lt;element name="adms:identifier" context="/rdf:RDF/dcat:Catalog/dcat:dataset/dcat:Dataset/adms:identifier"&gt;&lt;label&gt;andere identificator&lt;/label&gt;&lt;/element&gt;</v>
      </c>
      <c r="E190" t="str">
        <f t="shared" si="22"/>
        <v/>
      </c>
      <c r="F190" t="str">
        <f t="shared" si="26"/>
        <v/>
      </c>
      <c r="G190" t="str">
        <f t="shared" si="23"/>
        <v/>
      </c>
      <c r="H190" t="str">
        <f t="shared" si="27"/>
        <v>identifier</v>
      </c>
      <c r="I190">
        <f>IF(ISNUMBER(SEARCH("@",O190)),"",VLOOKUP(O190,CARDINALITIES,2,FALSE))</f>
        <v>0</v>
      </c>
      <c r="J190" s="66" t="str">
        <f>IF(ISNUMBER(SEARCH("@",O190)),"",VLOOKUP(O190,CARDINALITIES,3,FALSE))</f>
        <v>n</v>
      </c>
      <c r="M190" s="4" t="s">
        <v>214</v>
      </c>
      <c r="N190" s="4" t="s">
        <v>124</v>
      </c>
      <c r="O190" s="30" t="s">
        <v>125</v>
      </c>
      <c r="P190" s="4" t="b">
        <v>1</v>
      </c>
      <c r="Q190" s="4" t="b">
        <v>0</v>
      </c>
      <c r="R190" s="4" t="b">
        <v>1</v>
      </c>
      <c r="S190" s="4" t="str">
        <f>VLOOKUP(N190,dcat_terms!$B$2:$E$151,3,FALSE)</f>
        <v>other identifier</v>
      </c>
      <c r="T190" s="4" t="str">
        <f>VLOOKUP(N190,dcat_terms!$B$2:$E$151,4,FALSE)</f>
        <v>andere identificator</v>
      </c>
      <c r="U190" s="4"/>
    </row>
    <row r="191" spans="1:21" outlineLevel="2" x14ac:dyDescent="0.25">
      <c r="A191" t="str">
        <f t="shared" si="21"/>
        <v>&lt;name&gt;adms:Identifier&lt;/name&gt;</v>
      </c>
      <c r="B191" t="str">
        <f t="shared" si="19"/>
        <v>/rdf:RDF/dcat:Catalog/dcat:dataset/dcat:Dataset/adms:identifier/adms:Identifier</v>
      </c>
      <c r="C191" t="str">
        <f t="shared" si="25"/>
        <v>&lt;SectionIdentifier&gt;other identifier&lt;/SectionIdentifier&gt;</v>
      </c>
      <c r="D191" t="str">
        <f t="shared" si="24"/>
        <v>&lt;element name="adms:Identifier" context="/rdf:RDF/dcat:Catalog/dcat:dataset/dcat:Dataset/adms:identifier/adms:Identifier"&gt;&lt;label&gt;andere identificator&lt;/label&gt;&lt;/element&gt;</v>
      </c>
      <c r="E191" t="str">
        <f t="shared" si="22"/>
        <v>&lt;section  name="SectionIdentifier"&gt;</v>
      </c>
      <c r="F191" t="str">
        <f t="shared" si="26"/>
        <v/>
      </c>
      <c r="G191" t="str">
        <f t="shared" si="23"/>
        <v/>
      </c>
      <c r="H191" t="str">
        <f t="shared" si="27"/>
        <v>Identifier</v>
      </c>
      <c r="I191">
        <f>IF(ISNUMBER(SEARCH("@",O191)),"",VLOOKUP(O191,CARDINALITIES,2,FALSE))</f>
        <v>1</v>
      </c>
      <c r="J191" s="66">
        <f>IF(ISNUMBER(SEARCH("@",O191)),"",VLOOKUP(O191,CARDINALITIES,3,FALSE))</f>
        <v>1</v>
      </c>
      <c r="M191" s="8" t="s">
        <v>215</v>
      </c>
      <c r="N191" s="8" t="s">
        <v>126</v>
      </c>
      <c r="O191" s="9" t="s">
        <v>127</v>
      </c>
      <c r="P191" s="9" t="b">
        <v>1</v>
      </c>
      <c r="Q191" s="9" t="b">
        <v>0</v>
      </c>
      <c r="R191" s="9" t="b">
        <v>1</v>
      </c>
      <c r="S191" s="9" t="str">
        <f>VLOOKUP(N191,dcat_terms!$B$2:$E$151,3,FALSE)</f>
        <v>other identifier</v>
      </c>
      <c r="T191" s="9" t="str">
        <f>VLOOKUP(N191,dcat_terms!$B$2:$E$151,4,FALSE)</f>
        <v>andere identificator</v>
      </c>
      <c r="U191" s="10"/>
    </row>
    <row r="192" spans="1:21" outlineLevel="2" x14ac:dyDescent="0.25">
      <c r="A192" t="str">
        <f t="shared" si="21"/>
        <v/>
      </c>
      <c r="B192" t="str">
        <f t="shared" si="19"/>
        <v>/rdf:RDF/dcat:Catalog/dcat:dataset/dcat:Dataset/adms:identifier/adms:Identifier</v>
      </c>
      <c r="C192" t="str">
        <f t="shared" si="25"/>
        <v>&lt;FieldId192&gt;URI&lt;/FieldId192&gt;</v>
      </c>
      <c r="D192" t="str">
        <f t="shared" si="24"/>
        <v>&lt;element name="rdf:about" context="/rdf:RDF/dcat:Catalog/dcat:dataset/dcat:Dataset/adms:identifier/adms:Identifier/@rdf:about"&gt;&lt;label&gt;URI&lt;/label&gt;&lt;/element&gt;</v>
      </c>
      <c r="E192" t="str">
        <f t="shared" si="22"/>
        <v/>
      </c>
      <c r="F192" t="str">
        <f t="shared" si="26"/>
        <v>&lt;!--field name="FieldId192" xpath="/rdf:RDF/dcat:Catalog/dcat:dataset/dcat:Dataset/adms:identifier/adms:Identifier/@rdf:about"/!--&gt;</v>
      </c>
      <c r="G192" t="str">
        <f t="shared" si="23"/>
        <v/>
      </c>
      <c r="H192" t="str">
        <f t="shared" si="27"/>
        <v>about</v>
      </c>
      <c r="I192" t="str">
        <f>IF(ISNUMBER(SEARCH("@",O192)),"",VLOOKUP(O192,CARDINALITIES,2,FALSE))</f>
        <v/>
      </c>
      <c r="J192" s="66" t="str">
        <f>IF(ISNUMBER(SEARCH("@",O192)),"",VLOOKUP(O192,CARDINALITIES,3,FALSE))</f>
        <v/>
      </c>
      <c r="M192" s="2" t="s">
        <v>4</v>
      </c>
      <c r="N192" s="2" t="s">
        <v>218</v>
      </c>
      <c r="O192" s="3" t="s">
        <v>334</v>
      </c>
      <c r="P192" s="3" t="b">
        <v>1</v>
      </c>
      <c r="Q192" s="3" t="b">
        <v>0</v>
      </c>
      <c r="R192" s="3" t="b">
        <v>1</v>
      </c>
      <c r="S192" s="3" t="str">
        <f>VLOOKUP(N192,dcat_terms!$B$2:$E$151,3,FALSE)</f>
        <v>URI</v>
      </c>
      <c r="T192" s="3" t="str">
        <f>VLOOKUP(N192,dcat_terms!$B$2:$E$151,4,FALSE)</f>
        <v>URI</v>
      </c>
      <c r="U192" s="4"/>
    </row>
    <row r="193" spans="1:21" outlineLevel="2" x14ac:dyDescent="0.25">
      <c r="A193" t="str">
        <f t="shared" si="21"/>
        <v/>
      </c>
      <c r="B193" t="str">
        <f t="shared" si="19"/>
        <v>/rdf:RDF/dcat:Catalog/dcat:dataset/dcat:Dataset/adms:identifier/adms:Identifier</v>
      </c>
      <c r="C193" t="str">
        <f t="shared" si="25"/>
        <v>&lt;FieldId193&gt;notatie&lt;/FieldId193&gt;</v>
      </c>
      <c r="D193" t="str">
        <f t="shared" si="24"/>
        <v>&lt;element name="skos:notation" context="/rdf:RDF/dcat:Catalog/dcat:dataset/dcat:Dataset/adms:identifier/adms:Identifier/skos:notation"&gt;&lt;label&gt;notatie&lt;/label&gt;&lt;/element&gt;</v>
      </c>
      <c r="E193" t="str">
        <f t="shared" si="22"/>
        <v/>
      </c>
      <c r="F193" t="str">
        <f t="shared" si="26"/>
        <v>&lt;field name="FieldId193" xpath="/rdf:RDF/dcat:Catalog/dcat:dataset/dcat:Dataset/adms:identifier/adms:Identifier/skos:notation" or="notation" in="/rdf:RDF/dcat:Catalog/dcat:dataset/dcat:Dataset/adms:identifier/adms:Identifier"/&gt;</v>
      </c>
      <c r="G193" t="str">
        <f t="shared" si="23"/>
        <v/>
      </c>
      <c r="H193" t="str">
        <f t="shared" si="27"/>
        <v>notation</v>
      </c>
      <c r="I193">
        <f>IF(ISNUMBER(SEARCH("@",O193)),"",VLOOKUP(O193,CARDINALITIES,2,FALSE))</f>
        <v>1</v>
      </c>
      <c r="J193" s="66">
        <f>IF(ISNUMBER(SEARCH("@",O193)),"",VLOOKUP(O193,CARDINALITIES,3,FALSE))</f>
        <v>1</v>
      </c>
      <c r="M193" s="2" t="s">
        <v>4</v>
      </c>
      <c r="N193" s="2" t="s">
        <v>335</v>
      </c>
      <c r="O193" s="3" t="s">
        <v>336</v>
      </c>
      <c r="P193" s="3" t="b">
        <v>1</v>
      </c>
      <c r="Q193" s="3" t="b">
        <v>0</v>
      </c>
      <c r="R193" s="3" t="b">
        <v>1</v>
      </c>
      <c r="S193" s="3" t="str">
        <f>VLOOKUP(N193,dcat_terms!$B$2:$E$151,3,FALSE)</f>
        <v>notation</v>
      </c>
      <c r="T193" s="3" t="str">
        <f>VLOOKUP(N193,dcat_terms!$B$2:$E$151,4,FALSE)</f>
        <v>notatie</v>
      </c>
      <c r="U193" s="4"/>
    </row>
    <row r="194" spans="1:21" outlineLevel="2" x14ac:dyDescent="0.25">
      <c r="A194" t="str">
        <f t="shared" si="21"/>
        <v/>
      </c>
      <c r="B194" t="str">
        <f t="shared" ref="B194:B257" si="28">IF(AND(P194,M194="class"),O194,IF(ROW()&gt;2,IF(NOT(SUBSTITUTE(O194,B193,"")=O194),B193,""),""))</f>
        <v>/rdf:RDF/dcat:Catalog/dcat:dataset/dcat:Dataset/adms:identifier/adms:Identifier</v>
      </c>
      <c r="C194" t="str">
        <f t="shared" si="25"/>
        <v/>
      </c>
      <c r="D194" t="str">
        <f t="shared" si="24"/>
        <v/>
      </c>
      <c r="E194" t="str">
        <f t="shared" si="22"/>
        <v/>
      </c>
      <c r="F194" t="str">
        <f t="shared" si="26"/>
        <v/>
      </c>
      <c r="G194" t="str">
        <f t="shared" si="23"/>
        <v>&lt;/section&gt;</v>
      </c>
      <c r="H194" t="str">
        <f t="shared" si="27"/>
        <v/>
      </c>
      <c r="I194" t="str">
        <f>IF(ISNUMBER(SEARCH("@",O194)),"",VLOOKUP(O194,CARDINALITIES,2,FALSE))</f>
        <v/>
      </c>
      <c r="J194" s="66" t="str">
        <f>IF(ISNUMBER(SEARCH("@",O194)),"",VLOOKUP(O194,CARDINALITIES,3,FALSE))</f>
        <v/>
      </c>
      <c r="M194" s="2" t="s">
        <v>4</v>
      </c>
      <c r="N194" s="2" t="s">
        <v>250</v>
      </c>
      <c r="O194" s="2" t="s">
        <v>337</v>
      </c>
      <c r="P194" s="3" t="b">
        <v>0</v>
      </c>
      <c r="Q194" s="3" t="b">
        <v>0</v>
      </c>
      <c r="R194" s="3" t="b">
        <v>0</v>
      </c>
      <c r="S194" s="3" t="e">
        <f>VLOOKUP(N194,dcat_terms!$B$2:$E$151,3,FALSE)</f>
        <v>#N/A</v>
      </c>
      <c r="T194" s="3" t="e">
        <f>VLOOKUP(N194,dcat_terms!$B$2:$E$151,4,FALSE)</f>
        <v>#N/A</v>
      </c>
      <c r="U194" s="4" t="s">
        <v>677</v>
      </c>
    </row>
    <row r="195" spans="1:21" outlineLevel="2" x14ac:dyDescent="0.25">
      <c r="A195" t="str">
        <f t="shared" ref="A195:A258" si="29">IF(AND(P195,NOT(N195="skos:Concept"),OR(M195="class",M196="class")),CONCATENATE("&lt;name&gt;",N195,"&lt;/name&gt;"),"")</f>
        <v>&lt;name&gt;dct:provenance&lt;/name&gt;</v>
      </c>
      <c r="B195" t="str">
        <f t="shared" si="28"/>
        <v/>
      </c>
      <c r="C195" t="str">
        <f t="shared" si="25"/>
        <v/>
      </c>
      <c r="D195" t="str">
        <f t="shared" si="24"/>
        <v>&lt;element name="dct:provenance" context="/rdf:RDF/dcat:Catalog/dcat:dataset/dcat:Dataset/dct:provenance"&gt;&lt;label&gt;beschrijving herkomst&lt;/label&gt;&lt;/element&gt;</v>
      </c>
      <c r="E195" t="str">
        <f t="shared" ref="E195:E258" si="30">IF(AND(M195="class",P195),CONCATENATE("&lt;section ",IF(N195="skos:Concept",CONCATENATE("xpath=""",O195,""""),"")," name=""Section",H195,"""&gt;"),"")</f>
        <v/>
      </c>
      <c r="F195" t="str">
        <f t="shared" si="26"/>
        <v/>
      </c>
      <c r="G195" t="str">
        <f t="shared" ref="G195:G258" si="31">IF(AND(LEN(B195)&gt;0,OR(LEN(B196)=0,M196="class")),"&lt;/section&gt;","")</f>
        <v/>
      </c>
      <c r="H195" t="str">
        <f t="shared" si="27"/>
        <v>provenance</v>
      </c>
      <c r="I195">
        <f>IF(ISNUMBER(SEARCH("@",O195)),"",VLOOKUP(O195,CARDINALITIES,2,FALSE))</f>
        <v>0</v>
      </c>
      <c r="J195" s="66" t="str">
        <f>IF(ISNUMBER(SEARCH("@",O195)),"",VLOOKUP(O195,CARDINALITIES,3,FALSE))</f>
        <v>n</v>
      </c>
      <c r="M195" s="2" t="s">
        <v>214</v>
      </c>
      <c r="N195" s="2" t="s">
        <v>128</v>
      </c>
      <c r="O195" s="3" t="s">
        <v>129</v>
      </c>
      <c r="P195" s="3" t="b">
        <v>1</v>
      </c>
      <c r="Q195" s="3" t="b">
        <v>0</v>
      </c>
      <c r="R195" s="3" t="b">
        <v>1</v>
      </c>
      <c r="S195" s="3" t="str">
        <f>VLOOKUP(N195,dcat_terms!$B$2:$E$151,3,FALSE)</f>
        <v>provenance</v>
      </c>
      <c r="T195" s="3" t="str">
        <f>VLOOKUP(N195,dcat_terms!$B$2:$E$151,4,FALSE)</f>
        <v>beschrijving herkomst</v>
      </c>
      <c r="U195" s="4"/>
    </row>
    <row r="196" spans="1:21" outlineLevel="2" x14ac:dyDescent="0.25">
      <c r="A196" t="str">
        <f t="shared" si="29"/>
        <v>&lt;name&gt;dct:ProvenanceStatement&lt;/name&gt;</v>
      </c>
      <c r="B196" t="str">
        <f t="shared" si="28"/>
        <v>/rdf:RDF/dcat:Catalog/dcat:dataset/dcat:Dataset/dct:provenance/dct:ProvenanceStatement</v>
      </c>
      <c r="C196" t="str">
        <f t="shared" si="25"/>
        <v>&lt;SectionProvenanceStatement&gt;provenance statement&lt;/SectionProvenanceStatement&gt;</v>
      </c>
      <c r="D196" t="str">
        <f t="shared" si="24"/>
        <v>&lt;element name="dct:ProvenanceStatement" context="/rdf:RDF/dcat:Catalog/dcat:dataset/dcat:Dataset/dct:provenance/dct:ProvenanceStatement"&gt;&lt;label&gt;beschrijving herkomst&lt;/label&gt;&lt;/element&gt;</v>
      </c>
      <c r="E196" t="str">
        <f t="shared" si="30"/>
        <v>&lt;section  name="SectionProvenanceStatement"&gt;</v>
      </c>
      <c r="F196" t="str">
        <f t="shared" si="26"/>
        <v/>
      </c>
      <c r="G196" t="str">
        <f t="shared" si="31"/>
        <v/>
      </c>
      <c r="H196" t="str">
        <f t="shared" si="27"/>
        <v>ProvenanceStatement</v>
      </c>
      <c r="I196">
        <f>IF(ISNUMBER(SEARCH("@",O196)),"",VLOOKUP(O196,CARDINALITIES,2,FALSE))</f>
        <v>1</v>
      </c>
      <c r="J196" s="66">
        <f>IF(ISNUMBER(SEARCH("@",O196)),"",VLOOKUP(O196,CARDINALITIES,3,FALSE))</f>
        <v>1</v>
      </c>
      <c r="M196" s="8" t="s">
        <v>215</v>
      </c>
      <c r="N196" s="8" t="s">
        <v>130</v>
      </c>
      <c r="O196" s="9" t="s">
        <v>131</v>
      </c>
      <c r="P196" s="9" t="b">
        <v>1</v>
      </c>
      <c r="Q196" s="9" t="b">
        <v>0</v>
      </c>
      <c r="R196" s="9" t="b">
        <v>1</v>
      </c>
      <c r="S196" s="9" t="str">
        <f>VLOOKUP(N196,dcat_terms!$B$2:$E$151,3,FALSE)</f>
        <v>provenance statement</v>
      </c>
      <c r="T196" s="9" t="str">
        <f>VLOOKUP(N196,dcat_terms!$B$2:$E$151,4,FALSE)</f>
        <v>beschrijving herkomst</v>
      </c>
      <c r="U196" s="10"/>
    </row>
    <row r="197" spans="1:21" s="33" customFormat="1" outlineLevel="3" x14ac:dyDescent="0.25">
      <c r="A197" t="str">
        <f t="shared" si="29"/>
        <v/>
      </c>
      <c r="B197" t="str">
        <f t="shared" si="28"/>
        <v>/rdf:RDF/dcat:Catalog/dcat:dataset/dcat:Dataset/dct:provenance/dct:ProvenanceStatement</v>
      </c>
      <c r="C197" t="str">
        <f t="shared" si="25"/>
        <v>&lt;FieldId197&gt;URI&lt;/FieldId197&gt;</v>
      </c>
      <c r="D197" t="str">
        <f t="shared" si="24"/>
        <v>&lt;element name="rdf:about" context="/rdf:RDF/dcat:Catalog/dcat:dataset/dcat:Dataset/dct:provenance/dct:ProvenanceStatement/@rdf:about"&gt;&lt;label&gt;URI&lt;/label&gt;&lt;/element&gt;</v>
      </c>
      <c r="E197" t="str">
        <f t="shared" si="30"/>
        <v/>
      </c>
      <c r="F197" t="str">
        <f t="shared" si="26"/>
        <v>&lt;!--field name="FieldId197" xpath="/rdf:RDF/dcat:Catalog/dcat:dataset/dcat:Dataset/dct:provenance/dct:ProvenanceStatement/@rdf:about"/!--&gt;</v>
      </c>
      <c r="G197" t="str">
        <f t="shared" si="31"/>
        <v/>
      </c>
      <c r="H197" t="str">
        <f t="shared" si="27"/>
        <v>about</v>
      </c>
      <c r="I197" t="str">
        <f>IF(ISNUMBER(SEARCH("@",O197)),"",VLOOKUP(O197,CARDINALITIES,2,FALSE))</f>
        <v/>
      </c>
      <c r="J197" s="66" t="str">
        <f>IF(ISNUMBER(SEARCH("@",O197)),"",VLOOKUP(O197,CARDINALITIES,3,FALSE))</f>
        <v/>
      </c>
      <c r="K197"/>
      <c r="M197" s="24" t="s">
        <v>4</v>
      </c>
      <c r="N197" s="24" t="s">
        <v>218</v>
      </c>
      <c r="O197" s="31" t="s">
        <v>338</v>
      </c>
      <c r="P197" s="31" t="b">
        <v>1</v>
      </c>
      <c r="Q197" s="31" t="b">
        <v>0</v>
      </c>
      <c r="R197" s="31" t="b">
        <v>1</v>
      </c>
      <c r="S197" s="31" t="str">
        <f>VLOOKUP(N197,dcat_terms!$B$2:$E$151,3,FALSE)</f>
        <v>URI</v>
      </c>
      <c r="T197" s="31" t="str">
        <f>VLOOKUP(N197,dcat_terms!$B$2:$E$151,4,FALSE)</f>
        <v>URI</v>
      </c>
      <c r="U197" s="32"/>
    </row>
    <row r="198" spans="1:21" s="33" customFormat="1" outlineLevel="3" x14ac:dyDescent="0.25">
      <c r="A198" t="str">
        <f t="shared" si="29"/>
        <v/>
      </c>
      <c r="B198" t="str">
        <f t="shared" si="28"/>
        <v>/rdf:RDF/dcat:Catalog/dcat:dataset/dcat:Dataset/dct:provenance/dct:ProvenanceStatement</v>
      </c>
      <c r="C198" t="str">
        <f t="shared" si="25"/>
        <v>&lt;FieldId198&gt;beschrijving&lt;/FieldId198&gt;</v>
      </c>
      <c r="D198" t="str">
        <f t="shared" si="24"/>
        <v>&lt;element name="dct:description" context="/rdf:RDF/dcat:Catalog/dcat:dataset/dcat:Dataset/dct:provenance/dct:ProvenanceStatement/dct:description"&gt;&lt;label&gt;beschrijving&lt;/label&gt;&lt;/element&gt;</v>
      </c>
      <c r="E198" t="str">
        <f t="shared" si="30"/>
        <v/>
      </c>
      <c r="F198" t="str">
        <f t="shared" si="26"/>
        <v>&lt;field name="FieldId198" xpath="/rdf:RDF/dcat:Catalog/dcat:dataset/dcat:Dataset/dct:provenance/dct:ProvenanceStatement/dct:description" or="description" in="/rdf:RDF/dcat:Catalog/dcat:dataset/dcat:Dataset/dct:provenance/dct:ProvenanceStatement"/&gt;</v>
      </c>
      <c r="G198" t="str">
        <f t="shared" si="31"/>
        <v/>
      </c>
      <c r="H198" t="str">
        <f t="shared" si="27"/>
        <v>description</v>
      </c>
      <c r="I198">
        <f>IF(ISNUMBER(SEARCH("@",O198)),"",VLOOKUP(O198,CARDINALITIES,2,FALSE))</f>
        <v>0</v>
      </c>
      <c r="J198" s="66" t="str">
        <f>IF(ISNUMBER(SEARCH("@",O198)),"",VLOOKUP(O198,CARDINALITIES,3,FALSE))</f>
        <v>n</v>
      </c>
      <c r="K198"/>
      <c r="M198" s="24" t="s">
        <v>4</v>
      </c>
      <c r="N198" s="24" t="s">
        <v>7</v>
      </c>
      <c r="O198" s="31" t="s">
        <v>339</v>
      </c>
      <c r="P198" s="31" t="b">
        <v>1</v>
      </c>
      <c r="Q198" s="31" t="b">
        <v>0</v>
      </c>
      <c r="R198" s="31" t="b">
        <v>1</v>
      </c>
      <c r="S198" s="31" t="str">
        <f>VLOOKUP(N198,dcat_terms!$B$2:$E$151,3,FALSE)</f>
        <v>description</v>
      </c>
      <c r="T198" s="31" t="str">
        <f>VLOOKUP(N198,dcat_terms!$B$2:$E$151,4,FALSE)</f>
        <v>beschrijving</v>
      </c>
      <c r="U198" s="32"/>
    </row>
    <row r="199" spans="1:21" s="33" customFormat="1" outlineLevel="3" x14ac:dyDescent="0.25">
      <c r="A199" t="str">
        <f t="shared" si="29"/>
        <v/>
      </c>
      <c r="B199" t="str">
        <f t="shared" si="28"/>
        <v>/rdf:RDF/dcat:Catalog/dcat:dataset/dcat:Dataset/dct:provenance/dct:ProvenanceStatement</v>
      </c>
      <c r="C199" t="str">
        <f t="shared" si="25"/>
        <v>&lt;FieldId199&gt;taal&lt;/FieldId199&gt;</v>
      </c>
      <c r="D199" t="str">
        <f t="shared" ref="D199:D262" si="32">IF(P199,CONCATENATE("&lt;element name=""",N199,""" context=""",O199,"""&gt;&lt;label&gt;",T199,"&lt;/label&gt;&lt;/element&gt;"),"")</f>
        <v>&lt;element name="xml:lang" context="/rdf:RDF/dcat:Catalog/dcat:dataset/dcat:Dataset/dct:provenance/dct:ProvenanceStatement/dct:description/@xml:lang"&gt;&lt;label&gt;taal&lt;/label&gt;&lt;/element&gt;</v>
      </c>
      <c r="E199" t="str">
        <f t="shared" si="30"/>
        <v/>
      </c>
      <c r="F199" t="str">
        <f t="shared" si="26"/>
        <v>&lt;!--field name="FieldId199" xpath="/rdf:RDF/dcat:Catalog/dcat:dataset/dcat:Dataset/dct:provenance/dct:ProvenanceStatement/dct:description/@xml:lang"/!--&gt;</v>
      </c>
      <c r="G199" t="str">
        <f t="shared" si="31"/>
        <v>&lt;/section&gt;</v>
      </c>
      <c r="H199" t="str">
        <f t="shared" si="27"/>
        <v>lang</v>
      </c>
      <c r="I199" t="str">
        <f>IF(ISNUMBER(SEARCH("@",O199)),"",VLOOKUP(O199,CARDINALITIES,2,FALSE))</f>
        <v/>
      </c>
      <c r="J199" s="66" t="str">
        <f>IF(ISNUMBER(SEARCH("@",O199)),"",VLOOKUP(O199,CARDINALITIES,3,FALSE))</f>
        <v/>
      </c>
      <c r="K199"/>
      <c r="M199" s="24" t="s">
        <v>4</v>
      </c>
      <c r="N199" s="24" t="s">
        <v>220</v>
      </c>
      <c r="O199" s="31" t="s">
        <v>340</v>
      </c>
      <c r="P199" s="31" t="b">
        <v>1</v>
      </c>
      <c r="Q199" s="31" t="b">
        <v>0</v>
      </c>
      <c r="R199" s="31" t="b">
        <v>0</v>
      </c>
      <c r="S199" s="31" t="str">
        <f>VLOOKUP(N199,dcat_terms!$B$2:$E$151,3,FALSE)</f>
        <v>language</v>
      </c>
      <c r="T199" s="31" t="str">
        <f>VLOOKUP(N199,dcat_terms!$B$2:$E$151,4,FALSE)</f>
        <v>taal</v>
      </c>
      <c r="U199" s="32" t="s">
        <v>655</v>
      </c>
    </row>
    <row r="200" spans="1:21" outlineLevel="2" x14ac:dyDescent="0.25">
      <c r="A200" t="str">
        <f t="shared" si="29"/>
        <v/>
      </c>
      <c r="B200" t="str">
        <f t="shared" si="28"/>
        <v/>
      </c>
      <c r="C200" t="str">
        <f t="shared" si="25"/>
        <v>&lt;FieldId200&gt;verwante bron&lt;/FieldId200&gt;</v>
      </c>
      <c r="D200" t="str">
        <f t="shared" si="32"/>
        <v>&lt;element name="dct:relation" context="/rdf:RDF/dcat:Catalog/dcat:dataset/dcat:Dataset/dct:relation/@rdf:resource"&gt;&lt;label&gt;verwante bron&lt;/label&gt;&lt;/element&gt;</v>
      </c>
      <c r="E200" t="str">
        <f t="shared" si="30"/>
        <v/>
      </c>
      <c r="F200" t="str">
        <f t="shared" si="26"/>
        <v>&lt;!--field name="FieldId200" xpath="/rdf:RDF/dcat:Catalog/dcat:dataset/dcat:Dataset/dct:relation/@rdf:resource"/!--&gt;</v>
      </c>
      <c r="G200" t="str">
        <f t="shared" si="31"/>
        <v/>
      </c>
      <c r="H200" t="str">
        <f t="shared" si="27"/>
        <v>relation</v>
      </c>
      <c r="I200" t="str">
        <f>IF(ISNUMBER(SEARCH("@",O200)),"",VLOOKUP(O200,CARDINALITIES,2,FALSE))</f>
        <v/>
      </c>
      <c r="J200" s="66" t="str">
        <f>IF(ISNUMBER(SEARCH("@",O200)),"",VLOOKUP(O200,CARDINALITIES,3,FALSE))</f>
        <v/>
      </c>
      <c r="M200" s="2" t="s">
        <v>4</v>
      </c>
      <c r="N200" s="2" t="s">
        <v>132</v>
      </c>
      <c r="O200" s="3" t="s">
        <v>341</v>
      </c>
      <c r="P200" s="3" t="b">
        <v>1</v>
      </c>
      <c r="Q200" s="3" t="b">
        <v>0</v>
      </c>
      <c r="R200" s="3" t="b">
        <v>1</v>
      </c>
      <c r="S200" s="3" t="str">
        <f>VLOOKUP(N200,dcat_terms!$B$2:$E$151,3,FALSE)</f>
        <v>related resource</v>
      </c>
      <c r="T200" s="3" t="str">
        <f>VLOOKUP(N200,dcat_terms!$B$2:$E$151,4,FALSE)</f>
        <v>verwante bron</v>
      </c>
      <c r="U200" s="4"/>
    </row>
    <row r="201" spans="1:21" outlineLevel="2" x14ac:dyDescent="0.25">
      <c r="A201" t="str">
        <f t="shared" si="29"/>
        <v/>
      </c>
      <c r="B201" t="str">
        <f t="shared" si="28"/>
        <v/>
      </c>
      <c r="C201" t="str">
        <f t="shared" si="25"/>
        <v>&lt;FieldId201&gt;bron&lt;/FieldId201&gt;</v>
      </c>
      <c r="D201" t="str">
        <f t="shared" si="32"/>
        <v>&lt;element name="dct:source" context="/rdf:RDF/dcat:Catalog/dcat:dataset/dcat:Dataset/dct:source/@rdf:resource"&gt;&lt;label&gt;bron&lt;/label&gt;&lt;/element&gt;</v>
      </c>
      <c r="E201" t="str">
        <f t="shared" si="30"/>
        <v/>
      </c>
      <c r="F201" t="str">
        <f t="shared" si="26"/>
        <v>&lt;!--field name="FieldId201" xpath="/rdf:RDF/dcat:Catalog/dcat:dataset/dcat:Dataset/dct:source/@rdf:resource"/!--&gt;</v>
      </c>
      <c r="G201" t="str">
        <f t="shared" si="31"/>
        <v/>
      </c>
      <c r="H201" t="str">
        <f t="shared" si="27"/>
        <v>source</v>
      </c>
      <c r="I201" t="str">
        <f>IF(ISNUMBER(SEARCH("@",O201)),"",VLOOKUP(O201,CARDINALITIES,2,FALSE))</f>
        <v/>
      </c>
      <c r="J201" s="66" t="str">
        <f>IF(ISNUMBER(SEARCH("@",O201)),"",VLOOKUP(O201,CARDINALITIES,3,FALSE))</f>
        <v/>
      </c>
      <c r="M201" s="2" t="s">
        <v>4</v>
      </c>
      <c r="N201" s="2" t="s">
        <v>63</v>
      </c>
      <c r="O201" s="3" t="s">
        <v>851</v>
      </c>
      <c r="P201" s="3" t="b">
        <v>1</v>
      </c>
      <c r="Q201" s="3" t="b">
        <v>0</v>
      </c>
      <c r="R201" s="3" t="b">
        <v>1</v>
      </c>
      <c r="S201" s="54" t="s">
        <v>567</v>
      </c>
      <c r="T201" s="54" t="s">
        <v>850</v>
      </c>
      <c r="U201" s="51" t="s">
        <v>849</v>
      </c>
    </row>
    <row r="202" spans="1:21" outlineLevel="2" x14ac:dyDescent="0.25">
      <c r="A202" t="str">
        <f t="shared" si="29"/>
        <v>&lt;name&gt;dct:spatial&lt;/name&gt;</v>
      </c>
      <c r="B202" t="str">
        <f t="shared" si="28"/>
        <v/>
      </c>
      <c r="C202" t="str">
        <f t="shared" si="25"/>
        <v/>
      </c>
      <c r="D202" t="str">
        <f t="shared" si="32"/>
        <v>&lt;element name="dct:spatial" context="/rdf:RDF/dcat:Catalog/dcat:dataset/dcat:Dataset/dct:spatial"&gt;&lt;label&gt;ruimtelijke dekking&lt;/label&gt;&lt;/element&gt;</v>
      </c>
      <c r="E202" t="str">
        <f t="shared" si="30"/>
        <v/>
      </c>
      <c r="F202" t="str">
        <f t="shared" si="26"/>
        <v/>
      </c>
      <c r="G202" t="str">
        <f t="shared" si="31"/>
        <v/>
      </c>
      <c r="H202" t="str">
        <f t="shared" si="27"/>
        <v>spatial</v>
      </c>
      <c r="I202">
        <f>IF(ISNUMBER(SEARCH("@",O202)),"",VLOOKUP(O202,CARDINALITIES,2,FALSE))</f>
        <v>0</v>
      </c>
      <c r="J202" s="66" t="str">
        <f>IF(ISNUMBER(SEARCH("@",O202)),"",VLOOKUP(O202,CARDINALITIES,3,FALSE))</f>
        <v>n</v>
      </c>
      <c r="M202" s="2" t="s">
        <v>214</v>
      </c>
      <c r="N202" s="35" t="s">
        <v>68</v>
      </c>
      <c r="O202" s="3" t="s">
        <v>133</v>
      </c>
      <c r="P202" s="3" t="b">
        <v>1</v>
      </c>
      <c r="Q202" s="3" t="b">
        <v>1</v>
      </c>
      <c r="R202" s="3" t="b">
        <v>1</v>
      </c>
      <c r="S202" s="3" t="s">
        <v>843</v>
      </c>
      <c r="T202" s="44" t="s">
        <v>844</v>
      </c>
      <c r="U202" s="4"/>
    </row>
    <row r="203" spans="1:21" outlineLevel="2" x14ac:dyDescent="0.25">
      <c r="A203" t="str">
        <f t="shared" si="29"/>
        <v>&lt;name&gt;dct:Location&lt;/name&gt;</v>
      </c>
      <c r="B203" t="str">
        <f t="shared" si="28"/>
        <v>/rdf:RDF/dcat:Catalog/dcat:dataset/dcat:Dataset/dct:spatial/dct:Location</v>
      </c>
      <c r="C203" t="str">
        <f t="shared" si="25"/>
        <v>&lt;SectionLocation&gt;location&lt;/SectionLocation&gt;</v>
      </c>
      <c r="D203" t="str">
        <f t="shared" si="32"/>
        <v>&lt;element name="dct:Location" context="/rdf:RDF/dcat:Catalog/dcat:dataset/dcat:Dataset/dct:spatial/dct:Location"&gt;&lt;label&gt;locatie&lt;/label&gt;&lt;/element&gt;</v>
      </c>
      <c r="E203" t="str">
        <f t="shared" si="30"/>
        <v>&lt;section  name="SectionLocation"&gt;</v>
      </c>
      <c r="F203" t="str">
        <f t="shared" si="26"/>
        <v/>
      </c>
      <c r="G203" t="str">
        <f t="shared" si="31"/>
        <v/>
      </c>
      <c r="H203" t="str">
        <f t="shared" si="27"/>
        <v>Location</v>
      </c>
      <c r="I203">
        <f>IF(ISNUMBER(SEARCH("@",O203)),"",VLOOKUP(O203,CARDINALITIES,2,FALSE))</f>
        <v>1</v>
      </c>
      <c r="J203" s="66">
        <f>IF(ISNUMBER(SEARCH("@",O203)),"",VLOOKUP(O203,CARDINALITIES,3,FALSE))</f>
        <v>1</v>
      </c>
      <c r="M203" s="8" t="s">
        <v>215</v>
      </c>
      <c r="N203" s="36" t="s">
        <v>70</v>
      </c>
      <c r="O203" s="9" t="s">
        <v>134</v>
      </c>
      <c r="P203" s="9" t="b">
        <v>1</v>
      </c>
      <c r="Q203" s="9" t="b">
        <v>1</v>
      </c>
      <c r="R203" s="9" t="b">
        <v>1</v>
      </c>
      <c r="S203" s="9" t="str">
        <f>VLOOKUP(N203,dcat_terms!$B$2:$E$151,3,FALSE)</f>
        <v>location</v>
      </c>
      <c r="T203" s="9" t="str">
        <f>VLOOKUP(N203,dcat_terms!$B$2:$E$151,4,FALSE)</f>
        <v>locatie</v>
      </c>
      <c r="U203" s="10"/>
    </row>
    <row r="204" spans="1:21" outlineLevel="3" x14ac:dyDescent="0.25">
      <c r="A204" t="str">
        <f t="shared" si="29"/>
        <v/>
      </c>
      <c r="B204" t="str">
        <f t="shared" si="28"/>
        <v>/rdf:RDF/dcat:Catalog/dcat:dataset/dcat:Dataset/dct:spatial/dct:Location</v>
      </c>
      <c r="C204" t="str">
        <f t="shared" si="25"/>
        <v>&lt;FieldId204&gt;URI&lt;/FieldId204&gt;</v>
      </c>
      <c r="D204" t="str">
        <f t="shared" si="32"/>
        <v>&lt;element name="rdf:about" context="/rdf:RDF/dcat:Catalog/dcat:dataset/dcat:Dataset/dct:spatial/dct:Location/@rdf:about"&gt;&lt;label&gt;URI&lt;/label&gt;&lt;/element&gt;</v>
      </c>
      <c r="E204" t="str">
        <f t="shared" si="30"/>
        <v/>
      </c>
      <c r="F204" t="str">
        <f t="shared" si="26"/>
        <v>&lt;!--field name="FieldId204" xpath="/rdf:RDF/dcat:Catalog/dcat:dataset/dcat:Dataset/dct:spatial/dct:Location/@rdf:about"/!--&gt;</v>
      </c>
      <c r="G204" t="str">
        <f t="shared" si="31"/>
        <v/>
      </c>
      <c r="H204" t="str">
        <f t="shared" si="27"/>
        <v>about</v>
      </c>
      <c r="I204" t="str">
        <f>IF(ISNUMBER(SEARCH("@",O204)),"",VLOOKUP(O204,CARDINALITIES,2,FALSE))</f>
        <v/>
      </c>
      <c r="J204" s="66" t="str">
        <f>IF(ISNUMBER(SEARCH("@",O204)),"",VLOOKUP(O204,CARDINALITIES,3,FALSE))</f>
        <v/>
      </c>
      <c r="M204" s="2" t="s">
        <v>4</v>
      </c>
      <c r="N204" s="2" t="s">
        <v>218</v>
      </c>
      <c r="O204" s="3" t="s">
        <v>342</v>
      </c>
      <c r="P204" s="3" t="b">
        <v>1</v>
      </c>
      <c r="Q204" s="3" t="b">
        <v>0</v>
      </c>
      <c r="R204" s="3" t="b">
        <v>1</v>
      </c>
      <c r="S204" s="3" t="str">
        <f>VLOOKUP(N204,dcat_terms!$B$2:$E$151,3,FALSE)</f>
        <v>URI</v>
      </c>
      <c r="T204" s="3" t="str">
        <f>VLOOKUP(N204,dcat_terms!$B$2:$E$151,4,FALSE)</f>
        <v>URI</v>
      </c>
      <c r="U204" s="4"/>
    </row>
    <row r="205" spans="1:21" outlineLevel="3" x14ac:dyDescent="0.25">
      <c r="A205" t="str">
        <f t="shared" si="29"/>
        <v/>
      </c>
      <c r="B205" t="str">
        <f t="shared" si="28"/>
        <v>/rdf:RDF/dcat:Catalog/dcat:dataset/dcat:Dataset/dct:spatial/dct:Location</v>
      </c>
      <c r="C205" t="str">
        <f t="shared" si="25"/>
        <v>&lt;FieldId205&gt;geometrie&lt;/FieldId205&gt;</v>
      </c>
      <c r="D205" t="str">
        <f t="shared" si="32"/>
        <v>&lt;element name="locn:geometry" context="/rdf:RDF/dcat:Catalog/dcat:dataset/dcat:Dataset/dct:spatial/dct:Location/locn:geometry"&gt;&lt;label&gt;geometrie&lt;/label&gt;&lt;/element&gt;</v>
      </c>
      <c r="E205" t="str">
        <f t="shared" si="30"/>
        <v/>
      </c>
      <c r="F205" t="str">
        <f t="shared" si="26"/>
        <v>&lt;field name="FieldId205" xpath="/rdf:RDF/dcat:Catalog/dcat:dataset/dcat:Dataset/dct:spatial/dct:Location/locn:geometry" or="geometry" in="/rdf:RDF/dcat:Catalog/dcat:dataset/dcat:Dataset/dct:spatial/dct:Location"/&gt;</v>
      </c>
      <c r="G205" t="str">
        <f t="shared" si="31"/>
        <v/>
      </c>
      <c r="H205" t="str">
        <f t="shared" si="27"/>
        <v>geometry</v>
      </c>
      <c r="I205">
        <f>IF(ISNUMBER(SEARCH("@",O205)),"",VLOOKUP(O205,CARDINALITIES,2,FALSE))</f>
        <v>0</v>
      </c>
      <c r="J205" s="66" t="str">
        <f>IF(ISNUMBER(SEARCH("@",O205)),"",VLOOKUP(O205,CARDINALITIES,3,FALSE))</f>
        <v>n</v>
      </c>
      <c r="M205" s="2" t="s">
        <v>4</v>
      </c>
      <c r="N205" s="35" t="s">
        <v>280</v>
      </c>
      <c r="O205" s="3" t="s">
        <v>343</v>
      </c>
      <c r="P205" s="3" t="b">
        <v>1</v>
      </c>
      <c r="Q205" s="3" t="b">
        <v>1</v>
      </c>
      <c r="R205" s="3" t="b">
        <v>1</v>
      </c>
      <c r="S205" s="3" t="str">
        <f>VLOOKUP(N205,dcat_terms!$B$2:$E$151,3,FALSE)</f>
        <v>geometry</v>
      </c>
      <c r="T205" s="3" t="str">
        <f>VLOOKUP(N205,dcat_terms!$B$2:$E$151,4,FALSE)</f>
        <v>geometrie</v>
      </c>
      <c r="U205" s="4" t="s">
        <v>736</v>
      </c>
    </row>
    <row r="206" spans="1:21" outlineLevel="3" x14ac:dyDescent="0.25">
      <c r="A206" t="str">
        <f t="shared" si="29"/>
        <v/>
      </c>
      <c r="B206" t="str">
        <f t="shared" si="28"/>
        <v>/rdf:RDF/dcat:Catalog/dcat:dataset/dcat:Dataset/dct:spatial/dct:Location</v>
      </c>
      <c r="C206" t="str">
        <f t="shared" si="25"/>
        <v/>
      </c>
      <c r="D206" t="str">
        <f t="shared" si="32"/>
        <v/>
      </c>
      <c r="E206" t="str">
        <f t="shared" si="30"/>
        <v/>
      </c>
      <c r="F206" t="str">
        <f t="shared" si="26"/>
        <v/>
      </c>
      <c r="G206" t="str">
        <f t="shared" si="31"/>
        <v/>
      </c>
      <c r="H206" t="str">
        <f t="shared" si="27"/>
        <v/>
      </c>
      <c r="I206" t="str">
        <f>IF(ISNUMBER(SEARCH("@",O206)),"",VLOOKUP(O206,CARDINALITIES,2,FALSE))</f>
        <v/>
      </c>
      <c r="J206" s="66" t="str">
        <f>IF(ISNUMBER(SEARCH("@",O206)),"",VLOOKUP(O206,CARDINALITIES,3,FALSE))</f>
        <v/>
      </c>
      <c r="M206" s="2" t="s">
        <v>4</v>
      </c>
      <c r="N206" s="2" t="s">
        <v>250</v>
      </c>
      <c r="O206" s="2" t="s">
        <v>344</v>
      </c>
      <c r="P206" s="3" t="b">
        <v>0</v>
      </c>
      <c r="Q206" s="3" t="b">
        <v>0</v>
      </c>
      <c r="R206" s="3" t="b">
        <v>0</v>
      </c>
      <c r="S206" s="3" t="e">
        <f>VLOOKUP(N206,dcat_terms!$B$2:$E$151,3,FALSE)</f>
        <v>#N/A</v>
      </c>
      <c r="T206" s="3" t="e">
        <f>VLOOKUP(N206,dcat_terms!$B$2:$E$151,4,FALSE)</f>
        <v>#N/A</v>
      </c>
      <c r="U206" s="4" t="s">
        <v>677</v>
      </c>
    </row>
    <row r="207" spans="1:21" outlineLevel="3" x14ac:dyDescent="0.25">
      <c r="A207" t="str">
        <f t="shared" si="29"/>
        <v/>
      </c>
      <c r="B207" t="str">
        <f t="shared" si="28"/>
        <v>/rdf:RDF/dcat:Catalog/dcat:dataset/dcat:Dataset/dct:spatial/dct:Location</v>
      </c>
      <c r="C207" t="str">
        <f t="shared" si="25"/>
        <v>&lt;FieldId207&gt;label&lt;/FieldId207&gt;</v>
      </c>
      <c r="D207" t="str">
        <f t="shared" si="32"/>
        <v>&lt;element name="skos:prefLabel" context="/rdf:RDF/dcat:Catalog/dcat:dataset/dcat:Dataset/dct:spatial/dct:Location/skos:prefLabel"&gt;&lt;label&gt;label&lt;/label&gt;&lt;/element&gt;</v>
      </c>
      <c r="E207" t="str">
        <f t="shared" si="30"/>
        <v/>
      </c>
      <c r="F207" t="str">
        <f t="shared" si="26"/>
        <v>&lt;field name="FieldId207" xpath="/rdf:RDF/dcat:Catalog/dcat:dataset/dcat:Dataset/dct:spatial/dct:Location/skos:prefLabel" or="prefLabel" in="/rdf:RDF/dcat:Catalog/dcat:dataset/dcat:Dataset/dct:spatial/dct:Location"/&gt;</v>
      </c>
      <c r="G207" t="str">
        <f t="shared" si="31"/>
        <v/>
      </c>
      <c r="H207" t="str">
        <f t="shared" si="27"/>
        <v>prefLabel</v>
      </c>
      <c r="I207">
        <f>IF(ISNUMBER(SEARCH("@",O207)),"",VLOOKUP(O207,CARDINALITIES,2,FALSE))</f>
        <v>0</v>
      </c>
      <c r="J207" s="66" t="str">
        <f>IF(ISNUMBER(SEARCH("@",O207)),"",VLOOKUP(O207,CARDINALITIES,3,FALSE))</f>
        <v>n</v>
      </c>
      <c r="M207" s="2" t="s">
        <v>4</v>
      </c>
      <c r="N207" s="35" t="s">
        <v>229</v>
      </c>
      <c r="O207" s="3" t="s">
        <v>345</v>
      </c>
      <c r="P207" s="3" t="b">
        <v>1</v>
      </c>
      <c r="Q207" s="3" t="b">
        <v>1</v>
      </c>
      <c r="R207" s="3" t="b">
        <v>1</v>
      </c>
      <c r="S207" s="3" t="str">
        <f>VLOOKUP(N207,dcat_terms!$B$2:$E$151,3,FALSE)</f>
        <v>preferred label</v>
      </c>
      <c r="T207" s="3" t="str">
        <f>VLOOKUP(N207,dcat_terms!$B$2:$E$151,4,FALSE)</f>
        <v>label</v>
      </c>
      <c r="U207" s="4"/>
    </row>
    <row r="208" spans="1:21" outlineLevel="3" x14ac:dyDescent="0.25">
      <c r="A208" t="str">
        <f t="shared" si="29"/>
        <v/>
      </c>
      <c r="B208" t="str">
        <f t="shared" si="28"/>
        <v>/rdf:RDF/dcat:Catalog/dcat:dataset/dcat:Dataset/dct:spatial/dct:Location</v>
      </c>
      <c r="C208" t="str">
        <f t="shared" si="25"/>
        <v>&lt;FieldId208&gt;taal&lt;/FieldId208&gt;</v>
      </c>
      <c r="D208" t="str">
        <f t="shared" si="32"/>
        <v>&lt;element name="xml:lang" context="/rdf:RDF/dcat:Catalog/dcat:dataset/dcat:Dataset/dct:spatial/dct:Location/skos:prefLabel/@xml:lang"&gt;&lt;label&gt;taal&lt;/label&gt;&lt;/element&gt;</v>
      </c>
      <c r="E208" t="str">
        <f t="shared" si="30"/>
        <v/>
      </c>
      <c r="F208" t="str">
        <f t="shared" si="26"/>
        <v>&lt;!--field name="FieldId208" xpath="/rdf:RDF/dcat:Catalog/dcat:dataset/dcat:Dataset/dct:spatial/dct:Location/skos:prefLabel/@xml:lang"/!--&gt;</v>
      </c>
      <c r="G208" t="str">
        <f t="shared" si="31"/>
        <v>&lt;/section&gt;</v>
      </c>
      <c r="H208" t="str">
        <f t="shared" si="27"/>
        <v>lang</v>
      </c>
      <c r="I208" t="str">
        <f>IF(ISNUMBER(SEARCH("@",O208)),"",VLOOKUP(O208,CARDINALITIES,2,FALSE))</f>
        <v/>
      </c>
      <c r="J208" s="66" t="str">
        <f>IF(ISNUMBER(SEARCH("@",O208)),"",VLOOKUP(O208,CARDINALITIES,3,FALSE))</f>
        <v/>
      </c>
      <c r="M208" s="2" t="s">
        <v>4</v>
      </c>
      <c r="N208" s="2" t="s">
        <v>220</v>
      </c>
      <c r="O208" s="3" t="s">
        <v>346</v>
      </c>
      <c r="P208" s="3" t="b">
        <v>1</v>
      </c>
      <c r="Q208" s="3" t="b">
        <v>0</v>
      </c>
      <c r="R208" s="3" t="b">
        <v>0</v>
      </c>
      <c r="S208" s="3" t="str">
        <f>VLOOKUP(N208,dcat_terms!$B$2:$E$151,3,FALSE)</f>
        <v>language</v>
      </c>
      <c r="T208" s="3" t="str">
        <f>VLOOKUP(N208,dcat_terms!$B$2:$E$151,4,FALSE)</f>
        <v>taal</v>
      </c>
      <c r="U208" s="4" t="s">
        <v>655</v>
      </c>
    </row>
    <row r="209" spans="1:21" outlineLevel="2" x14ac:dyDescent="0.25">
      <c r="A209" t="str">
        <f t="shared" si="29"/>
        <v>&lt;name&gt;dct:temporal&lt;/name&gt;</v>
      </c>
      <c r="B209" t="str">
        <f t="shared" si="28"/>
        <v/>
      </c>
      <c r="C209" t="str">
        <f t="shared" si="25"/>
        <v/>
      </c>
      <c r="D209" t="str">
        <f t="shared" si="32"/>
        <v>&lt;element name="dct:temporal" context="/rdf:RDF/dcat:Catalog/dcat:dataset/dcat:Dataset/dct:temporal"&gt;&lt;label&gt;temporele begrenzing&lt;/label&gt;&lt;/element&gt;</v>
      </c>
      <c r="E209" t="str">
        <f t="shared" si="30"/>
        <v/>
      </c>
      <c r="F209" t="str">
        <f t="shared" si="26"/>
        <v/>
      </c>
      <c r="G209" t="str">
        <f t="shared" si="31"/>
        <v/>
      </c>
      <c r="H209" t="str">
        <f t="shared" si="27"/>
        <v>temporal</v>
      </c>
      <c r="I209">
        <f>IF(ISNUMBER(SEARCH("@",O209)),"",VLOOKUP(O209,CARDINALITIES,2,FALSE))</f>
        <v>0</v>
      </c>
      <c r="J209" s="66" t="str">
        <f>IF(ISNUMBER(SEARCH("@",O209)),"",VLOOKUP(O209,CARDINALITIES,3,FALSE))</f>
        <v>n</v>
      </c>
      <c r="M209" s="2" t="s">
        <v>4</v>
      </c>
      <c r="N209" s="35" t="s">
        <v>135</v>
      </c>
      <c r="O209" s="3" t="s">
        <v>136</v>
      </c>
      <c r="P209" s="3" t="b">
        <v>1</v>
      </c>
      <c r="Q209" s="3" t="b">
        <v>1</v>
      </c>
      <c r="R209" s="3" t="b">
        <v>1</v>
      </c>
      <c r="S209" s="3" t="str">
        <f>VLOOKUP(N209,dcat_terms!$B$2:$E$151,3,FALSE)</f>
        <v>temporal coverage</v>
      </c>
      <c r="T209" s="44" t="str">
        <f>VLOOKUP(N209,dcat_terms!$B$2:$E$151,4,FALSE)</f>
        <v>temporele begrenzing</v>
      </c>
      <c r="U209" s="4"/>
    </row>
    <row r="210" spans="1:21" outlineLevel="2" x14ac:dyDescent="0.25">
      <c r="A210" t="str">
        <f t="shared" si="29"/>
        <v>&lt;name&gt;dct:PeriodOfTime&lt;/name&gt;</v>
      </c>
      <c r="B210" t="str">
        <f t="shared" si="28"/>
        <v>/rdf:RDF/dcat:Catalog/dcat:dataset/dcat:Dataset/dct:temporal/dct:PeriodOfTime</v>
      </c>
      <c r="C210" t="str">
        <f t="shared" si="25"/>
        <v>&lt;SectionPeriodOfTime&gt;period of time&lt;/SectionPeriodOfTime&gt;</v>
      </c>
      <c r="D210" t="str">
        <f t="shared" si="32"/>
        <v>&lt;element name="dct:PeriodOfTime" context="/rdf:RDF/dcat:Catalog/dcat:dataset/dcat:Dataset/dct:temporal/dct:PeriodOfTime"&gt;&lt;label&gt;tijdsperiode&lt;/label&gt;&lt;/element&gt;</v>
      </c>
      <c r="E210" t="str">
        <f t="shared" si="30"/>
        <v>&lt;section  name="SectionPeriodOfTime"&gt;</v>
      </c>
      <c r="F210" t="str">
        <f t="shared" si="26"/>
        <v/>
      </c>
      <c r="G210" t="str">
        <f t="shared" si="31"/>
        <v/>
      </c>
      <c r="H210" t="str">
        <f t="shared" si="27"/>
        <v>PeriodOfTime</v>
      </c>
      <c r="I210">
        <f>IF(ISNUMBER(SEARCH("@",O210)),"",VLOOKUP(O210,CARDINALITIES,2,FALSE))</f>
        <v>1</v>
      </c>
      <c r="J210" s="66">
        <f>IF(ISNUMBER(SEARCH("@",O210)),"",VLOOKUP(O210,CARDINALITIES,3,FALSE))</f>
        <v>1</v>
      </c>
      <c r="M210" s="8" t="s">
        <v>215</v>
      </c>
      <c r="N210" s="36" t="s">
        <v>137</v>
      </c>
      <c r="O210" s="9" t="s">
        <v>138</v>
      </c>
      <c r="P210" s="9" t="b">
        <v>1</v>
      </c>
      <c r="Q210" s="9" t="b">
        <v>1</v>
      </c>
      <c r="R210" s="9" t="b">
        <v>1</v>
      </c>
      <c r="S210" s="9" t="str">
        <f>VLOOKUP(N210,dcat_terms!$B$2:$E$151,3,FALSE)</f>
        <v>period of time</v>
      </c>
      <c r="T210" s="9" t="str">
        <f>VLOOKUP(N210,dcat_terms!$B$2:$E$151,4,FALSE)</f>
        <v>tijdsperiode</v>
      </c>
      <c r="U210" s="10"/>
    </row>
    <row r="211" spans="1:21" outlineLevel="3" x14ac:dyDescent="0.25">
      <c r="A211" t="str">
        <f t="shared" si="29"/>
        <v/>
      </c>
      <c r="B211" t="str">
        <f t="shared" si="28"/>
        <v>/rdf:RDF/dcat:Catalog/dcat:dataset/dcat:Dataset/dct:temporal/dct:PeriodOfTime</v>
      </c>
      <c r="C211" t="str">
        <f t="shared" si="25"/>
        <v>&lt;FieldId211&gt;URI&lt;/FieldId211&gt;</v>
      </c>
      <c r="D211" t="str">
        <f t="shared" si="32"/>
        <v>&lt;element name="rdf:about" context="/rdf:RDF/dcat:Catalog/dcat:dataset/dcat:Dataset/dct:temporal/dct:PeriodOfTime/@rdf:about"&gt;&lt;label&gt;URI&lt;/label&gt;&lt;/element&gt;</v>
      </c>
      <c r="E211" t="str">
        <f t="shared" si="30"/>
        <v/>
      </c>
      <c r="F211" t="str">
        <f t="shared" si="26"/>
        <v>&lt;!--field name="FieldId211" xpath="/rdf:RDF/dcat:Catalog/dcat:dataset/dcat:Dataset/dct:temporal/dct:PeriodOfTime/@rdf:about"/!--&gt;</v>
      </c>
      <c r="G211" t="str">
        <f t="shared" si="31"/>
        <v/>
      </c>
      <c r="H211" t="str">
        <f t="shared" si="27"/>
        <v>about</v>
      </c>
      <c r="I211" t="str">
        <f>IF(ISNUMBER(SEARCH("@",O211)),"",VLOOKUP(O211,CARDINALITIES,2,FALSE))</f>
        <v/>
      </c>
      <c r="J211" s="66" t="str">
        <f>IF(ISNUMBER(SEARCH("@",O211)),"",VLOOKUP(O211,CARDINALITIES,3,FALSE))</f>
        <v/>
      </c>
      <c r="M211" s="2" t="s">
        <v>4</v>
      </c>
      <c r="N211" s="2" t="s">
        <v>218</v>
      </c>
      <c r="O211" s="3" t="s">
        <v>347</v>
      </c>
      <c r="P211" s="3" t="b">
        <v>1</v>
      </c>
      <c r="Q211" s="3" t="b">
        <v>0</v>
      </c>
      <c r="R211" s="3" t="b">
        <v>1</v>
      </c>
      <c r="S211" s="3" t="str">
        <f>VLOOKUP(N211,dcat_terms!$B$2:$E$151,3,FALSE)</f>
        <v>URI</v>
      </c>
      <c r="T211" s="3" t="str">
        <f>VLOOKUP(N211,dcat_terms!$B$2:$E$151,4,FALSE)</f>
        <v>URI</v>
      </c>
      <c r="U211" s="4"/>
    </row>
    <row r="212" spans="1:21" outlineLevel="3" x14ac:dyDescent="0.25">
      <c r="A212" t="str">
        <f t="shared" si="29"/>
        <v/>
      </c>
      <c r="B212" t="str">
        <f t="shared" si="28"/>
        <v>/rdf:RDF/dcat:Catalog/dcat:dataset/dcat:Dataset/dct:temporal/dct:PeriodOfTime</v>
      </c>
      <c r="C212" t="str">
        <f t="shared" si="25"/>
        <v>&lt;FieldId212&gt;eind (datum/tijd)&lt;/FieldId212&gt;</v>
      </c>
      <c r="D212" t="str">
        <f t="shared" si="32"/>
        <v>&lt;element name="schema:startDate" context="/rdf:RDF/dcat:Catalog/dcat:dataset/dcat:Dataset/dct:temporal/dct:PeriodOfTime/schema:startDate"&gt;&lt;label&gt;eind (datum/tijd)&lt;/label&gt;&lt;/element&gt;</v>
      </c>
      <c r="E212" t="str">
        <f t="shared" si="30"/>
        <v/>
      </c>
      <c r="F212" t="str">
        <f t="shared" si="26"/>
        <v>&lt;field name="FieldId212" xpath="/rdf:RDF/dcat:Catalog/dcat:dataset/dcat:Dataset/dct:temporal/dct:PeriodOfTime/schema:startDate" or="startDate" in="/rdf:RDF/dcat:Catalog/dcat:dataset/dcat:Dataset/dct:temporal/dct:PeriodOfTime"/&gt;</v>
      </c>
      <c r="G212" t="str">
        <f t="shared" si="31"/>
        <v/>
      </c>
      <c r="H212" t="str">
        <f t="shared" si="27"/>
        <v>startDate</v>
      </c>
      <c r="I212">
        <f>IF(ISNUMBER(SEARCH("@",O212)),"",VLOOKUP(O212,CARDINALITIES,2,FALSE))</f>
        <v>0</v>
      </c>
      <c r="J212" s="66" t="str">
        <f>IF(ISNUMBER(SEARCH("@",O212)),"",VLOOKUP(O212,CARDINALITIES,3,FALSE))</f>
        <v>n</v>
      </c>
      <c r="M212" s="2" t="s">
        <v>4</v>
      </c>
      <c r="N212" s="35" t="s">
        <v>348</v>
      </c>
      <c r="O212" s="3" t="s">
        <v>349</v>
      </c>
      <c r="P212" s="3" t="b">
        <v>1</v>
      </c>
      <c r="Q212" s="3" t="b">
        <v>1</v>
      </c>
      <c r="R212" s="3" t="b">
        <v>1</v>
      </c>
      <c r="S212" s="3" t="str">
        <f>VLOOKUP(N212,dcat_terms!$B$2:$E$151,3,FALSE)</f>
        <v>start date/time</v>
      </c>
      <c r="T212" s="3" t="str">
        <f>VLOOKUP(N212,dcat_terms!$B$2:$E$151,4,FALSE)</f>
        <v>eind (datum/tijd)</v>
      </c>
      <c r="U212" s="4"/>
    </row>
    <row r="213" spans="1:21" outlineLevel="3" x14ac:dyDescent="0.25">
      <c r="A213" t="str">
        <f t="shared" si="29"/>
        <v/>
      </c>
      <c r="B213" t="str">
        <f t="shared" si="28"/>
        <v>/rdf:RDF/dcat:Catalog/dcat:dataset/dcat:Dataset/dct:temporal/dct:PeriodOfTime</v>
      </c>
      <c r="C213" t="str">
        <f t="shared" si="25"/>
        <v/>
      </c>
      <c r="D213" t="str">
        <f t="shared" si="32"/>
        <v/>
      </c>
      <c r="E213" t="str">
        <f t="shared" si="30"/>
        <v/>
      </c>
      <c r="F213" t="str">
        <f t="shared" si="26"/>
        <v/>
      </c>
      <c r="G213" t="str">
        <f t="shared" si="31"/>
        <v/>
      </c>
      <c r="H213" t="str">
        <f t="shared" si="27"/>
        <v/>
      </c>
      <c r="I213" t="str">
        <f>IF(ISNUMBER(SEARCH("@",O213)),"",VLOOKUP(O213,CARDINALITIES,2,FALSE))</f>
        <v/>
      </c>
      <c r="J213" s="66" t="str">
        <f>IF(ISNUMBER(SEARCH("@",O213)),"",VLOOKUP(O213,CARDINALITIES,3,FALSE))</f>
        <v/>
      </c>
      <c r="M213" s="2" t="s">
        <v>4</v>
      </c>
      <c r="N213" s="2" t="s">
        <v>250</v>
      </c>
      <c r="O213" s="2" t="s">
        <v>350</v>
      </c>
      <c r="P213" s="3" t="b">
        <v>0</v>
      </c>
      <c r="Q213" s="3" t="b">
        <v>0</v>
      </c>
      <c r="R213" s="3" t="b">
        <v>0</v>
      </c>
      <c r="S213" s="3" t="e">
        <f>VLOOKUP(N213,dcat_terms!$B$2:$E$151,3,FALSE)</f>
        <v>#N/A</v>
      </c>
      <c r="T213" s="3" t="e">
        <f>VLOOKUP(N213,dcat_terms!$B$2:$E$151,4,FALSE)</f>
        <v>#N/A</v>
      </c>
      <c r="U213" s="4" t="s">
        <v>677</v>
      </c>
    </row>
    <row r="214" spans="1:21" outlineLevel="3" x14ac:dyDescent="0.25">
      <c r="A214" t="str">
        <f t="shared" si="29"/>
        <v/>
      </c>
      <c r="B214" t="str">
        <f t="shared" si="28"/>
        <v>/rdf:RDF/dcat:Catalog/dcat:dataset/dcat:Dataset/dct:temporal/dct:PeriodOfTime</v>
      </c>
      <c r="C214" t="str">
        <f t="shared" si="25"/>
        <v>&lt;FieldId214&gt;start (datum/tijd)&lt;/FieldId214&gt;</v>
      </c>
      <c r="D214" t="str">
        <f t="shared" si="32"/>
        <v>&lt;element name="schema:endDate" context="/rdf:RDF/dcat:Catalog/dcat:dataset/dcat:Dataset/dct:temporal/dct:PeriodOfTime/schema:endDate"&gt;&lt;label&gt;start (datum/tijd)&lt;/label&gt;&lt;/element&gt;</v>
      </c>
      <c r="E214" t="str">
        <f t="shared" si="30"/>
        <v/>
      </c>
      <c r="F214" t="str">
        <f t="shared" si="26"/>
        <v>&lt;field name="FieldId214" xpath="/rdf:RDF/dcat:Catalog/dcat:dataset/dcat:Dataset/dct:temporal/dct:PeriodOfTime/schema:endDate" or="endDate" in="/rdf:RDF/dcat:Catalog/dcat:dataset/dcat:Dataset/dct:temporal/dct:PeriodOfTime"/&gt;</v>
      </c>
      <c r="G214" t="str">
        <f t="shared" si="31"/>
        <v/>
      </c>
      <c r="H214" t="str">
        <f t="shared" si="27"/>
        <v>endDate</v>
      </c>
      <c r="I214">
        <f>IF(ISNUMBER(SEARCH("@",O214)),"",VLOOKUP(O214,CARDINALITIES,2,FALSE))</f>
        <v>0</v>
      </c>
      <c r="J214" s="66" t="str">
        <f>IF(ISNUMBER(SEARCH("@",O214)),"",VLOOKUP(O214,CARDINALITIES,3,FALSE))</f>
        <v>n</v>
      </c>
      <c r="M214" s="2" t="s">
        <v>4</v>
      </c>
      <c r="N214" s="35" t="s">
        <v>351</v>
      </c>
      <c r="O214" s="3" t="s">
        <v>352</v>
      </c>
      <c r="P214" s="3" t="b">
        <v>1</v>
      </c>
      <c r="Q214" s="3" t="b">
        <v>1</v>
      </c>
      <c r="R214" s="3" t="b">
        <v>1</v>
      </c>
      <c r="S214" s="3" t="str">
        <f>VLOOKUP(N214,dcat_terms!$B$2:$E$151,3,FALSE)</f>
        <v>end date/time</v>
      </c>
      <c r="T214" s="3" t="str">
        <f>VLOOKUP(N214,dcat_terms!$B$2:$E$151,4,FALSE)</f>
        <v>start (datum/tijd)</v>
      </c>
      <c r="U214" s="4"/>
    </row>
    <row r="215" spans="1:21" outlineLevel="3" x14ac:dyDescent="0.25">
      <c r="A215" t="str">
        <f t="shared" si="29"/>
        <v/>
      </c>
      <c r="B215" t="str">
        <f t="shared" si="28"/>
        <v>/rdf:RDF/dcat:Catalog/dcat:dataset/dcat:Dataset/dct:temporal/dct:PeriodOfTime</v>
      </c>
      <c r="C215" t="str">
        <f t="shared" si="25"/>
        <v/>
      </c>
      <c r="D215" t="str">
        <f t="shared" si="32"/>
        <v/>
      </c>
      <c r="E215" t="str">
        <f t="shared" si="30"/>
        <v/>
      </c>
      <c r="F215" t="str">
        <f t="shared" si="26"/>
        <v/>
      </c>
      <c r="G215" t="str">
        <f t="shared" si="31"/>
        <v>&lt;/section&gt;</v>
      </c>
      <c r="H215" t="str">
        <f t="shared" si="27"/>
        <v/>
      </c>
      <c r="I215" t="str">
        <f>IF(ISNUMBER(SEARCH("@",O215)),"",VLOOKUP(O215,CARDINALITIES,2,FALSE))</f>
        <v/>
      </c>
      <c r="J215" s="66" t="str">
        <f>IF(ISNUMBER(SEARCH("@",O215)),"",VLOOKUP(O215,CARDINALITIES,3,FALSE))</f>
        <v/>
      </c>
      <c r="M215" s="2" t="s">
        <v>4</v>
      </c>
      <c r="N215" s="2" t="s">
        <v>250</v>
      </c>
      <c r="O215" s="2" t="s">
        <v>353</v>
      </c>
      <c r="P215" s="3" t="b">
        <v>0</v>
      </c>
      <c r="Q215" s="3" t="b">
        <v>0</v>
      </c>
      <c r="R215" s="3" t="b">
        <v>0</v>
      </c>
      <c r="S215" s="3" t="e">
        <f>VLOOKUP(N215,dcat_terms!$B$2:$E$151,3,FALSE)</f>
        <v>#N/A</v>
      </c>
      <c r="T215" s="3" t="e">
        <f>VLOOKUP(N215,dcat_terms!$B$2:$E$151,4,FALSE)</f>
        <v>#N/A</v>
      </c>
      <c r="U215" s="4" t="s">
        <v>677</v>
      </c>
    </row>
    <row r="216" spans="1:21" outlineLevel="2" x14ac:dyDescent="0.25">
      <c r="A216" t="str">
        <f t="shared" si="29"/>
        <v>&lt;name&gt;dct:type&lt;/name&gt;</v>
      </c>
      <c r="B216" t="str">
        <f t="shared" si="28"/>
        <v/>
      </c>
      <c r="C216" t="str">
        <f t="shared" si="25"/>
        <v/>
      </c>
      <c r="D216" t="str">
        <f t="shared" si="32"/>
        <v>&lt;element name="dct:type" context="/rdf:RDF/dcat:Catalog/dcat:dataset/dcat:Dataset/dct:type"&gt;&lt;label&gt;type&lt;/label&gt;&lt;/element&gt;</v>
      </c>
      <c r="E216" t="str">
        <f t="shared" si="30"/>
        <v/>
      </c>
      <c r="F216" t="str">
        <f t="shared" si="26"/>
        <v/>
      </c>
      <c r="G216" t="str">
        <f t="shared" si="31"/>
        <v/>
      </c>
      <c r="H216" t="str">
        <f t="shared" si="27"/>
        <v>type</v>
      </c>
      <c r="I216">
        <f>IF(ISNUMBER(SEARCH("@",O216)),"",VLOOKUP(O216,CARDINALITIES,2,FALSE))</f>
        <v>0</v>
      </c>
      <c r="J216" s="66">
        <f>IF(ISNUMBER(SEARCH("@",O216)),"",VLOOKUP(O216,CARDINALITIES,3,FALSE))</f>
        <v>1</v>
      </c>
      <c r="M216" s="2" t="s">
        <v>4</v>
      </c>
      <c r="N216" s="2" t="s">
        <v>15</v>
      </c>
      <c r="O216" s="3" t="s">
        <v>139</v>
      </c>
      <c r="P216" s="3" t="b">
        <v>1</v>
      </c>
      <c r="Q216" s="3" t="b">
        <v>0</v>
      </c>
      <c r="R216" s="3" t="b">
        <v>1</v>
      </c>
      <c r="S216" s="3" t="str">
        <f>VLOOKUP(N216,dcat_terms!$B$2:$E$151,3,FALSE)</f>
        <v>type</v>
      </c>
      <c r="T216" s="3" t="str">
        <f>VLOOKUP(N216,dcat_terms!$B$2:$E$151,4,FALSE)</f>
        <v>type</v>
      </c>
      <c r="U216" s="4"/>
    </row>
    <row r="217" spans="1:21" outlineLevel="2" x14ac:dyDescent="0.25">
      <c r="A217" t="str">
        <f t="shared" si="29"/>
        <v/>
      </c>
      <c r="B217" t="str">
        <f t="shared" si="28"/>
        <v>/rdf:RDF/dcat:Catalog/dcat:dataset/dcat:Dataset/dct:type/skos:Concept</v>
      </c>
      <c r="C217" t="str">
        <f t="shared" si="25"/>
        <v/>
      </c>
      <c r="D217" t="str">
        <f t="shared" si="32"/>
        <v>&lt;element name="skos:Concept" context="/rdf:RDF/dcat:Catalog/dcat:dataset/dcat:Dataset/dct:type/skos:Concept"&gt;&lt;label&gt;concept&lt;/label&gt;&lt;/element&gt;</v>
      </c>
      <c r="E217" t="str">
        <f t="shared" si="30"/>
        <v>&lt;section xpath="/rdf:RDF/dcat:Catalog/dcat:dataset/dcat:Dataset/dct:type/skos:Concept" name="SectionConcept"&gt;</v>
      </c>
      <c r="F217" t="str">
        <f t="shared" si="26"/>
        <v/>
      </c>
      <c r="G217" t="str">
        <f t="shared" si="31"/>
        <v/>
      </c>
      <c r="H217" t="str">
        <f t="shared" si="27"/>
        <v>Concept</v>
      </c>
      <c r="I217">
        <f>IF(ISNUMBER(SEARCH("@",O217)),"",VLOOKUP(O217,CARDINALITIES,2,FALSE))</f>
        <v>0</v>
      </c>
      <c r="J217" s="66">
        <f>IF(ISNUMBER(SEARCH("@",O217)),"",VLOOKUP(O217,CARDINALITIES,3,FALSE))</f>
        <v>0</v>
      </c>
      <c r="M217" s="8" t="s">
        <v>215</v>
      </c>
      <c r="N217" s="8" t="s">
        <v>17</v>
      </c>
      <c r="O217" s="9" t="s">
        <v>140</v>
      </c>
      <c r="P217" s="9" t="b">
        <v>1</v>
      </c>
      <c r="Q217" s="9" t="b">
        <v>0</v>
      </c>
      <c r="R217" s="9" t="b">
        <v>1</v>
      </c>
      <c r="S217" s="9" t="str">
        <f>VLOOKUP(N217,dcat_terms!$B$2:$E$151,3,FALSE)</f>
        <v>concept</v>
      </c>
      <c r="T217" s="9" t="str">
        <f>VLOOKUP(N217,dcat_terms!$B$2:$E$151,4,FALSE)</f>
        <v>concept</v>
      </c>
      <c r="U217" s="10" t="s">
        <v>684</v>
      </c>
    </row>
    <row r="218" spans="1:21" outlineLevel="3" x14ac:dyDescent="0.25">
      <c r="A218" t="str">
        <f t="shared" si="29"/>
        <v/>
      </c>
      <c r="B218" t="str">
        <f t="shared" si="28"/>
        <v>/rdf:RDF/dcat:Catalog/dcat:dataset/dcat:Dataset/dct:type/skos:Concept</v>
      </c>
      <c r="C218" t="str">
        <f t="shared" si="25"/>
        <v/>
      </c>
      <c r="D218" t="str">
        <f t="shared" si="32"/>
        <v>&lt;element name="rdf:about" context="/rdf:RDF/dcat:Catalog/dcat:dataset/dcat:Dataset/dct:type/skos:Concept/@rdf:about"&gt;&lt;label&gt;URI&lt;/label&gt;&lt;/element&gt;</v>
      </c>
      <c r="E218" t="str">
        <f t="shared" si="30"/>
        <v/>
      </c>
      <c r="F218" t="str">
        <f t="shared" si="26"/>
        <v/>
      </c>
      <c r="G218" t="str">
        <f t="shared" si="31"/>
        <v/>
      </c>
      <c r="H218" t="str">
        <f t="shared" si="27"/>
        <v>about</v>
      </c>
      <c r="I218" t="str">
        <f>IF(ISNUMBER(SEARCH("@",O218)),"",VLOOKUP(O218,CARDINALITIES,2,FALSE))</f>
        <v/>
      </c>
      <c r="J218" s="66" t="str">
        <f>IF(ISNUMBER(SEARCH("@",O218)),"",VLOOKUP(O218,CARDINALITIES,3,FALSE))</f>
        <v/>
      </c>
      <c r="M218" s="2" t="s">
        <v>4</v>
      </c>
      <c r="N218" s="2" t="s">
        <v>218</v>
      </c>
      <c r="O218" s="3" t="s">
        <v>354</v>
      </c>
      <c r="P218" s="3" t="b">
        <v>1</v>
      </c>
      <c r="Q218" s="3" t="b">
        <v>0</v>
      </c>
      <c r="R218" s="3" t="b">
        <v>1</v>
      </c>
      <c r="S218" s="3" t="str">
        <f>VLOOKUP(N218,dcat_terms!$B$2:$E$151,3,FALSE)</f>
        <v>URI</v>
      </c>
      <c r="T218" s="3" t="str">
        <f>VLOOKUP(N218,dcat_terms!$B$2:$E$151,4,FALSE)</f>
        <v>URI</v>
      </c>
      <c r="U218" s="4" t="s">
        <v>684</v>
      </c>
    </row>
    <row r="219" spans="1:21" outlineLevel="3" x14ac:dyDescent="0.25">
      <c r="A219" t="str">
        <f t="shared" si="29"/>
        <v/>
      </c>
      <c r="B219" t="str">
        <f t="shared" si="28"/>
        <v>/rdf:RDF/dcat:Catalog/dcat:dataset/dcat:Dataset/dct:type/skos:Concept</v>
      </c>
      <c r="C219" t="str">
        <f t="shared" si="25"/>
        <v/>
      </c>
      <c r="D219" t="str">
        <f t="shared" si="32"/>
        <v>&lt;element name="rdf:type" context="/rdf:RDF/dcat:Catalog/dcat:dataset/dcat:Dataset/dct:type/skos:Concept/rdf:type/@rdf:resource"&gt;&lt;label&gt;rdf klasse&lt;/label&gt;&lt;/element&gt;</v>
      </c>
      <c r="E219" t="str">
        <f t="shared" si="30"/>
        <v/>
      </c>
      <c r="F219" t="str">
        <f t="shared" si="26"/>
        <v/>
      </c>
      <c r="G219" t="str">
        <f t="shared" si="31"/>
        <v/>
      </c>
      <c r="H219" t="str">
        <f t="shared" si="27"/>
        <v>type</v>
      </c>
      <c r="I219" t="str">
        <f>IF(ISNUMBER(SEARCH("@",O219)),"",VLOOKUP(O219,CARDINALITIES,2,FALSE))</f>
        <v/>
      </c>
      <c r="J219" s="66" t="str">
        <f>IF(ISNUMBER(SEARCH("@",O219)),"",VLOOKUP(O219,CARDINALITIES,3,FALSE))</f>
        <v/>
      </c>
      <c r="M219" s="2" t="s">
        <v>4</v>
      </c>
      <c r="N219" s="2" t="s">
        <v>226</v>
      </c>
      <c r="O219" s="3" t="s">
        <v>355</v>
      </c>
      <c r="P219" s="3" t="b">
        <v>1</v>
      </c>
      <c r="Q219" s="3" t="b">
        <v>0</v>
      </c>
      <c r="R219" s="3" t="b">
        <v>1</v>
      </c>
      <c r="S219" s="3" t="str">
        <f>VLOOKUP(N219,dcat_terms!$B$2:$E$151,3,FALSE)</f>
        <v>rdf class</v>
      </c>
      <c r="T219" s="3" t="str">
        <f>VLOOKUP(N219,dcat_terms!$B$2:$E$151,4,FALSE)</f>
        <v>rdf klasse</v>
      </c>
      <c r="U219" s="4"/>
    </row>
    <row r="220" spans="1:21" outlineLevel="3" x14ac:dyDescent="0.25">
      <c r="A220" t="str">
        <f t="shared" si="29"/>
        <v/>
      </c>
      <c r="B220" t="str">
        <f t="shared" si="28"/>
        <v>/rdf:RDF/dcat:Catalog/dcat:dataset/dcat:Dataset/dct:type/skos:Concept</v>
      </c>
      <c r="C220" t="str">
        <f t="shared" si="25"/>
        <v/>
      </c>
      <c r="D220" t="str">
        <f t="shared" si="32"/>
        <v>&lt;element name="skos:prefLabel" context="/rdf:RDF/dcat:Catalog/dcat:dataset/dcat:Dataset/dct:type/skos:Concept/skos:prefLabel"&gt;&lt;label&gt;label&lt;/label&gt;&lt;/element&gt;</v>
      </c>
      <c r="E220" t="str">
        <f t="shared" si="30"/>
        <v/>
      </c>
      <c r="F220" t="str">
        <f t="shared" si="26"/>
        <v/>
      </c>
      <c r="G220" t="str">
        <f t="shared" si="31"/>
        <v/>
      </c>
      <c r="H220" t="str">
        <f t="shared" si="27"/>
        <v>prefLabel</v>
      </c>
      <c r="I220">
        <f>IF(ISNUMBER(SEARCH("@",O220)),"",VLOOKUP(O220,CARDINALITIES,2,FALSE))</f>
        <v>0</v>
      </c>
      <c r="J220" s="66" t="str">
        <f>IF(ISNUMBER(SEARCH("@",O220)),"",VLOOKUP(O220,CARDINALITIES,3,FALSE))</f>
        <v>n</v>
      </c>
      <c r="M220" s="2" t="s">
        <v>4</v>
      </c>
      <c r="N220" s="2" t="s">
        <v>229</v>
      </c>
      <c r="O220" s="3" t="s">
        <v>356</v>
      </c>
      <c r="P220" s="3" t="b">
        <v>1</v>
      </c>
      <c r="Q220" s="3" t="b">
        <v>0</v>
      </c>
      <c r="R220" s="3" t="b">
        <v>1</v>
      </c>
      <c r="S220" s="3" t="str">
        <f>VLOOKUP(N220,dcat_terms!$B$2:$E$151,3,FALSE)</f>
        <v>preferred label</v>
      </c>
      <c r="T220" s="3" t="str">
        <f>VLOOKUP(N220,dcat_terms!$B$2:$E$151,4,FALSE)</f>
        <v>label</v>
      </c>
      <c r="U220" s="4" t="s">
        <v>684</v>
      </c>
    </row>
    <row r="221" spans="1:21" outlineLevel="3" x14ac:dyDescent="0.25">
      <c r="A221" t="str">
        <f t="shared" si="29"/>
        <v/>
      </c>
      <c r="B221" t="str">
        <f t="shared" si="28"/>
        <v>/rdf:RDF/dcat:Catalog/dcat:dataset/dcat:Dataset/dct:type/skos:Concept</v>
      </c>
      <c r="C221" t="str">
        <f t="shared" si="25"/>
        <v/>
      </c>
      <c r="D221" t="str">
        <f t="shared" si="32"/>
        <v>&lt;element name="xml:lang" context="/rdf:RDF/dcat:Catalog/dcat:dataset/dcat:Dataset/dct:type/skos:Concept/skos:prefLabel/@xml:lang"&gt;&lt;label&gt;taal&lt;/label&gt;&lt;/element&gt;</v>
      </c>
      <c r="E221" t="str">
        <f t="shared" si="30"/>
        <v/>
      </c>
      <c r="F221" t="str">
        <f t="shared" si="26"/>
        <v/>
      </c>
      <c r="G221" t="str">
        <f t="shared" si="31"/>
        <v/>
      </c>
      <c r="H221" t="str">
        <f t="shared" si="27"/>
        <v>lang</v>
      </c>
      <c r="I221" t="str">
        <f>IF(ISNUMBER(SEARCH("@",O221)),"",VLOOKUP(O221,CARDINALITIES,2,FALSE))</f>
        <v/>
      </c>
      <c r="J221" s="66" t="str">
        <f>IF(ISNUMBER(SEARCH("@",O221)),"",VLOOKUP(O221,CARDINALITIES,3,FALSE))</f>
        <v/>
      </c>
      <c r="M221" s="2" t="s">
        <v>4</v>
      </c>
      <c r="N221" s="2" t="s">
        <v>220</v>
      </c>
      <c r="O221" s="3" t="s">
        <v>357</v>
      </c>
      <c r="P221" s="3" t="b">
        <v>1</v>
      </c>
      <c r="Q221" s="3" t="b">
        <v>0</v>
      </c>
      <c r="R221" s="3" t="b">
        <v>0</v>
      </c>
      <c r="S221" s="3" t="str">
        <f>VLOOKUP(N221,dcat_terms!$B$2:$E$151,3,FALSE)</f>
        <v>language</v>
      </c>
      <c r="T221" s="3" t="str">
        <f>VLOOKUP(N221,dcat_terms!$B$2:$E$151,4,FALSE)</f>
        <v>taal</v>
      </c>
      <c r="U221" s="4" t="s">
        <v>655</v>
      </c>
    </row>
    <row r="222" spans="1:21" outlineLevel="3" x14ac:dyDescent="0.25">
      <c r="A222" t="str">
        <f t="shared" si="29"/>
        <v/>
      </c>
      <c r="B222" t="str">
        <f t="shared" si="28"/>
        <v>/rdf:RDF/dcat:Catalog/dcat:dataset/dcat:Dataset/dct:type/skos:Concept</v>
      </c>
      <c r="C222" t="str">
        <f t="shared" si="25"/>
        <v/>
      </c>
      <c r="D222" t="str">
        <f t="shared" si="32"/>
        <v>&lt;element name="skos:inScheme" context="/rdf:RDF/dcat:Catalog/dcat:dataset/dcat:Dataset/dct:type/skos:Concept/skos:inScheme/@rdf:resource"&gt;&lt;label&gt;in thesaurus&lt;/label&gt;&lt;/element&gt;</v>
      </c>
      <c r="E222" t="str">
        <f t="shared" si="30"/>
        <v/>
      </c>
      <c r="F222" t="str">
        <f t="shared" si="26"/>
        <v/>
      </c>
      <c r="G222" t="str">
        <f t="shared" si="31"/>
        <v>&lt;/section&gt;</v>
      </c>
      <c r="H222" t="str">
        <f t="shared" si="27"/>
        <v>inScheme</v>
      </c>
      <c r="I222" t="str">
        <f>IF(ISNUMBER(SEARCH("@",O222)),"",VLOOKUP(O222,CARDINALITIES,2,FALSE))</f>
        <v/>
      </c>
      <c r="J222" s="66" t="str">
        <f>IF(ISNUMBER(SEARCH("@",O222)),"",VLOOKUP(O222,CARDINALITIES,3,FALSE))</f>
        <v/>
      </c>
      <c r="M222" s="2" t="s">
        <v>4</v>
      </c>
      <c r="N222" s="2" t="s">
        <v>232</v>
      </c>
      <c r="O222" s="3" t="s">
        <v>358</v>
      </c>
      <c r="P222" s="3" t="b">
        <v>1</v>
      </c>
      <c r="Q222" s="3" t="b">
        <v>0</v>
      </c>
      <c r="R222" s="3" t="b">
        <v>1</v>
      </c>
      <c r="S222" s="3" t="str">
        <f>VLOOKUP(N222,dcat_terms!$B$2:$E$151,3,FALSE)</f>
        <v>in scheme</v>
      </c>
      <c r="T222" s="3" t="str">
        <f>VLOOKUP(N222,dcat_terms!$B$2:$E$151,4,FALSE)</f>
        <v>in thesaurus</v>
      </c>
      <c r="U222" s="4" t="s">
        <v>684</v>
      </c>
    </row>
    <row r="223" spans="1:21" outlineLevel="2" x14ac:dyDescent="0.25">
      <c r="A223" t="str">
        <f t="shared" si="29"/>
        <v/>
      </c>
      <c r="B223" t="str">
        <f t="shared" si="28"/>
        <v/>
      </c>
      <c r="C223" t="str">
        <f t="shared" si="25"/>
        <v>&lt;FieldId223&gt;versie&lt;/FieldId223&gt;</v>
      </c>
      <c r="D223" t="str">
        <f t="shared" si="32"/>
        <v>&lt;element name="owl:versionInfo" context="/rdf:RDF/dcat:Catalog/dcat:dataset/dcat:Dataset/owl:versionInfo"&gt;&lt;label&gt;versie&lt;/label&gt;&lt;/element&gt;</v>
      </c>
      <c r="E223" t="str">
        <f t="shared" si="30"/>
        <v/>
      </c>
      <c r="F223" t="str">
        <f t="shared" si="26"/>
        <v>&lt;field name="FieldId223" xpath="/rdf:RDF/dcat:Catalog/dcat:dataset/dcat:Dataset/owl:versionInfo" or="versionInfo" in="/rdf:RDF/dcat:Catalog/dcat:dataset/dcat:Dataset"/&gt;</v>
      </c>
      <c r="G223" t="str">
        <f t="shared" si="31"/>
        <v/>
      </c>
      <c r="H223" t="str">
        <f t="shared" si="27"/>
        <v>versionInfo</v>
      </c>
      <c r="I223">
        <f>IF(ISNUMBER(SEARCH("@",O223)),"",VLOOKUP(O223,CARDINALITIES,2,FALSE))</f>
        <v>0</v>
      </c>
      <c r="J223" s="66">
        <f>IF(ISNUMBER(SEARCH("@",O223)),"",VLOOKUP(O223,CARDINALITIES,3,FALSE))</f>
        <v>1</v>
      </c>
      <c r="M223" s="2" t="s">
        <v>4</v>
      </c>
      <c r="N223" s="35" t="s">
        <v>141</v>
      </c>
      <c r="O223" s="3" t="s">
        <v>142</v>
      </c>
      <c r="P223" s="3" t="b">
        <v>1</v>
      </c>
      <c r="Q223" s="3" t="b">
        <v>1</v>
      </c>
      <c r="R223" s="3" t="b">
        <v>1</v>
      </c>
      <c r="S223" s="3" t="str">
        <f>VLOOKUP(N223,dcat_terms!$B$2:$E$151,3,FALSE)</f>
        <v>version</v>
      </c>
      <c r="T223" s="46" t="str">
        <f>VLOOKUP(N223,dcat_terms!$B$2:$E$151,4,FALSE)</f>
        <v>versie</v>
      </c>
      <c r="U223" s="4"/>
    </row>
    <row r="224" spans="1:21" outlineLevel="2" x14ac:dyDescent="0.25">
      <c r="A224" t="str">
        <f t="shared" si="29"/>
        <v/>
      </c>
      <c r="B224" t="str">
        <f t="shared" si="28"/>
        <v/>
      </c>
      <c r="C224" t="str">
        <f t="shared" si="25"/>
        <v>&lt;FieldId224&gt;taal&lt;/FieldId224&gt;</v>
      </c>
      <c r="D224" t="str">
        <f t="shared" si="32"/>
        <v>&lt;element name="xml:lang" context="/rdf:RDF/dcat:Catalog/dcat:dataset/dcat:Dataset/owl:versionInfo/@xml:lang"&gt;&lt;label&gt;taal&lt;/label&gt;&lt;/element&gt;</v>
      </c>
      <c r="E224" t="str">
        <f t="shared" si="30"/>
        <v/>
      </c>
      <c r="F224" t="str">
        <f t="shared" si="26"/>
        <v>&lt;!--field name="FieldId224" xpath="/rdf:RDF/dcat:Catalog/dcat:dataset/dcat:Dataset/owl:versionInfo/@xml:lang"/!--&gt;</v>
      </c>
      <c r="G224" t="str">
        <f t="shared" si="31"/>
        <v/>
      </c>
      <c r="H224" t="str">
        <f t="shared" si="27"/>
        <v>lang</v>
      </c>
      <c r="I224" t="str">
        <f>IF(ISNUMBER(SEARCH("@",O224)),"",VLOOKUP(O224,CARDINALITIES,2,FALSE))</f>
        <v/>
      </c>
      <c r="J224" s="66" t="str">
        <f>IF(ISNUMBER(SEARCH("@",O224)),"",VLOOKUP(O224,CARDINALITIES,3,FALSE))</f>
        <v/>
      </c>
      <c r="M224" s="2" t="s">
        <v>4</v>
      </c>
      <c r="N224" s="2" t="s">
        <v>220</v>
      </c>
      <c r="O224" s="3" t="s">
        <v>359</v>
      </c>
      <c r="P224" s="3" t="b">
        <v>1</v>
      </c>
      <c r="Q224" s="3" t="b">
        <v>0</v>
      </c>
      <c r="R224" s="3" t="b">
        <v>0</v>
      </c>
      <c r="S224" s="3" t="str">
        <f>VLOOKUP(N224,dcat_terms!$B$2:$E$151,3,FALSE)</f>
        <v>language</v>
      </c>
      <c r="T224" s="3" t="str">
        <f>VLOOKUP(N224,dcat_terms!$B$2:$E$151,4,FALSE)</f>
        <v>taal</v>
      </c>
      <c r="U224" s="4" t="s">
        <v>655</v>
      </c>
    </row>
    <row r="225" spans="1:21" outlineLevel="2" x14ac:dyDescent="0.25">
      <c r="A225" t="str">
        <f t="shared" si="29"/>
        <v/>
      </c>
      <c r="B225" t="str">
        <f t="shared" si="28"/>
        <v/>
      </c>
      <c r="C225" t="str">
        <f t="shared" si="25"/>
        <v>&lt;FieldId225&gt;versie nota's&lt;/FieldId225&gt;</v>
      </c>
      <c r="D225" t="str">
        <f t="shared" si="32"/>
        <v>&lt;element name="adms:versionNotes" context="/rdf:RDF/dcat:Catalog/dcat:dataset/dcat:Dataset/adms:versionNotes"&gt;&lt;label&gt;versie nota's&lt;/label&gt;&lt;/element&gt;</v>
      </c>
      <c r="E225" t="str">
        <f t="shared" si="30"/>
        <v/>
      </c>
      <c r="F225" t="str">
        <f t="shared" si="26"/>
        <v>&lt;field name="FieldId225" xpath="/rdf:RDF/dcat:Catalog/dcat:dataset/dcat:Dataset/adms:versionNotes" or="versionNotes" in="/rdf:RDF/dcat:Catalog/dcat:dataset/dcat:Dataset"/&gt;</v>
      </c>
      <c r="G225" t="str">
        <f t="shared" si="31"/>
        <v/>
      </c>
      <c r="H225" t="str">
        <f t="shared" si="27"/>
        <v>versionNotes</v>
      </c>
      <c r="I225">
        <f>IF(ISNUMBER(SEARCH("@",O225)),"",VLOOKUP(O225,CARDINALITIES,2,FALSE))</f>
        <v>0</v>
      </c>
      <c r="J225" s="66" t="str">
        <f>IF(ISNUMBER(SEARCH("@",O225)),"",VLOOKUP(O225,CARDINALITIES,3,FALSE))</f>
        <v>n</v>
      </c>
      <c r="M225" s="2" t="s">
        <v>4</v>
      </c>
      <c r="N225" s="39" t="s">
        <v>143</v>
      </c>
      <c r="O225" s="3" t="s">
        <v>144</v>
      </c>
      <c r="P225" s="3" t="b">
        <v>1</v>
      </c>
      <c r="Q225" s="3" t="b">
        <v>0</v>
      </c>
      <c r="R225" s="3" t="b">
        <v>1</v>
      </c>
      <c r="S225" s="3" t="str">
        <f>VLOOKUP(N225,dcat_terms!$B$2:$E$151,3,FALSE)</f>
        <v>version notes</v>
      </c>
      <c r="T225" s="44" t="s">
        <v>838</v>
      </c>
      <c r="U225" s="4"/>
    </row>
    <row r="226" spans="1:21" outlineLevel="2" x14ac:dyDescent="0.25">
      <c r="A226" t="str">
        <f t="shared" si="29"/>
        <v/>
      </c>
      <c r="B226" t="str">
        <f t="shared" si="28"/>
        <v/>
      </c>
      <c r="C226" t="str">
        <f t="shared" si="25"/>
        <v>&lt;FieldId226&gt;taal&lt;/FieldId226&gt;</v>
      </c>
      <c r="D226" t="str">
        <f t="shared" si="32"/>
        <v>&lt;element name="xml:lang" context="/rdf:RDF/dcat:Catalog/dcat:dataset/dcat:Dataset/adms:versionNotes/@xml:lang"&gt;&lt;label&gt;taal&lt;/label&gt;&lt;/element&gt;</v>
      </c>
      <c r="E226" t="str">
        <f t="shared" si="30"/>
        <v/>
      </c>
      <c r="F226" t="str">
        <f t="shared" si="26"/>
        <v>&lt;!--field name="FieldId226" xpath="/rdf:RDF/dcat:Catalog/dcat:dataset/dcat:Dataset/adms:versionNotes/@xml:lang"/!--&gt;</v>
      </c>
      <c r="G226" t="str">
        <f t="shared" si="31"/>
        <v/>
      </c>
      <c r="H226" t="str">
        <f t="shared" si="27"/>
        <v>lang</v>
      </c>
      <c r="I226" t="str">
        <f>IF(ISNUMBER(SEARCH("@",O226)),"",VLOOKUP(O226,CARDINALITIES,2,FALSE))</f>
        <v/>
      </c>
      <c r="J226" s="66" t="str">
        <f>IF(ISNUMBER(SEARCH("@",O226)),"",VLOOKUP(O226,CARDINALITIES,3,FALSE))</f>
        <v/>
      </c>
      <c r="M226" s="2" t="s">
        <v>4</v>
      </c>
      <c r="N226" s="2" t="s">
        <v>220</v>
      </c>
      <c r="O226" s="3" t="s">
        <v>360</v>
      </c>
      <c r="P226" s="3" t="b">
        <v>1</v>
      </c>
      <c r="Q226" s="3" t="b">
        <v>0</v>
      </c>
      <c r="R226" s="3" t="b">
        <v>0</v>
      </c>
      <c r="S226" s="3" t="str">
        <f>VLOOKUP(N226,dcat_terms!$B$2:$E$151,3,FALSE)</f>
        <v>language</v>
      </c>
      <c r="T226" s="3" t="str">
        <f>VLOOKUP(N226,dcat_terms!$B$2:$E$151,4,FALSE)</f>
        <v>taal</v>
      </c>
      <c r="U226" s="4" t="s">
        <v>655</v>
      </c>
    </row>
    <row r="227" spans="1:21" outlineLevel="2" x14ac:dyDescent="0.25">
      <c r="A227" t="str">
        <f t="shared" si="29"/>
        <v>&lt;name&gt;dcat:extension&lt;/name&gt;</v>
      </c>
      <c r="B227" t="str">
        <f t="shared" si="28"/>
        <v/>
      </c>
      <c r="C227" t="str">
        <f t="shared" si="25"/>
        <v/>
      </c>
      <c r="D227" t="str">
        <f t="shared" si="32"/>
        <v>&lt;element name="dcat:extension" context="/rdf:RDF/dcat:Catalog/dcat:dataset/dcat:Dataset/dcat:extension"&gt;&lt;label&gt;bijkomende informatie&lt;/label&gt;&lt;/element&gt;</v>
      </c>
      <c r="E227" t="str">
        <f t="shared" si="30"/>
        <v/>
      </c>
      <c r="F227" t="str">
        <f t="shared" si="26"/>
        <v/>
      </c>
      <c r="G227" t="str">
        <f t="shared" si="31"/>
        <v/>
      </c>
      <c r="H227" t="str">
        <f t="shared" si="27"/>
        <v>extension</v>
      </c>
      <c r="I227">
        <f>IF(ISNUMBER(SEARCH("@",O227)),"",VLOOKUP(O227,CARDINALITIES,2,FALSE))</f>
        <v>0</v>
      </c>
      <c r="J227" s="66" t="str">
        <f>IF(ISNUMBER(SEARCH("@",O227)),"",VLOOKUP(O227,CARDINALITIES,3,FALSE))</f>
        <v>n</v>
      </c>
      <c r="M227" s="2" t="s">
        <v>214</v>
      </c>
      <c r="N227" s="2" t="s">
        <v>145</v>
      </c>
      <c r="O227" s="3" t="s">
        <v>146</v>
      </c>
      <c r="P227" s="3" t="b">
        <v>1</v>
      </c>
      <c r="Q227" s="3" t="b">
        <v>0</v>
      </c>
      <c r="R227" s="3" t="b">
        <v>1</v>
      </c>
      <c r="S227" s="3" t="str">
        <f>VLOOKUP(N227,dcat_terms!$B$2:$E$151,3,FALSE)</f>
        <v>extended fields</v>
      </c>
      <c r="T227" s="3" t="str">
        <f>VLOOKUP(N227,dcat_terms!$B$2:$E$151,4,FALSE)</f>
        <v>bijkomende informatie</v>
      </c>
      <c r="U227" s="4"/>
    </row>
    <row r="228" spans="1:21" outlineLevel="2" x14ac:dyDescent="0.25">
      <c r="A228" t="str">
        <f t="shared" si="29"/>
        <v>&lt;name&gt;rdf:Statement&lt;/name&gt;</v>
      </c>
      <c r="B228" t="str">
        <f t="shared" si="28"/>
        <v>/rdf:RDF/dcat:Catalog/dcat:dataset/dcat:Dataset/dcat:extension/rdf:Statement</v>
      </c>
      <c r="C228" t="str">
        <f t="shared" si="25"/>
        <v>&lt;SectionStatement&gt;statement&lt;/SectionStatement&gt;</v>
      </c>
      <c r="D228" t="str">
        <f t="shared" si="32"/>
        <v>&lt;element name="rdf:Statement" context="/rdf:RDF/dcat:Catalog/dcat:dataset/dcat:Dataset/dcat:extension/rdf:Statement"&gt;&lt;label&gt;toegevoegde informatie&lt;/label&gt;&lt;/element&gt;</v>
      </c>
      <c r="E228" t="str">
        <f t="shared" si="30"/>
        <v>&lt;section  name="SectionStatement"&gt;</v>
      </c>
      <c r="F228" t="str">
        <f t="shared" si="26"/>
        <v/>
      </c>
      <c r="G228" t="str">
        <f t="shared" si="31"/>
        <v/>
      </c>
      <c r="H228" t="str">
        <f t="shared" si="27"/>
        <v>Statement</v>
      </c>
      <c r="I228">
        <f>IF(ISNUMBER(SEARCH("@",O228)),"",VLOOKUP(O228,CARDINALITIES,2,FALSE))</f>
        <v>1</v>
      </c>
      <c r="J228" s="66">
        <f>IF(ISNUMBER(SEARCH("@",O228)),"",VLOOKUP(O228,CARDINALITIES,3,FALSE))</f>
        <v>1</v>
      </c>
      <c r="M228" s="8" t="s">
        <v>215</v>
      </c>
      <c r="N228" s="8" t="s">
        <v>147</v>
      </c>
      <c r="O228" s="9" t="s">
        <v>148</v>
      </c>
      <c r="P228" s="9" t="b">
        <v>1</v>
      </c>
      <c r="Q228" s="9" t="b">
        <v>0</v>
      </c>
      <c r="R228" s="9" t="b">
        <v>1</v>
      </c>
      <c r="S228" s="9" t="str">
        <f>VLOOKUP(N228,dcat_terms!$B$2:$E$151,3,FALSE)</f>
        <v>statement</v>
      </c>
      <c r="T228" s="9" t="str">
        <f>VLOOKUP(N228,dcat_terms!$B$2:$E$151,4,FALSE)</f>
        <v>toegevoegde informatie</v>
      </c>
      <c r="U228" s="10"/>
    </row>
    <row r="229" spans="1:21" s="33" customFormat="1" outlineLevel="3" x14ac:dyDescent="0.25">
      <c r="A229" t="str">
        <f t="shared" si="29"/>
        <v/>
      </c>
      <c r="B229" t="str">
        <f t="shared" si="28"/>
        <v>/rdf:RDF/dcat:Catalog/dcat:dataset/dcat:Dataset/dcat:extension/rdf:Statement</v>
      </c>
      <c r="C229" t="str">
        <f t="shared" si="25"/>
        <v>&lt;FieldId229&gt;URI&lt;/FieldId229&gt;</v>
      </c>
      <c r="D229" t="str">
        <f t="shared" si="32"/>
        <v>&lt;element name="rdf:about" context="/rdf:RDF/dcat:Catalog/dcat:dataset/dcat:Dataset/dcat:extension/rdf:Statement/@rdf:about"&gt;&lt;label&gt;URI&lt;/label&gt;&lt;/element&gt;</v>
      </c>
      <c r="E229" t="str">
        <f t="shared" si="30"/>
        <v/>
      </c>
      <c r="F229" t="str">
        <f t="shared" si="26"/>
        <v>&lt;!--field name="FieldId229" xpath="/rdf:RDF/dcat:Catalog/dcat:dataset/dcat:Dataset/dcat:extension/rdf:Statement/@rdf:about"/!--&gt;</v>
      </c>
      <c r="G229" t="str">
        <f t="shared" si="31"/>
        <v/>
      </c>
      <c r="H229" t="str">
        <f t="shared" si="27"/>
        <v>about</v>
      </c>
      <c r="I229" t="str">
        <f>IF(ISNUMBER(SEARCH("@",O229)),"",VLOOKUP(O229,CARDINALITIES,2,FALSE))</f>
        <v/>
      </c>
      <c r="J229" s="66" t="str">
        <f>IF(ISNUMBER(SEARCH("@",O229)),"",VLOOKUP(O229,CARDINALITIES,3,FALSE))</f>
        <v/>
      </c>
      <c r="K229"/>
      <c r="M229" s="24" t="s">
        <v>4</v>
      </c>
      <c r="N229" s="24" t="s">
        <v>218</v>
      </c>
      <c r="O229" s="31" t="s">
        <v>361</v>
      </c>
      <c r="P229" s="31" t="b">
        <v>1</v>
      </c>
      <c r="Q229" s="31" t="b">
        <v>0</v>
      </c>
      <c r="R229" s="31" t="b">
        <v>1</v>
      </c>
      <c r="S229" s="31" t="str">
        <f>VLOOKUP(N229,dcat_terms!$B$2:$E$151,3,FALSE)</f>
        <v>URI</v>
      </c>
      <c r="T229" s="31" t="str">
        <f>VLOOKUP(N229,dcat_terms!$B$2:$E$151,4,FALSE)</f>
        <v>URI</v>
      </c>
      <c r="U229" s="32"/>
    </row>
    <row r="230" spans="1:21" s="33" customFormat="1" outlineLevel="3" x14ac:dyDescent="0.25">
      <c r="A230" t="str">
        <f t="shared" si="29"/>
        <v/>
      </c>
      <c r="B230" t="str">
        <f t="shared" si="28"/>
        <v>/rdf:RDF/dcat:Catalog/dcat:dataset/dcat:Dataset/dcat:extension/rdf:Statement</v>
      </c>
      <c r="C230" t="str">
        <f t="shared" si="25"/>
        <v>&lt;FieldId230&gt;subject&lt;/FieldId230&gt;</v>
      </c>
      <c r="D230" t="str">
        <f t="shared" si="32"/>
        <v>&lt;element name="rdf:subject" context="/rdf:RDF/dcat:Catalog/dcat:dataset/dcat:Dataset/dcat:extension/rdf:Statement/rdf:subject/@rdf:resource"&gt;&lt;label&gt;subject&lt;/label&gt;&lt;/element&gt;</v>
      </c>
      <c r="E230" t="str">
        <f t="shared" si="30"/>
        <v/>
      </c>
      <c r="F230" t="str">
        <f t="shared" si="26"/>
        <v>&lt;!--field name="FieldId230" xpath="/rdf:RDF/dcat:Catalog/dcat:dataset/dcat:Dataset/dcat:extension/rdf:Statement/rdf:subject/@rdf:resource"/!--&gt;</v>
      </c>
      <c r="G230" t="str">
        <f t="shared" si="31"/>
        <v/>
      </c>
      <c r="H230" t="str">
        <f t="shared" si="27"/>
        <v>subject</v>
      </c>
      <c r="I230" t="str">
        <f>IF(ISNUMBER(SEARCH("@",O230)),"",VLOOKUP(O230,CARDINALITIES,2,FALSE))</f>
        <v/>
      </c>
      <c r="J230" s="66" t="str">
        <f>IF(ISNUMBER(SEARCH("@",O230)),"",VLOOKUP(O230,CARDINALITIES,3,FALSE))</f>
        <v/>
      </c>
      <c r="K230"/>
      <c r="M230" s="24" t="s">
        <v>4</v>
      </c>
      <c r="N230" s="24" t="s">
        <v>362</v>
      </c>
      <c r="O230" s="31" t="s">
        <v>363</v>
      </c>
      <c r="P230" s="31" t="b">
        <v>1</v>
      </c>
      <c r="Q230" s="31" t="b">
        <v>0</v>
      </c>
      <c r="R230" s="31" t="b">
        <v>1</v>
      </c>
      <c r="S230" s="31" t="str">
        <f>VLOOKUP(N230,dcat_terms!$B$2:$E$151,3,FALSE)</f>
        <v>subject</v>
      </c>
      <c r="T230" s="31" t="str">
        <f>VLOOKUP(N230,dcat_terms!$B$2:$E$151,4,FALSE)</f>
        <v>subject</v>
      </c>
      <c r="U230" s="32"/>
    </row>
    <row r="231" spans="1:21" s="33" customFormat="1" outlineLevel="3" x14ac:dyDescent="0.25">
      <c r="A231" t="str">
        <f t="shared" si="29"/>
        <v/>
      </c>
      <c r="B231" t="str">
        <f t="shared" si="28"/>
        <v>/rdf:RDF/dcat:Catalog/dcat:dataset/dcat:Dataset/dcat:extension/rdf:Statement</v>
      </c>
      <c r="C231" t="str">
        <f t="shared" si="25"/>
        <v>&lt;FieldId231&gt;predicaat&lt;/FieldId231&gt;</v>
      </c>
      <c r="D231" t="str">
        <f t="shared" si="32"/>
        <v>&lt;element name="rdf:predicate" context="/rdf:RDF/dcat:Catalog/dcat:dataset/dcat:Dataset/dcat:extension/rdf:Statement/rdf:predicate/@rdf:resource"&gt;&lt;label&gt;predicaat&lt;/label&gt;&lt;/element&gt;</v>
      </c>
      <c r="E231" t="str">
        <f t="shared" si="30"/>
        <v/>
      </c>
      <c r="F231" t="str">
        <f t="shared" si="26"/>
        <v>&lt;!--field name="FieldId231" xpath="/rdf:RDF/dcat:Catalog/dcat:dataset/dcat:Dataset/dcat:extension/rdf:Statement/rdf:predicate/@rdf:resource"/!--&gt;</v>
      </c>
      <c r="G231" t="str">
        <f t="shared" si="31"/>
        <v/>
      </c>
      <c r="H231" t="str">
        <f t="shared" si="27"/>
        <v>predicate</v>
      </c>
      <c r="I231" t="str">
        <f>IF(ISNUMBER(SEARCH("@",O231)),"",VLOOKUP(O231,CARDINALITIES,2,FALSE))</f>
        <v/>
      </c>
      <c r="J231" s="66" t="str">
        <f>IF(ISNUMBER(SEARCH("@",O231)),"",VLOOKUP(O231,CARDINALITIES,3,FALSE))</f>
        <v/>
      </c>
      <c r="K231"/>
      <c r="M231" s="24" t="s">
        <v>4</v>
      </c>
      <c r="N231" s="24" t="s">
        <v>364</v>
      </c>
      <c r="O231" s="31" t="s">
        <v>365</v>
      </c>
      <c r="P231" s="31" t="b">
        <v>1</v>
      </c>
      <c r="Q231" s="31" t="b">
        <v>0</v>
      </c>
      <c r="R231" s="31" t="b">
        <v>1</v>
      </c>
      <c r="S231" s="31" t="str">
        <f>VLOOKUP(N231,dcat_terms!$B$2:$E$151,3,FALSE)</f>
        <v>predicate</v>
      </c>
      <c r="T231" s="31" t="str">
        <f>VLOOKUP(N231,dcat_terms!$B$2:$E$151,4,FALSE)</f>
        <v>predicaat</v>
      </c>
      <c r="U231" s="32"/>
    </row>
    <row r="232" spans="1:21" s="33" customFormat="1" outlineLevel="3" x14ac:dyDescent="0.25">
      <c r="A232" t="str">
        <f t="shared" si="29"/>
        <v/>
      </c>
      <c r="B232" t="str">
        <f t="shared" si="28"/>
        <v>/rdf:RDF/dcat:Catalog/dcat:dataset/dcat:Dataset/dcat:extension/rdf:Statement</v>
      </c>
      <c r="C232" t="str">
        <f t="shared" si="25"/>
        <v>&lt;FieldId232&gt;object&lt;/FieldId232&gt;</v>
      </c>
      <c r="D232" t="str">
        <f t="shared" si="32"/>
        <v>&lt;element name="rdf:object" context="/rdf:RDF/dcat:Catalog/dcat:dataset/dcat:Dataset/dcat:extension/rdf:Statement/rdf:object/@rdf:resource"&gt;&lt;label&gt;object&lt;/label&gt;&lt;/element&gt;</v>
      </c>
      <c r="E232" t="str">
        <f t="shared" si="30"/>
        <v/>
      </c>
      <c r="F232" t="str">
        <f t="shared" si="26"/>
        <v>&lt;!--field name="FieldId232" xpath="/rdf:RDF/dcat:Catalog/dcat:dataset/dcat:Dataset/dcat:extension/rdf:Statement/rdf:object/@rdf:resource"/!--&gt;</v>
      </c>
      <c r="G232" t="str">
        <f t="shared" si="31"/>
        <v/>
      </c>
      <c r="H232" t="str">
        <f t="shared" si="27"/>
        <v>object</v>
      </c>
      <c r="I232" t="str">
        <f>IF(ISNUMBER(SEARCH("@",O232)),"",VLOOKUP(O232,CARDINALITIES,2,FALSE))</f>
        <v/>
      </c>
      <c r="J232" s="66" t="str">
        <f>IF(ISNUMBER(SEARCH("@",O232)),"",VLOOKUP(O232,CARDINALITIES,3,FALSE))</f>
        <v/>
      </c>
      <c r="K232"/>
      <c r="M232" s="24" t="s">
        <v>4</v>
      </c>
      <c r="N232" s="24" t="s">
        <v>366</v>
      </c>
      <c r="O232" s="31" t="s">
        <v>368</v>
      </c>
      <c r="P232" s="31" t="b">
        <v>1</v>
      </c>
      <c r="Q232" s="31" t="b">
        <v>0</v>
      </c>
      <c r="R232" s="31" t="b">
        <v>1</v>
      </c>
      <c r="S232" s="31" t="str">
        <f>VLOOKUP(N232,dcat_terms!$B$2:$E$151,3,FALSE)</f>
        <v>object</v>
      </c>
      <c r="T232" s="31" t="str">
        <f>VLOOKUP(N232,dcat_terms!$B$2:$E$151,4,FALSE)</f>
        <v>object</v>
      </c>
      <c r="U232" s="32"/>
    </row>
    <row r="233" spans="1:21" s="33" customFormat="1" outlineLevel="3" x14ac:dyDescent="0.25">
      <c r="A233" t="str">
        <f t="shared" si="29"/>
        <v/>
      </c>
      <c r="B233" t="str">
        <f t="shared" si="28"/>
        <v>/rdf:RDF/dcat:Catalog/dcat:dataset/dcat:Dataset/dcat:extension/rdf:Statement</v>
      </c>
      <c r="C233" t="str">
        <f t="shared" si="25"/>
        <v/>
      </c>
      <c r="D233" t="str">
        <f t="shared" si="32"/>
        <v/>
      </c>
      <c r="E233" t="str">
        <f t="shared" si="30"/>
        <v/>
      </c>
      <c r="F233" t="str">
        <f t="shared" si="26"/>
        <v/>
      </c>
      <c r="G233" t="str">
        <f t="shared" si="31"/>
        <v>&lt;/section&gt;</v>
      </c>
      <c r="H233" t="str">
        <f t="shared" si="27"/>
        <v/>
      </c>
      <c r="I233" t="str">
        <f>IF(ISNUMBER(SEARCH("@",O233)),"",VLOOKUP(O233,CARDINALITIES,2,FALSE))</f>
        <v/>
      </c>
      <c r="J233" s="66" t="str">
        <f>IF(ISNUMBER(SEARCH("@",O233)),"",VLOOKUP(O233,CARDINALITIES,3,FALSE))</f>
        <v/>
      </c>
      <c r="K233"/>
      <c r="M233" s="24" t="s">
        <v>4</v>
      </c>
      <c r="N233" s="24" t="s">
        <v>250</v>
      </c>
      <c r="O233" s="24" t="s">
        <v>367</v>
      </c>
      <c r="P233" s="31" t="b">
        <v>0</v>
      </c>
      <c r="Q233" s="31" t="b">
        <v>0</v>
      </c>
      <c r="R233" s="31" t="b">
        <v>0</v>
      </c>
      <c r="S233" s="31" t="e">
        <f>VLOOKUP(N233,dcat_terms!$B$2:$E$151,3,FALSE)</f>
        <v>#N/A</v>
      </c>
      <c r="T233" s="31" t="e">
        <f>VLOOKUP(N233,dcat_terms!$B$2:$E$151,4,FALSE)</f>
        <v>#N/A</v>
      </c>
      <c r="U233" s="32" t="s">
        <v>677</v>
      </c>
    </row>
    <row r="234" spans="1:21" outlineLevel="2" x14ac:dyDescent="0.25">
      <c r="A234" t="str">
        <f t="shared" si="29"/>
        <v>&lt;name&gt;dcat:distribution&lt;/name&gt;</v>
      </c>
      <c r="B234" t="str">
        <f t="shared" si="28"/>
        <v/>
      </c>
      <c r="C234" t="str">
        <f t="shared" si="25"/>
        <v/>
      </c>
      <c r="D234" t="str">
        <f t="shared" si="32"/>
        <v>&lt;element name="dcat:distribution" context="/rdf:RDF/dcat:Catalog/dcat:dataset/dcat:Dataset/dcat:distribution"&gt;&lt;label&gt;distributie&lt;/label&gt;&lt;/element&gt;</v>
      </c>
      <c r="E234" t="str">
        <f t="shared" si="30"/>
        <v/>
      </c>
      <c r="F234" t="str">
        <f t="shared" si="26"/>
        <v/>
      </c>
      <c r="G234" t="str">
        <f t="shared" si="31"/>
        <v/>
      </c>
      <c r="H234" t="str">
        <f t="shared" si="27"/>
        <v>distribution</v>
      </c>
      <c r="I234">
        <f>IF(ISNUMBER(SEARCH("@",O234)),"",VLOOKUP(O234,CARDINALITIES,2,FALSE))</f>
        <v>0</v>
      </c>
      <c r="J234" s="66">
        <f>IF(ISNUMBER(SEARCH("@",O234)),"",VLOOKUP(O234,CARDINALITIES,3,FALSE))</f>
        <v>1</v>
      </c>
      <c r="M234" s="2" t="s">
        <v>214</v>
      </c>
      <c r="N234" s="2" t="s">
        <v>149</v>
      </c>
      <c r="O234" s="3" t="s">
        <v>150</v>
      </c>
      <c r="P234" s="3" t="b">
        <v>1</v>
      </c>
      <c r="Q234" s="49" t="b">
        <v>1</v>
      </c>
      <c r="R234" s="3" t="b">
        <v>1</v>
      </c>
      <c r="S234" s="3" t="str">
        <f>VLOOKUP(N234,dcat_terms!$B$2:$E$151,3,FALSE)</f>
        <v>dataset distribution</v>
      </c>
      <c r="T234" s="3" t="str">
        <f>VLOOKUP(N234,dcat_terms!$B$2:$E$151,4,FALSE)</f>
        <v>distributie</v>
      </c>
      <c r="U234" s="4"/>
    </row>
    <row r="235" spans="1:21" outlineLevel="2" x14ac:dyDescent="0.25">
      <c r="A235" t="str">
        <f t="shared" si="29"/>
        <v>&lt;name&gt;dcat:Distribution&lt;/name&gt;</v>
      </c>
      <c r="B235" t="str">
        <f t="shared" si="28"/>
        <v>/rdf:RDF/dcat:Catalog/dcat:dataset/dcat:Dataset/dcat:distribution/dcat:Distribution</v>
      </c>
      <c r="C235" t="str">
        <f t="shared" si="25"/>
        <v>&lt;SectionDistribution&gt;dataset distribution&lt;/SectionDistribution&gt;</v>
      </c>
      <c r="D235" t="str">
        <f t="shared" si="32"/>
        <v>&lt;element name="dcat:Distribution" context="/rdf:RDF/dcat:Catalog/dcat:dataset/dcat:Dataset/dcat:distribution/dcat:Distribution"&gt;&lt;label&gt;distributie&lt;/label&gt;&lt;/element&gt;</v>
      </c>
      <c r="E235" t="str">
        <f t="shared" si="30"/>
        <v>&lt;section  name="SectionDistribution"&gt;</v>
      </c>
      <c r="F235" t="str">
        <f t="shared" si="26"/>
        <v/>
      </c>
      <c r="G235" t="str">
        <f t="shared" si="31"/>
        <v/>
      </c>
      <c r="H235" t="str">
        <f t="shared" si="27"/>
        <v>Distribution</v>
      </c>
      <c r="I235">
        <f>IF(ISNUMBER(SEARCH("@",O235)),"",VLOOKUP(O235,CARDINALITIES,2,FALSE))</f>
        <v>0</v>
      </c>
      <c r="J235" s="66">
        <f>IF(ISNUMBER(SEARCH("@",O235)),"",VLOOKUP(O235,CARDINALITIES,3,FALSE))</f>
        <v>1</v>
      </c>
      <c r="M235" s="8" t="s">
        <v>215</v>
      </c>
      <c r="N235" s="8" t="s">
        <v>151</v>
      </c>
      <c r="O235" s="9" t="s">
        <v>152</v>
      </c>
      <c r="P235" s="9" t="b">
        <v>1</v>
      </c>
      <c r="Q235" s="50" t="b">
        <v>1</v>
      </c>
      <c r="R235" s="9" t="b">
        <v>1</v>
      </c>
      <c r="S235" s="9" t="str">
        <f>VLOOKUP(N235,dcat_terms!$B$2:$E$151,3,FALSE)</f>
        <v>dataset distribution</v>
      </c>
      <c r="T235" s="9" t="str">
        <f>VLOOKUP(N235,dcat_terms!$B$2:$E$151,4,FALSE)</f>
        <v>distributie</v>
      </c>
      <c r="U235" s="10"/>
    </row>
    <row r="236" spans="1:21" outlineLevel="3" x14ac:dyDescent="0.25">
      <c r="A236" t="str">
        <f t="shared" si="29"/>
        <v/>
      </c>
      <c r="B236" t="str">
        <f t="shared" si="28"/>
        <v>/rdf:RDF/dcat:Catalog/dcat:dataset/dcat:Dataset/dcat:distribution/dcat:Distribution</v>
      </c>
      <c r="C236" t="str">
        <f t="shared" ref="C236:C299" si="33">IF(AND(M236="class",P236,NOT(N236="skos:Concept")),CONCATENATE("&lt;Section",H236,"&gt;",S236,"&lt;/Section",H236,"&gt;"),IF(LEN(F236)&gt;0,CONCATENATE("&lt;FieldId",ROW(),"&gt;",T236,"&lt;/FieldId",ROW(),"&gt;"),""))</f>
        <v>&lt;FieldId236&gt;URI&lt;/FieldId236&gt;</v>
      </c>
      <c r="D236" t="str">
        <f t="shared" si="32"/>
        <v>&lt;element name="rdf:about" context="/rdf:RDF/dcat:Catalog/dcat:dataset/dcat:Dataset/dcat:distribution/dcat:Distribution/@rdf:about"&gt;&lt;label&gt;URI&lt;/label&gt;&lt;/element&gt;</v>
      </c>
      <c r="E236" t="str">
        <f t="shared" si="30"/>
        <v/>
      </c>
      <c r="F236" t="str">
        <f t="shared" si="26"/>
        <v>&lt;!--field name="FieldId236" xpath="/rdf:RDF/dcat:Catalog/dcat:dataset/dcat:Dataset/dcat:distribution/dcat:Distribution/@rdf:about"/!--&gt;</v>
      </c>
      <c r="G236" t="str">
        <f t="shared" si="31"/>
        <v/>
      </c>
      <c r="H236" t="str">
        <f t="shared" si="27"/>
        <v>about</v>
      </c>
      <c r="I236" t="str">
        <f>IF(ISNUMBER(SEARCH("@",O236)),"",VLOOKUP(O236,CARDINALITIES,2,FALSE))</f>
        <v/>
      </c>
      <c r="J236" s="66" t="str">
        <f>IF(ISNUMBER(SEARCH("@",O236)),"",VLOOKUP(O236,CARDINALITIES,3,FALSE))</f>
        <v/>
      </c>
      <c r="M236" s="2" t="s">
        <v>4</v>
      </c>
      <c r="N236" s="2" t="s">
        <v>218</v>
      </c>
      <c r="O236" s="3" t="s">
        <v>369</v>
      </c>
      <c r="P236" s="3" t="b">
        <v>1</v>
      </c>
      <c r="Q236" s="3" t="b">
        <v>0</v>
      </c>
      <c r="R236" s="3" t="b">
        <v>1</v>
      </c>
      <c r="S236" s="3" t="str">
        <f>VLOOKUP(N236,dcat_terms!$B$2:$E$151,3,FALSE)</f>
        <v>URI</v>
      </c>
      <c r="T236" s="3" t="str">
        <f>VLOOKUP(N236,dcat_terms!$B$2:$E$151,4,FALSE)</f>
        <v>URI</v>
      </c>
      <c r="U236" s="4"/>
    </row>
    <row r="237" spans="1:21" outlineLevel="3" x14ac:dyDescent="0.25">
      <c r="A237" t="str">
        <f t="shared" si="29"/>
        <v/>
      </c>
      <c r="B237" t="str">
        <f t="shared" si="28"/>
        <v>/rdf:RDF/dcat:Catalog/dcat:dataset/dcat:Dataset/dcat:distribution/dcat:Distribution</v>
      </c>
      <c r="C237" t="str">
        <f t="shared" si="33"/>
        <v>&lt;FieldId237&gt;titel&lt;/FieldId237&gt;</v>
      </c>
      <c r="D237" t="str">
        <f t="shared" si="32"/>
        <v>&lt;element name="dct:title" context="/rdf:RDF/dcat:Catalog/dcat:dataset/dcat:Dataset/dcat:distribution/dcat:Distribution/dct:title"&gt;&lt;label&gt;titel&lt;/label&gt;&lt;/element&gt;</v>
      </c>
      <c r="E237" t="str">
        <f t="shared" si="30"/>
        <v/>
      </c>
      <c r="F237" t="str">
        <f t="shared" si="26"/>
        <v>&lt;field name="FieldId237" xpath="/rdf:RDF/dcat:Catalog/dcat:dataset/dcat:Dataset/dcat:distribution/dcat:Distribution/dct:title" or="title" in="/rdf:RDF/dcat:Catalog/dcat:dataset/dcat:Dataset/dcat:distribution/dcat:Distribution"/&gt;</v>
      </c>
      <c r="G237" t="str">
        <f t="shared" si="31"/>
        <v/>
      </c>
      <c r="H237" t="str">
        <f t="shared" si="27"/>
        <v>title</v>
      </c>
      <c r="I237">
        <f>IF(ISNUMBER(SEARCH("@",O237)),"",VLOOKUP(O237,CARDINALITIES,2,FALSE))</f>
        <v>0</v>
      </c>
      <c r="J237" s="66" t="str">
        <f>IF(ISNUMBER(SEARCH("@",O237)),"",VLOOKUP(O237,CARDINALITIES,3,FALSE))</f>
        <v>n</v>
      </c>
      <c r="M237" s="2" t="s">
        <v>4</v>
      </c>
      <c r="N237" s="35" t="s">
        <v>5</v>
      </c>
      <c r="O237" s="3" t="s">
        <v>153</v>
      </c>
      <c r="P237" s="3" t="b">
        <v>1</v>
      </c>
      <c r="Q237" s="3" t="b">
        <v>1</v>
      </c>
      <c r="R237" s="3" t="b">
        <v>1</v>
      </c>
      <c r="S237" s="3" t="str">
        <f>VLOOKUP(N237,dcat_terms!$B$2:$E$151,3,FALSE)</f>
        <v>title</v>
      </c>
      <c r="T237" s="46" t="str">
        <f>VLOOKUP(N237,dcat_terms!$B$2:$E$151,4,FALSE)</f>
        <v>titel</v>
      </c>
      <c r="U237" s="4"/>
    </row>
    <row r="238" spans="1:21" outlineLevel="3" x14ac:dyDescent="0.25">
      <c r="A238" t="str">
        <f t="shared" si="29"/>
        <v/>
      </c>
      <c r="B238" t="str">
        <f t="shared" si="28"/>
        <v>/rdf:RDF/dcat:Catalog/dcat:dataset/dcat:Dataset/dcat:distribution/dcat:Distribution</v>
      </c>
      <c r="C238" t="str">
        <f t="shared" si="33"/>
        <v>&lt;FieldId238&gt;taal&lt;/FieldId238&gt;</v>
      </c>
      <c r="D238" t="str">
        <f t="shared" si="32"/>
        <v>&lt;element name="xml:lang" context="/rdf:RDF/dcat:Catalog/dcat:dataset/dcat:Dataset/dcat:distribution/dcat:Distribution/dct:title/@xml:lang"&gt;&lt;label&gt;taal&lt;/label&gt;&lt;/element&gt;</v>
      </c>
      <c r="E238" t="str">
        <f t="shared" si="30"/>
        <v/>
      </c>
      <c r="F238" t="str">
        <f t="shared" ref="F238:F301" si="34">IF(AND(P238,NOT(ISNUMBER(SEARCH("skos:Concept",O238))),NOT(OR(M238="class",M239="class"))),CONCATENATE("&lt;",IF(ISNUMBER(SEARCH("@",O238)),"!--",""),"field name=""FieldId",ROW(),""" xpath=""",O238,"""",IF(ISNUMBER(SEARCH("@",O238)),"",CONCATENATE(" or=""",H238,""" in=""",SUBSTITUTE(O238,CONCATENATE("/",N238),""),"""")),"/",IF(ISNUMBER(SEARCH("@",O238)),"!--",""),"&gt;"),"")</f>
        <v>&lt;!--field name="FieldId238" xpath="/rdf:RDF/dcat:Catalog/dcat:dataset/dcat:Dataset/dcat:distribution/dcat:Distribution/dct:title/@xml:lang"/!--&gt;</v>
      </c>
      <c r="G238" t="str">
        <f t="shared" si="31"/>
        <v/>
      </c>
      <c r="H238" t="str">
        <f t="shared" ref="H238:H301" si="35">IF(P238,RIGHT(N238,LEN(N238)-SEARCH(":",N238)),"")</f>
        <v>lang</v>
      </c>
      <c r="I238" t="str">
        <f>IF(ISNUMBER(SEARCH("@",O238)),"",VLOOKUP(O238,CARDINALITIES,2,FALSE))</f>
        <v/>
      </c>
      <c r="J238" s="66" t="str">
        <f>IF(ISNUMBER(SEARCH("@",O238)),"",VLOOKUP(O238,CARDINALITIES,3,FALSE))</f>
        <v/>
      </c>
      <c r="M238" s="2" t="s">
        <v>4</v>
      </c>
      <c r="N238" s="2" t="s">
        <v>220</v>
      </c>
      <c r="O238" s="3" t="s">
        <v>370</v>
      </c>
      <c r="P238" s="3" t="b">
        <v>1</v>
      </c>
      <c r="Q238" s="3" t="b">
        <v>0</v>
      </c>
      <c r="R238" s="3" t="b">
        <v>0</v>
      </c>
      <c r="S238" s="3" t="str">
        <f>VLOOKUP(N238,dcat_terms!$B$2:$E$151,3,FALSE)</f>
        <v>language</v>
      </c>
      <c r="T238" s="3" t="str">
        <f>VLOOKUP(N238,dcat_terms!$B$2:$E$151,4,FALSE)</f>
        <v>taal</v>
      </c>
      <c r="U238" s="4" t="s">
        <v>655</v>
      </c>
    </row>
    <row r="239" spans="1:21" outlineLevel="3" x14ac:dyDescent="0.25">
      <c r="A239" t="str">
        <f t="shared" si="29"/>
        <v/>
      </c>
      <c r="B239" t="str">
        <f t="shared" si="28"/>
        <v>/rdf:RDF/dcat:Catalog/dcat:dataset/dcat:Dataset/dcat:distribution/dcat:Distribution</v>
      </c>
      <c r="C239" t="str">
        <f t="shared" si="33"/>
        <v>&lt;FieldId239&gt;beschrijving&lt;/FieldId239&gt;</v>
      </c>
      <c r="D239" t="str">
        <f t="shared" si="32"/>
        <v>&lt;element name="dct:description" context="/rdf:RDF/dcat:Catalog/dcat:dataset/dcat:Dataset/dcat:distribution/dcat:Distribution/dct:description"&gt;&lt;label&gt;beschrijving&lt;/label&gt;&lt;/element&gt;</v>
      </c>
      <c r="E239" t="str">
        <f t="shared" si="30"/>
        <v/>
      </c>
      <c r="F239" t="str">
        <f t="shared" si="34"/>
        <v>&lt;field name="FieldId239" xpath="/rdf:RDF/dcat:Catalog/dcat:dataset/dcat:Dataset/dcat:distribution/dcat:Distribution/dct:description" or="description" in="/rdf:RDF/dcat:Catalog/dcat:dataset/dcat:Dataset/dcat:distribution/dcat:Distribution"/&gt;</v>
      </c>
      <c r="G239" t="str">
        <f t="shared" si="31"/>
        <v/>
      </c>
      <c r="H239" t="str">
        <f t="shared" si="35"/>
        <v>description</v>
      </c>
      <c r="I239">
        <f>IF(ISNUMBER(SEARCH("@",O239)),"",VLOOKUP(O239,CARDINALITIES,2,FALSE))</f>
        <v>0</v>
      </c>
      <c r="J239" s="66" t="str">
        <f>IF(ISNUMBER(SEARCH("@",O239)),"",VLOOKUP(O239,CARDINALITIES,3,FALSE))</f>
        <v>n</v>
      </c>
      <c r="M239" s="2" t="s">
        <v>4</v>
      </c>
      <c r="N239" s="35" t="s">
        <v>7</v>
      </c>
      <c r="O239" s="3" t="s">
        <v>154</v>
      </c>
      <c r="P239" s="3" t="b">
        <v>1</v>
      </c>
      <c r="Q239" s="3" t="b">
        <v>1</v>
      </c>
      <c r="R239" s="3" t="b">
        <v>1</v>
      </c>
      <c r="S239" s="3" t="str">
        <f>VLOOKUP(N239,dcat_terms!$B$2:$E$151,3,FALSE)</f>
        <v>description</v>
      </c>
      <c r="T239" s="46" t="str">
        <f>VLOOKUP(N239,dcat_terms!$B$2:$E$151,4,FALSE)</f>
        <v>beschrijving</v>
      </c>
      <c r="U239" s="4"/>
    </row>
    <row r="240" spans="1:21" outlineLevel="3" x14ac:dyDescent="0.25">
      <c r="A240" t="str">
        <f t="shared" si="29"/>
        <v/>
      </c>
      <c r="B240" t="str">
        <f t="shared" si="28"/>
        <v>/rdf:RDF/dcat:Catalog/dcat:dataset/dcat:Dataset/dcat:distribution/dcat:Distribution</v>
      </c>
      <c r="C240" t="str">
        <f t="shared" si="33"/>
        <v>&lt;FieldId240&gt;taal&lt;/FieldId240&gt;</v>
      </c>
      <c r="D240" t="str">
        <f t="shared" si="32"/>
        <v>&lt;element name="xml:lang" context="/rdf:RDF/dcat:Catalog/dcat:dataset/dcat:Dataset/dcat:distribution/dcat:Distribution/dct:description/@xml:lang"&gt;&lt;label&gt;taal&lt;/label&gt;&lt;/element&gt;</v>
      </c>
      <c r="E240" t="str">
        <f t="shared" si="30"/>
        <v/>
      </c>
      <c r="F240" t="str">
        <f t="shared" si="34"/>
        <v>&lt;!--field name="FieldId240" xpath="/rdf:RDF/dcat:Catalog/dcat:dataset/dcat:Dataset/dcat:distribution/dcat:Distribution/dct:description/@xml:lang"/!--&gt;</v>
      </c>
      <c r="G240" t="str">
        <f t="shared" si="31"/>
        <v/>
      </c>
      <c r="H240" t="str">
        <f t="shared" si="35"/>
        <v>lang</v>
      </c>
      <c r="I240" t="str">
        <f>IF(ISNUMBER(SEARCH("@",O240)),"",VLOOKUP(O240,CARDINALITIES,2,FALSE))</f>
        <v/>
      </c>
      <c r="J240" s="66" t="str">
        <f>IF(ISNUMBER(SEARCH("@",O240)),"",VLOOKUP(O240,CARDINALITIES,3,FALSE))</f>
        <v/>
      </c>
      <c r="M240" s="2" t="s">
        <v>4</v>
      </c>
      <c r="N240" s="2" t="s">
        <v>220</v>
      </c>
      <c r="O240" s="3" t="s">
        <v>371</v>
      </c>
      <c r="P240" s="3" t="b">
        <v>1</v>
      </c>
      <c r="Q240" s="3" t="b">
        <v>0</v>
      </c>
      <c r="R240" s="3" t="b">
        <v>0</v>
      </c>
      <c r="S240" s="3" t="str">
        <f>VLOOKUP(N240,dcat_terms!$B$2:$E$151,3,FALSE)</f>
        <v>language</v>
      </c>
      <c r="T240" s="3" t="str">
        <f>VLOOKUP(N240,dcat_terms!$B$2:$E$151,4,FALSE)</f>
        <v>taal</v>
      </c>
      <c r="U240" s="4" t="s">
        <v>655</v>
      </c>
    </row>
    <row r="241" spans="1:21" outlineLevel="3" x14ac:dyDescent="0.25">
      <c r="A241" t="str">
        <f t="shared" si="29"/>
        <v/>
      </c>
      <c r="B241" t="str">
        <f t="shared" si="28"/>
        <v>/rdf:RDF/dcat:Catalog/dcat:dataset/dcat:Dataset/dcat:distribution/dcat:Distribution</v>
      </c>
      <c r="C241" t="str">
        <f t="shared" si="33"/>
        <v>&lt;FieldId241&gt;URL&lt;/FieldId241&gt;</v>
      </c>
      <c r="D241" t="str">
        <f t="shared" si="32"/>
        <v>&lt;element name="dcat:accessURL" context="/rdf:RDF/dcat:Catalog/dcat:dataset/dcat:Dataset/dcat:distribution/dcat:Distribution/dcat:accessURL/@rdf:resource"&gt;&lt;label&gt;URL&lt;/label&gt;&lt;/element&gt;</v>
      </c>
      <c r="E241" t="str">
        <f t="shared" si="30"/>
        <v/>
      </c>
      <c r="F241" t="str">
        <f t="shared" si="34"/>
        <v>&lt;!--field name="FieldId241" xpath="/rdf:RDF/dcat:Catalog/dcat:dataset/dcat:Dataset/dcat:distribution/dcat:Distribution/dcat:accessURL/@rdf:resource"/!--&gt;</v>
      </c>
      <c r="G241" t="str">
        <f t="shared" si="31"/>
        <v/>
      </c>
      <c r="H241" t="str">
        <f t="shared" si="35"/>
        <v>accessURL</v>
      </c>
      <c r="I241" t="str">
        <f>IF(ISNUMBER(SEARCH("@",O241)),"",VLOOKUP(O241,CARDINALITIES,2,FALSE))</f>
        <v/>
      </c>
      <c r="J241" s="66" t="str">
        <f>IF(ISNUMBER(SEARCH("@",O241)),"",VLOOKUP(O241,CARDINALITIES,3,FALSE))</f>
        <v/>
      </c>
      <c r="M241" s="2" t="s">
        <v>4</v>
      </c>
      <c r="N241" s="35" t="s">
        <v>155</v>
      </c>
      <c r="O241" s="3" t="s">
        <v>372</v>
      </c>
      <c r="P241" s="3" t="b">
        <v>1</v>
      </c>
      <c r="Q241" s="3" t="b">
        <v>1</v>
      </c>
      <c r="R241" s="3" t="b">
        <v>1</v>
      </c>
      <c r="S241" s="3" t="str">
        <f>VLOOKUP(N241,dcat_terms!$B$2:$E$151,3,FALSE)</f>
        <v>access URL</v>
      </c>
      <c r="T241" s="46" t="str">
        <f>VLOOKUP(N241,dcat_terms!$B$2:$E$151,4,FALSE)</f>
        <v>URL</v>
      </c>
      <c r="U241" s="4"/>
    </row>
    <row r="242" spans="1:21" ht="30" outlineLevel="3" x14ac:dyDescent="0.25">
      <c r="A242" t="str">
        <f t="shared" si="29"/>
        <v/>
      </c>
      <c r="B242" t="str">
        <f t="shared" si="28"/>
        <v>/rdf:RDF/dcat:Catalog/dcat:dataset/dcat:Dataset/dcat:distribution/dcat:Distribution</v>
      </c>
      <c r="C242" t="str">
        <f t="shared" si="33"/>
        <v>&lt;FieldId242&gt;download URL&lt;/FieldId242&gt;</v>
      </c>
      <c r="D242" t="str">
        <f t="shared" si="32"/>
        <v>&lt;element name="dcat:downloadURL" context="/rdf:RDF/dcat:Catalog/dcat:dataset/dcat:Dataset/dcat:distribution/dcat:Distribution/dcat:downloadURL/@rdf:resource"&gt;&lt;label&gt;download URL&lt;/label&gt;&lt;/element&gt;</v>
      </c>
      <c r="E242" t="str">
        <f t="shared" si="30"/>
        <v/>
      </c>
      <c r="F242" t="str">
        <f t="shared" si="34"/>
        <v>&lt;!--field name="FieldId242" xpath="/rdf:RDF/dcat:Catalog/dcat:dataset/dcat:Dataset/dcat:distribution/dcat:Distribution/dcat:downloadURL/@rdf:resource"/!--&gt;</v>
      </c>
      <c r="G242" t="str">
        <f t="shared" si="31"/>
        <v/>
      </c>
      <c r="H242" t="str">
        <f t="shared" si="35"/>
        <v>downloadURL</v>
      </c>
      <c r="I242" t="str">
        <f>IF(ISNUMBER(SEARCH("@",O242)),"",VLOOKUP(O242,CARDINALITIES,2,FALSE))</f>
        <v/>
      </c>
      <c r="J242" s="66" t="str">
        <f>IF(ISNUMBER(SEARCH("@",O242)),"",VLOOKUP(O242,CARDINALITIES,3,FALSE))</f>
        <v/>
      </c>
      <c r="M242" s="2" t="s">
        <v>4</v>
      </c>
      <c r="N242" s="39" t="s">
        <v>156</v>
      </c>
      <c r="O242" s="3" t="s">
        <v>373</v>
      </c>
      <c r="P242" s="3" t="b">
        <v>1</v>
      </c>
      <c r="Q242" s="3" t="b">
        <v>1</v>
      </c>
      <c r="R242" s="3" t="b">
        <v>1</v>
      </c>
      <c r="S242" s="3" t="str">
        <f>VLOOKUP(N242,dcat_terms!$B$2:$E$151,3,FALSE)</f>
        <v>download URL</v>
      </c>
      <c r="T242" s="3" t="str">
        <f>VLOOKUP(N242,dcat_terms!$B$2:$E$151,4,FALSE)</f>
        <v>download URL</v>
      </c>
      <c r="U242" s="52" t="s">
        <v>852</v>
      </c>
    </row>
    <row r="243" spans="1:21" outlineLevel="3" x14ac:dyDescent="0.25">
      <c r="A243" t="str">
        <f t="shared" si="29"/>
        <v/>
      </c>
      <c r="B243" t="str">
        <f t="shared" si="28"/>
        <v>/rdf:RDF/dcat:Catalog/dcat:dataset/dcat:Dataset/dcat:distribution/dcat:Distribution</v>
      </c>
      <c r="C243" t="str">
        <f t="shared" si="33"/>
        <v>&lt;FieldId243&gt;publicatiedatum&lt;/FieldId243&gt;</v>
      </c>
      <c r="D243" t="str">
        <f t="shared" si="32"/>
        <v>&lt;element name="dct:issued" context="/rdf:RDF/dcat:Catalog/dcat:dataset/dcat:Dataset/dcat:distribution/dcat:Distribution/dct:issued"&gt;&lt;label&gt;publicatiedatum&lt;/label&gt;&lt;/element&gt;</v>
      </c>
      <c r="E243" t="str">
        <f t="shared" si="30"/>
        <v/>
      </c>
      <c r="F243" t="str">
        <f t="shared" si="34"/>
        <v>&lt;field name="FieldId243" xpath="/rdf:RDF/dcat:Catalog/dcat:dataset/dcat:Dataset/dcat:distribution/dcat:Distribution/dct:issued" or="issued" in="/rdf:RDF/dcat:Catalog/dcat:dataset/dcat:Dataset/dcat:distribution/dcat:Distribution"/&gt;</v>
      </c>
      <c r="G243" t="str">
        <f t="shared" si="31"/>
        <v/>
      </c>
      <c r="H243" t="str">
        <f t="shared" si="35"/>
        <v>issued</v>
      </c>
      <c r="I243">
        <f>IF(ISNUMBER(SEARCH("@",O243)),"",VLOOKUP(O243,CARDINALITIES,2,FALSE))</f>
        <v>0</v>
      </c>
      <c r="J243" s="66">
        <f>IF(ISNUMBER(SEARCH("@",O243)),"",VLOOKUP(O243,CARDINALITIES,3,FALSE))</f>
        <v>1</v>
      </c>
      <c r="M243" s="2" t="s">
        <v>4</v>
      </c>
      <c r="N243" s="2" t="s">
        <v>36</v>
      </c>
      <c r="O243" s="3" t="s">
        <v>157</v>
      </c>
      <c r="P243" s="3" t="b">
        <v>1</v>
      </c>
      <c r="Q243" s="3" t="b">
        <v>0</v>
      </c>
      <c r="R243" s="3" t="b">
        <v>1</v>
      </c>
      <c r="S243" s="3" t="str">
        <f>VLOOKUP(N243,dcat_terms!$B$2:$E$151,3,FALSE)</f>
        <v>release date</v>
      </c>
      <c r="T243" s="3" t="str">
        <f>VLOOKUP(N243,dcat_terms!$B$2:$E$151,4,FALSE)</f>
        <v>publicatiedatum</v>
      </c>
      <c r="U243" s="4"/>
    </row>
    <row r="244" spans="1:21" outlineLevel="3" x14ac:dyDescent="0.25">
      <c r="A244" t="str">
        <f t="shared" si="29"/>
        <v/>
      </c>
      <c r="B244" t="str">
        <f t="shared" si="28"/>
        <v>/rdf:RDF/dcat:Catalog/dcat:dataset/dcat:Dataset/dcat:distribution/dcat:Distribution</v>
      </c>
      <c r="C244" t="str">
        <f t="shared" si="33"/>
        <v/>
      </c>
      <c r="D244" t="str">
        <f t="shared" si="32"/>
        <v/>
      </c>
      <c r="E244" t="str">
        <f t="shared" si="30"/>
        <v/>
      </c>
      <c r="F244" t="str">
        <f t="shared" si="34"/>
        <v/>
      </c>
      <c r="G244" t="str">
        <f t="shared" si="31"/>
        <v/>
      </c>
      <c r="H244" t="str">
        <f t="shared" si="35"/>
        <v/>
      </c>
      <c r="I244" t="str">
        <f>IF(ISNUMBER(SEARCH("@",O244)),"",VLOOKUP(O244,CARDINALITIES,2,FALSE))</f>
        <v/>
      </c>
      <c r="J244" s="66" t="str">
        <f>IF(ISNUMBER(SEARCH("@",O244)),"",VLOOKUP(O244,CARDINALITIES,3,FALSE))</f>
        <v/>
      </c>
      <c r="M244" s="2" t="s">
        <v>4</v>
      </c>
      <c r="N244" s="2" t="s">
        <v>250</v>
      </c>
      <c r="O244" s="2" t="s">
        <v>374</v>
      </c>
      <c r="P244" s="48" t="b">
        <v>0</v>
      </c>
      <c r="Q244" s="3" t="b">
        <v>0</v>
      </c>
      <c r="R244" s="3" t="b">
        <v>0</v>
      </c>
      <c r="S244" s="3" t="e">
        <f>VLOOKUP(N244,dcat_terms!$B$2:$E$151,3,FALSE)</f>
        <v>#N/A</v>
      </c>
      <c r="T244" s="3" t="e">
        <f>VLOOKUP(N244,dcat_terms!$B$2:$E$151,4,FALSE)</f>
        <v>#N/A</v>
      </c>
      <c r="U244" s="4" t="s">
        <v>677</v>
      </c>
    </row>
    <row r="245" spans="1:21" outlineLevel="3" x14ac:dyDescent="0.25">
      <c r="A245" t="str">
        <f t="shared" si="29"/>
        <v/>
      </c>
      <c r="B245" t="str">
        <f t="shared" si="28"/>
        <v>/rdf:RDF/dcat:Catalog/dcat:dataset/dcat:Dataset/dcat:distribution/dcat:Distribution</v>
      </c>
      <c r="C245" t="str">
        <f t="shared" si="33"/>
        <v>&lt;FieldId245&gt;laatst gewijzigd&lt;/FieldId245&gt;</v>
      </c>
      <c r="D245" t="str">
        <f t="shared" si="32"/>
        <v>&lt;element name="dct:modified" context="/rdf:RDF/dcat:Catalog/dcat:dataset/dcat:Dataset/dcat:distribution/dcat:Distribution/dct:modified"&gt;&lt;label&gt;laatst gewijzigd&lt;/label&gt;&lt;/element&gt;</v>
      </c>
      <c r="E245" t="str">
        <f t="shared" si="30"/>
        <v/>
      </c>
      <c r="F245" t="str">
        <f t="shared" si="34"/>
        <v>&lt;field name="FieldId245" xpath="/rdf:RDF/dcat:Catalog/dcat:dataset/dcat:Dataset/dcat:distribution/dcat:Distribution/dct:modified" or="modified" in="/rdf:RDF/dcat:Catalog/dcat:dataset/dcat:Dataset/dcat:distribution/dcat:Distribution"/&gt;</v>
      </c>
      <c r="G245" t="str">
        <f t="shared" si="31"/>
        <v/>
      </c>
      <c r="H245" t="str">
        <f t="shared" si="35"/>
        <v>modified</v>
      </c>
      <c r="I245">
        <f>IF(ISNUMBER(SEARCH("@",O245)),"",VLOOKUP(O245,CARDINALITIES,2,FALSE))</f>
        <v>0</v>
      </c>
      <c r="J245" s="66">
        <f>IF(ISNUMBER(SEARCH("@",O245)),"",VLOOKUP(O245,CARDINALITIES,3,FALSE))</f>
        <v>1</v>
      </c>
      <c r="M245" s="2" t="s">
        <v>4</v>
      </c>
      <c r="N245" s="2" t="s">
        <v>38</v>
      </c>
      <c r="O245" s="3" t="s">
        <v>158</v>
      </c>
      <c r="P245" s="3" t="b">
        <v>1</v>
      </c>
      <c r="Q245" s="3" t="b">
        <v>0</v>
      </c>
      <c r="R245" s="3" t="b">
        <v>1</v>
      </c>
      <c r="S245" s="3" t="str">
        <f>VLOOKUP(N245,dcat_terms!$B$2:$E$151,3,FALSE)</f>
        <v>update/ modification date</v>
      </c>
      <c r="T245" s="3" t="str">
        <f>VLOOKUP(N245,dcat_terms!$B$2:$E$151,4,FALSE)</f>
        <v>laatst gewijzigd</v>
      </c>
      <c r="U245" s="4"/>
    </row>
    <row r="246" spans="1:21" outlineLevel="3" x14ac:dyDescent="0.25">
      <c r="A246" t="str">
        <f t="shared" si="29"/>
        <v/>
      </c>
      <c r="B246" t="str">
        <f t="shared" si="28"/>
        <v>/rdf:RDF/dcat:Catalog/dcat:dataset/dcat:Dataset/dcat:distribution/dcat:Distribution</v>
      </c>
      <c r="C246" t="str">
        <f t="shared" si="33"/>
        <v/>
      </c>
      <c r="D246" t="str">
        <f t="shared" si="32"/>
        <v/>
      </c>
      <c r="E246" t="str">
        <f t="shared" si="30"/>
        <v/>
      </c>
      <c r="F246" t="str">
        <f t="shared" si="34"/>
        <v/>
      </c>
      <c r="G246" t="str">
        <f t="shared" si="31"/>
        <v/>
      </c>
      <c r="H246" t="str">
        <f t="shared" si="35"/>
        <v/>
      </c>
      <c r="I246" t="str">
        <f>IF(ISNUMBER(SEARCH("@",O246)),"",VLOOKUP(O246,CARDINALITIES,2,FALSE))</f>
        <v/>
      </c>
      <c r="J246" s="66" t="str">
        <f>IF(ISNUMBER(SEARCH("@",O246)),"",VLOOKUP(O246,CARDINALITIES,3,FALSE))</f>
        <v/>
      </c>
      <c r="M246" s="2" t="s">
        <v>4</v>
      </c>
      <c r="N246" s="2" t="s">
        <v>250</v>
      </c>
      <c r="O246" s="2" t="s">
        <v>375</v>
      </c>
      <c r="P246" s="48" t="b">
        <v>0</v>
      </c>
      <c r="Q246" s="3" t="b">
        <v>0</v>
      </c>
      <c r="R246" s="3" t="b">
        <v>0</v>
      </c>
      <c r="S246" s="3" t="e">
        <f>VLOOKUP(N246,dcat_terms!$B$2:$E$151,3,FALSE)</f>
        <v>#N/A</v>
      </c>
      <c r="T246" s="3" t="e">
        <f>VLOOKUP(N246,dcat_terms!$B$2:$E$151,4,FALSE)</f>
        <v>#N/A</v>
      </c>
      <c r="U246" s="4" t="s">
        <v>677</v>
      </c>
    </row>
    <row r="247" spans="1:21" outlineLevel="3" x14ac:dyDescent="0.25">
      <c r="A247" t="str">
        <f t="shared" si="29"/>
        <v>&lt;name&gt;dct:format&lt;/name&gt;</v>
      </c>
      <c r="B247" t="str">
        <f t="shared" si="28"/>
        <v>/rdf:RDF/dcat:Catalog/dcat:dataset/dcat:Dataset/dcat:distribution/dcat:Distribution</v>
      </c>
      <c r="C247" t="str">
        <f t="shared" si="33"/>
        <v/>
      </c>
      <c r="D247" t="str">
        <f t="shared" si="32"/>
        <v>&lt;element name="dct:format" context="/rdf:RDF/dcat:Catalog/dcat:dataset/dcat:Dataset/dcat:distribution/dcat:Distribution/dct:format"&gt;&lt;label&gt;formaat&lt;/label&gt;&lt;/element&gt;</v>
      </c>
      <c r="E247" t="str">
        <f t="shared" si="30"/>
        <v/>
      </c>
      <c r="F247" t="str">
        <f t="shared" si="34"/>
        <v/>
      </c>
      <c r="G247" t="str">
        <f t="shared" si="31"/>
        <v>&lt;/section&gt;</v>
      </c>
      <c r="H247" t="str">
        <f t="shared" si="35"/>
        <v>format</v>
      </c>
      <c r="I247">
        <f>IF(ISNUMBER(SEARCH("@",O247)),"",VLOOKUP(O247,CARDINALITIES,2,FALSE))</f>
        <v>0</v>
      </c>
      <c r="J247" s="66">
        <f>IF(ISNUMBER(SEARCH("@",O247)),"",VLOOKUP(O247,CARDINALITIES,3,FALSE))</f>
        <v>1</v>
      </c>
      <c r="M247" s="2" t="s">
        <v>214</v>
      </c>
      <c r="N247" s="35" t="s">
        <v>159</v>
      </c>
      <c r="O247" s="3" t="s">
        <v>160</v>
      </c>
      <c r="P247" s="3" t="b">
        <v>1</v>
      </c>
      <c r="Q247" s="3" t="b">
        <v>1</v>
      </c>
      <c r="R247" s="3" t="b">
        <v>1</v>
      </c>
      <c r="S247" s="3" t="str">
        <f>VLOOKUP(N247,dcat_terms!$B$2:$E$151,3,FALSE)</f>
        <v>format</v>
      </c>
      <c r="T247" s="46" t="str">
        <f>VLOOKUP(N247,dcat_terms!$B$2:$E$151,4,FALSE)</f>
        <v>formaat</v>
      </c>
      <c r="U247" s="4"/>
    </row>
    <row r="248" spans="1:21" outlineLevel="3" x14ac:dyDescent="0.25">
      <c r="A248" t="str">
        <f t="shared" si="29"/>
        <v/>
      </c>
      <c r="B248" t="str">
        <f t="shared" si="28"/>
        <v>/rdf:RDF/dcat:Catalog/dcat:dataset/dcat:Dataset/dcat:distribution/dcat:Distribution/dct:format/skos:Concept</v>
      </c>
      <c r="C248" t="str">
        <f t="shared" si="33"/>
        <v/>
      </c>
      <c r="D248" t="str">
        <f t="shared" si="32"/>
        <v>&lt;element name="skos:Concept" context="/rdf:RDF/dcat:Catalog/dcat:dataset/dcat:Dataset/dcat:distribution/dcat:Distribution/dct:format/skos:Concept"&gt;&lt;label&gt;concept&lt;/label&gt;&lt;/element&gt;</v>
      </c>
      <c r="E248" t="str">
        <f t="shared" si="30"/>
        <v>&lt;section xpath="/rdf:RDF/dcat:Catalog/dcat:dataset/dcat:Dataset/dcat:distribution/dcat:Distribution/dct:format/skos:Concept" name="SectionConcept"&gt;</v>
      </c>
      <c r="F248" t="str">
        <f t="shared" si="34"/>
        <v/>
      </c>
      <c r="G248" t="str">
        <f t="shared" si="31"/>
        <v/>
      </c>
      <c r="H248" t="str">
        <f t="shared" si="35"/>
        <v>Concept</v>
      </c>
      <c r="I248">
        <f>IF(ISNUMBER(SEARCH("@",O248)),"",VLOOKUP(O248,CARDINALITIES,2,FALSE))</f>
        <v>1</v>
      </c>
      <c r="J248" s="66">
        <f>IF(ISNUMBER(SEARCH("@",O248)),"",VLOOKUP(O248,CARDINALITIES,3,FALSE))</f>
        <v>1</v>
      </c>
      <c r="M248" s="8" t="s">
        <v>215</v>
      </c>
      <c r="N248" s="36" t="s">
        <v>17</v>
      </c>
      <c r="O248" s="9" t="s">
        <v>161</v>
      </c>
      <c r="P248" s="9" t="b">
        <v>1</v>
      </c>
      <c r="Q248" s="9" t="b">
        <v>1</v>
      </c>
      <c r="R248" s="9" t="b">
        <v>1</v>
      </c>
      <c r="S248" s="9" t="str">
        <f>VLOOKUP(N248,dcat_terms!$B$2:$E$151,3,FALSE)</f>
        <v>concept</v>
      </c>
      <c r="T248" s="9" t="str">
        <f>VLOOKUP(N248,dcat_terms!$B$2:$E$151,4,FALSE)</f>
        <v>concept</v>
      </c>
      <c r="U248" s="10" t="s">
        <v>684</v>
      </c>
    </row>
    <row r="249" spans="1:21" outlineLevel="4" x14ac:dyDescent="0.25">
      <c r="A249" t="str">
        <f t="shared" si="29"/>
        <v/>
      </c>
      <c r="B249" t="str">
        <f t="shared" si="28"/>
        <v>/rdf:RDF/dcat:Catalog/dcat:dataset/dcat:Dataset/dcat:distribution/dcat:Distribution/dct:format/skos:Concept</v>
      </c>
      <c r="C249" t="str">
        <f t="shared" si="33"/>
        <v/>
      </c>
      <c r="D249" t="str">
        <f t="shared" si="32"/>
        <v>&lt;element name="rdf:about" context="/rdf:RDF/dcat:Catalog/dcat:dataset/dcat:Dataset/dcat:distribution/dcat:Distribution/dct:format/skos:Concept/@rdf:about"&gt;&lt;label&gt;URI&lt;/label&gt;&lt;/element&gt;</v>
      </c>
      <c r="E249" t="str">
        <f t="shared" si="30"/>
        <v/>
      </c>
      <c r="F249" t="str">
        <f t="shared" si="34"/>
        <v/>
      </c>
      <c r="G249" t="str">
        <f t="shared" si="31"/>
        <v/>
      </c>
      <c r="H249" t="str">
        <f t="shared" si="35"/>
        <v>about</v>
      </c>
      <c r="I249" t="str">
        <f>IF(ISNUMBER(SEARCH("@",O249)),"",VLOOKUP(O249,CARDINALITIES,2,FALSE))</f>
        <v/>
      </c>
      <c r="J249" s="66" t="str">
        <f>IF(ISNUMBER(SEARCH("@",O249)),"",VLOOKUP(O249,CARDINALITIES,3,FALSE))</f>
        <v/>
      </c>
      <c r="M249" s="2" t="s">
        <v>4</v>
      </c>
      <c r="N249" s="2" t="s">
        <v>218</v>
      </c>
      <c r="O249" s="3" t="s">
        <v>376</v>
      </c>
      <c r="P249" s="3" t="b">
        <v>1</v>
      </c>
      <c r="Q249" s="3" t="b">
        <v>0</v>
      </c>
      <c r="R249" s="3" t="b">
        <v>1</v>
      </c>
      <c r="S249" s="3" t="str">
        <f>VLOOKUP(N249,dcat_terms!$B$2:$E$151,3,FALSE)</f>
        <v>URI</v>
      </c>
      <c r="T249" s="3" t="str">
        <f>VLOOKUP(N249,dcat_terms!$B$2:$E$151,4,FALSE)</f>
        <v>URI</v>
      </c>
      <c r="U249" s="4"/>
    </row>
    <row r="250" spans="1:21" outlineLevel="4" x14ac:dyDescent="0.25">
      <c r="A250" t="str">
        <f t="shared" si="29"/>
        <v/>
      </c>
      <c r="B250" t="str">
        <f t="shared" si="28"/>
        <v>/rdf:RDF/dcat:Catalog/dcat:dataset/dcat:Dataset/dcat:distribution/dcat:Distribution/dct:format/skos:Concept</v>
      </c>
      <c r="C250" t="str">
        <f t="shared" si="33"/>
        <v/>
      </c>
      <c r="D250" t="str">
        <f t="shared" si="32"/>
        <v>&lt;element name="rdf:type" context="/rdf:RDF/dcat:Catalog/dcat:dataset/dcat:Dataset/dcat:distribution/dcat:Distribution/dct:format/skos:Concept/rdf:type/@rdf:resource"&gt;&lt;label&gt;rdf klasse&lt;/label&gt;&lt;/element&gt;</v>
      </c>
      <c r="E250" t="str">
        <f t="shared" si="30"/>
        <v/>
      </c>
      <c r="F250" t="str">
        <f t="shared" si="34"/>
        <v/>
      </c>
      <c r="G250" t="str">
        <f t="shared" si="31"/>
        <v/>
      </c>
      <c r="H250" t="str">
        <f t="shared" si="35"/>
        <v>type</v>
      </c>
      <c r="I250" t="str">
        <f>IF(ISNUMBER(SEARCH("@",O250)),"",VLOOKUP(O250,CARDINALITIES,2,FALSE))</f>
        <v/>
      </c>
      <c r="J250" s="66" t="str">
        <f>IF(ISNUMBER(SEARCH("@",O250)),"",VLOOKUP(O250,CARDINALITIES,3,FALSE))</f>
        <v/>
      </c>
      <c r="M250" s="2" t="s">
        <v>4</v>
      </c>
      <c r="N250" s="2" t="s">
        <v>226</v>
      </c>
      <c r="O250" s="3" t="s">
        <v>377</v>
      </c>
      <c r="P250" s="3" t="b">
        <v>1</v>
      </c>
      <c r="Q250" s="3" t="b">
        <v>0</v>
      </c>
      <c r="R250" s="3" t="b">
        <v>1</v>
      </c>
      <c r="S250" s="3" t="str">
        <f>VLOOKUP(N250,dcat_terms!$B$2:$E$151,3,FALSE)</f>
        <v>rdf class</v>
      </c>
      <c r="T250" s="3" t="str">
        <f>VLOOKUP(N250,dcat_terms!$B$2:$E$151,4,FALSE)</f>
        <v>rdf klasse</v>
      </c>
      <c r="U250" s="4" t="s">
        <v>678</v>
      </c>
    </row>
    <row r="251" spans="1:21" outlineLevel="4" x14ac:dyDescent="0.25">
      <c r="A251" t="str">
        <f t="shared" si="29"/>
        <v/>
      </c>
      <c r="B251" t="str">
        <f t="shared" si="28"/>
        <v>/rdf:RDF/dcat:Catalog/dcat:dataset/dcat:Dataset/dcat:distribution/dcat:Distribution/dct:format/skos:Concept</v>
      </c>
      <c r="C251" t="str">
        <f t="shared" si="33"/>
        <v/>
      </c>
      <c r="D251" t="str">
        <f t="shared" si="32"/>
        <v>&lt;element name="skos:prefLabel" context="/rdf:RDF/dcat:Catalog/dcat:dataset/dcat:Dataset/dcat:distribution/dcat:Distribution/dct:format/skos:Concept/skos:prefLabel"&gt;&lt;label&gt;label&lt;/label&gt;&lt;/element&gt;</v>
      </c>
      <c r="E251" t="str">
        <f t="shared" si="30"/>
        <v/>
      </c>
      <c r="F251" t="str">
        <f t="shared" si="34"/>
        <v/>
      </c>
      <c r="G251" t="str">
        <f t="shared" si="31"/>
        <v/>
      </c>
      <c r="H251" t="str">
        <f t="shared" si="35"/>
        <v>prefLabel</v>
      </c>
      <c r="I251">
        <f>IF(ISNUMBER(SEARCH("@",O251)),"",VLOOKUP(O251,CARDINALITIES,2,FALSE))</f>
        <v>0</v>
      </c>
      <c r="J251" s="66" t="str">
        <f>IF(ISNUMBER(SEARCH("@",O251)),"",VLOOKUP(O251,CARDINALITIES,3,FALSE))</f>
        <v>n</v>
      </c>
      <c r="M251" s="2" t="s">
        <v>4</v>
      </c>
      <c r="N251" s="35" t="s">
        <v>229</v>
      </c>
      <c r="O251" s="3" t="s">
        <v>378</v>
      </c>
      <c r="P251" s="3" t="b">
        <v>1</v>
      </c>
      <c r="Q251" s="3" t="b">
        <v>1</v>
      </c>
      <c r="R251" s="3" t="b">
        <v>1</v>
      </c>
      <c r="S251" s="3" t="str">
        <f>VLOOKUP(N251,dcat_terms!$B$2:$E$151,3,FALSE)</f>
        <v>preferred label</v>
      </c>
      <c r="T251" s="3" t="str">
        <f>VLOOKUP(N251,dcat_terms!$B$2:$E$151,4,FALSE)</f>
        <v>label</v>
      </c>
      <c r="U251" s="4"/>
    </row>
    <row r="252" spans="1:21" outlineLevel="4" x14ac:dyDescent="0.25">
      <c r="A252" t="str">
        <f t="shared" si="29"/>
        <v/>
      </c>
      <c r="B252" t="str">
        <f t="shared" si="28"/>
        <v>/rdf:RDF/dcat:Catalog/dcat:dataset/dcat:Dataset/dcat:distribution/dcat:Distribution/dct:format/skos:Concept</v>
      </c>
      <c r="C252" t="str">
        <f t="shared" si="33"/>
        <v/>
      </c>
      <c r="D252" t="str">
        <f t="shared" si="32"/>
        <v>&lt;element name="xml:lang" context="/rdf:RDF/dcat:Catalog/dcat:dataset/dcat:Dataset/dcat:distribution/dcat:Distribution/dct:format/skos:Concept/skos:prefLabel/@xml:lang"&gt;&lt;label&gt;taal&lt;/label&gt;&lt;/element&gt;</v>
      </c>
      <c r="E252" t="str">
        <f t="shared" si="30"/>
        <v/>
      </c>
      <c r="F252" t="str">
        <f t="shared" si="34"/>
        <v/>
      </c>
      <c r="G252" t="str">
        <f t="shared" si="31"/>
        <v/>
      </c>
      <c r="H252" t="str">
        <f t="shared" si="35"/>
        <v>lang</v>
      </c>
      <c r="I252" t="str">
        <f>IF(ISNUMBER(SEARCH("@",O252)),"",VLOOKUP(O252,CARDINALITIES,2,FALSE))</f>
        <v/>
      </c>
      <c r="J252" s="66" t="str">
        <f>IF(ISNUMBER(SEARCH("@",O252)),"",VLOOKUP(O252,CARDINALITIES,3,FALSE))</f>
        <v/>
      </c>
      <c r="M252" s="2" t="s">
        <v>4</v>
      </c>
      <c r="N252" s="2" t="s">
        <v>220</v>
      </c>
      <c r="O252" s="3" t="s">
        <v>379</v>
      </c>
      <c r="P252" s="3" t="b">
        <v>1</v>
      </c>
      <c r="Q252" s="3" t="b">
        <v>0</v>
      </c>
      <c r="R252" s="3" t="b">
        <v>0</v>
      </c>
      <c r="S252" s="3" t="str">
        <f>VLOOKUP(N252,dcat_terms!$B$2:$E$151,3,FALSE)</f>
        <v>language</v>
      </c>
      <c r="T252" s="3" t="str">
        <f>VLOOKUP(N252,dcat_terms!$B$2:$E$151,4,FALSE)</f>
        <v>taal</v>
      </c>
      <c r="U252" s="4" t="s">
        <v>655</v>
      </c>
    </row>
    <row r="253" spans="1:21" outlineLevel="4" x14ac:dyDescent="0.25">
      <c r="A253" t="str">
        <f t="shared" si="29"/>
        <v/>
      </c>
      <c r="B253" t="str">
        <f t="shared" si="28"/>
        <v>/rdf:RDF/dcat:Catalog/dcat:dataset/dcat:Dataset/dcat:distribution/dcat:Distribution/dct:format/skos:Concept</v>
      </c>
      <c r="C253" t="str">
        <f t="shared" si="33"/>
        <v/>
      </c>
      <c r="D253" t="str">
        <f t="shared" si="32"/>
        <v>&lt;element name="skos:inScheme" context="/rdf:RDF/dcat:Catalog/dcat:dataset/dcat:Dataset/dcat:distribution/dcat:Distribution/dct:format/skos:Concept/skos:inScheme/@rdf:resource"&gt;&lt;label&gt;in thesaurus&lt;/label&gt;&lt;/element&gt;</v>
      </c>
      <c r="E253" t="str">
        <f t="shared" si="30"/>
        <v/>
      </c>
      <c r="F253" t="str">
        <f t="shared" si="34"/>
        <v/>
      </c>
      <c r="G253" t="str">
        <f t="shared" si="31"/>
        <v>&lt;/section&gt;</v>
      </c>
      <c r="H253" t="str">
        <f t="shared" si="35"/>
        <v>inScheme</v>
      </c>
      <c r="I253" t="str">
        <f>IF(ISNUMBER(SEARCH("@",O253)),"",VLOOKUP(O253,CARDINALITIES,2,FALSE))</f>
        <v/>
      </c>
      <c r="J253" s="66" t="str">
        <f>IF(ISNUMBER(SEARCH("@",O253)),"",VLOOKUP(O253,CARDINALITIES,3,FALSE))</f>
        <v/>
      </c>
      <c r="M253" s="2" t="s">
        <v>4</v>
      </c>
      <c r="N253" s="2" t="s">
        <v>232</v>
      </c>
      <c r="O253" s="3" t="s">
        <v>380</v>
      </c>
      <c r="P253" s="3" t="b">
        <v>1</v>
      </c>
      <c r="Q253" s="3" t="b">
        <v>0</v>
      </c>
      <c r="R253" s="3" t="b">
        <v>1</v>
      </c>
      <c r="S253" s="3" t="str">
        <f>VLOOKUP(N253,dcat_terms!$B$2:$E$151,3,FALSE)</f>
        <v>in scheme</v>
      </c>
      <c r="T253" s="3" t="str">
        <f>VLOOKUP(N253,dcat_terms!$B$2:$E$151,4,FALSE)</f>
        <v>in thesaurus</v>
      </c>
      <c r="U253" s="4"/>
    </row>
    <row r="254" spans="1:21" outlineLevel="3" x14ac:dyDescent="0.25">
      <c r="A254" t="str">
        <f t="shared" si="29"/>
        <v>&lt;name&gt;dcat:mediaType&lt;/name&gt;</v>
      </c>
      <c r="B254" t="str">
        <f t="shared" si="28"/>
        <v/>
      </c>
      <c r="C254" t="str">
        <f t="shared" si="33"/>
        <v/>
      </c>
      <c r="D254" t="str">
        <f t="shared" si="32"/>
        <v>&lt;element name="dcat:mediaType" context="/rdf:RDF/dcat:Catalog/dcat:dataset/dcat:Dataset/dcat:distribution/dcat:Distribution/dcat:mediaType"&gt;&lt;label&gt;mediatype&lt;/label&gt;&lt;/element&gt;</v>
      </c>
      <c r="E254" t="str">
        <f t="shared" si="30"/>
        <v/>
      </c>
      <c r="F254" t="str">
        <f t="shared" si="34"/>
        <v/>
      </c>
      <c r="G254" t="str">
        <f t="shared" si="31"/>
        <v/>
      </c>
      <c r="H254" t="str">
        <f t="shared" si="35"/>
        <v>mediaType</v>
      </c>
      <c r="I254">
        <f>IF(ISNUMBER(SEARCH("@",O254)),"",VLOOKUP(O254,CARDINALITIES,2,FALSE))</f>
        <v>0</v>
      </c>
      <c r="J254" s="66">
        <f>IF(ISNUMBER(SEARCH("@",O254)),"",VLOOKUP(O254,CARDINALITIES,3,FALSE))</f>
        <v>1</v>
      </c>
      <c r="M254" s="2" t="s">
        <v>4</v>
      </c>
      <c r="N254" s="39" t="s">
        <v>162</v>
      </c>
      <c r="O254" s="3" t="s">
        <v>163</v>
      </c>
      <c r="P254" s="3" t="b">
        <v>1</v>
      </c>
      <c r="Q254" s="49" t="b">
        <v>1</v>
      </c>
      <c r="R254" s="3" t="b">
        <v>1</v>
      </c>
      <c r="S254" s="3" t="str">
        <f>VLOOKUP(N254,dcat_terms!$B$2:$E$151,3,FALSE)</f>
        <v>media type</v>
      </c>
      <c r="T254" s="46" t="str">
        <f>VLOOKUP(N254,dcat_terms!$B$2:$E$151,4,FALSE)</f>
        <v>mediatype</v>
      </c>
      <c r="U254" s="4"/>
    </row>
    <row r="255" spans="1:21" outlineLevel="3" x14ac:dyDescent="0.25">
      <c r="A255" t="str">
        <f t="shared" si="29"/>
        <v/>
      </c>
      <c r="B255" t="str">
        <f t="shared" si="28"/>
        <v>/rdf:RDF/dcat:Catalog/dcat:dataset/dcat:Dataset/dcat:distribution/dcat:Distribution/dcat:mediaType/skos:Concept</v>
      </c>
      <c r="C255" t="str">
        <f t="shared" si="33"/>
        <v/>
      </c>
      <c r="D255" t="str">
        <f t="shared" si="32"/>
        <v>&lt;element name="skos:Concept" context="/rdf:RDF/dcat:Catalog/dcat:dataset/dcat:Dataset/dcat:distribution/dcat:Distribution/dcat:mediaType/skos:Concept"&gt;&lt;label&gt;concept&lt;/label&gt;&lt;/element&gt;</v>
      </c>
      <c r="E255" t="str">
        <f t="shared" si="30"/>
        <v>&lt;section xpath="/rdf:RDF/dcat:Catalog/dcat:dataset/dcat:Dataset/dcat:distribution/dcat:Distribution/dcat:mediaType/skos:Concept" name="SectionConcept"&gt;</v>
      </c>
      <c r="F255" t="str">
        <f t="shared" si="34"/>
        <v/>
      </c>
      <c r="G255" t="str">
        <f t="shared" si="31"/>
        <v/>
      </c>
      <c r="H255" t="str">
        <f t="shared" si="35"/>
        <v>Concept</v>
      </c>
      <c r="I255">
        <f>IF(ISNUMBER(SEARCH("@",O255)),"",VLOOKUP(O255,CARDINALITIES,2,FALSE))</f>
        <v>1</v>
      </c>
      <c r="J255" s="66">
        <f>IF(ISNUMBER(SEARCH("@",O255)),"",VLOOKUP(O255,CARDINALITIES,3,FALSE))</f>
        <v>1</v>
      </c>
      <c r="M255" s="8" t="s">
        <v>215</v>
      </c>
      <c r="N255" s="40" t="s">
        <v>17</v>
      </c>
      <c r="O255" s="9" t="s">
        <v>626</v>
      </c>
      <c r="P255" s="9" t="b">
        <v>1</v>
      </c>
      <c r="Q255" s="50" t="b">
        <v>1</v>
      </c>
      <c r="R255" s="9" t="b">
        <v>1</v>
      </c>
      <c r="S255" s="9" t="str">
        <f>VLOOKUP(N255,dcat_terms!$B$2:$E$151,3,FALSE)</f>
        <v>concept</v>
      </c>
      <c r="T255" s="9" t="str">
        <f>VLOOKUP(N255,dcat_terms!$B$2:$E$151,4,FALSE)</f>
        <v>concept</v>
      </c>
      <c r="U255" s="10" t="s">
        <v>684</v>
      </c>
    </row>
    <row r="256" spans="1:21" outlineLevel="4" x14ac:dyDescent="0.25">
      <c r="A256" t="str">
        <f t="shared" si="29"/>
        <v/>
      </c>
      <c r="B256" t="str">
        <f t="shared" si="28"/>
        <v>/rdf:RDF/dcat:Catalog/dcat:dataset/dcat:Dataset/dcat:distribution/dcat:Distribution/dcat:mediaType/skos:Concept</v>
      </c>
      <c r="C256" t="str">
        <f t="shared" si="33"/>
        <v/>
      </c>
      <c r="D256" t="str">
        <f t="shared" si="32"/>
        <v>&lt;element name="rdf:about" context="/rdf:RDF/dcat:Catalog/dcat:dataset/dcat:Dataset/dcat:distribution/dcat:Distribution/dcat:mediaType/skos:Concept/@rdf:about"&gt;&lt;label&gt;URI&lt;/label&gt;&lt;/element&gt;</v>
      </c>
      <c r="E256" t="str">
        <f t="shared" si="30"/>
        <v/>
      </c>
      <c r="F256" t="str">
        <f t="shared" si="34"/>
        <v/>
      </c>
      <c r="G256" t="str">
        <f t="shared" si="31"/>
        <v/>
      </c>
      <c r="H256" t="str">
        <f t="shared" si="35"/>
        <v>about</v>
      </c>
      <c r="I256" t="str">
        <f>IF(ISNUMBER(SEARCH("@",O256)),"",VLOOKUP(O256,CARDINALITIES,2,FALSE))</f>
        <v/>
      </c>
      <c r="J256" s="66" t="str">
        <f>IF(ISNUMBER(SEARCH("@",O256)),"",VLOOKUP(O256,CARDINALITIES,3,FALSE))</f>
        <v/>
      </c>
      <c r="M256" s="2" t="s">
        <v>4</v>
      </c>
      <c r="N256" s="2" t="s">
        <v>218</v>
      </c>
      <c r="O256" s="3" t="s">
        <v>627</v>
      </c>
      <c r="P256" s="3" t="b">
        <v>1</v>
      </c>
      <c r="Q256" s="3" t="b">
        <v>0</v>
      </c>
      <c r="R256" s="3" t="b">
        <v>1</v>
      </c>
      <c r="S256" s="3" t="str">
        <f>VLOOKUP(N256,dcat_terms!$B$2:$E$151,3,FALSE)</f>
        <v>URI</v>
      </c>
      <c r="T256" s="3" t="str">
        <f>VLOOKUP(N256,dcat_terms!$B$2:$E$151,4,FALSE)</f>
        <v>URI</v>
      </c>
      <c r="U256" s="4" t="s">
        <v>684</v>
      </c>
    </row>
    <row r="257" spans="1:21" outlineLevel="4" x14ac:dyDescent="0.25">
      <c r="A257" t="str">
        <f t="shared" si="29"/>
        <v/>
      </c>
      <c r="B257" t="str">
        <f t="shared" si="28"/>
        <v>/rdf:RDF/dcat:Catalog/dcat:dataset/dcat:Dataset/dcat:distribution/dcat:Distribution/dcat:mediaType/skos:Concept</v>
      </c>
      <c r="C257" t="str">
        <f t="shared" si="33"/>
        <v/>
      </c>
      <c r="D257" t="str">
        <f t="shared" si="32"/>
        <v>&lt;element name="rdf:type" context="/rdf:RDF/dcat:Catalog/dcat:dataset/dcat:Dataset/dcat:distribution/dcat:Distribution/dcat:mediaType/skos:Concept/rdf:type/@rdf:resource"&gt;&lt;label&gt;rdf klasse&lt;/label&gt;&lt;/element&gt;</v>
      </c>
      <c r="E257" t="str">
        <f t="shared" si="30"/>
        <v/>
      </c>
      <c r="F257" t="str">
        <f t="shared" si="34"/>
        <v/>
      </c>
      <c r="G257" t="str">
        <f t="shared" si="31"/>
        <v/>
      </c>
      <c r="H257" t="str">
        <f t="shared" si="35"/>
        <v>type</v>
      </c>
      <c r="I257" t="str">
        <f>IF(ISNUMBER(SEARCH("@",O257)),"",VLOOKUP(O257,CARDINALITIES,2,FALSE))</f>
        <v/>
      </c>
      <c r="J257" s="66" t="str">
        <f>IF(ISNUMBER(SEARCH("@",O257)),"",VLOOKUP(O257,CARDINALITIES,3,FALSE))</f>
        <v/>
      </c>
      <c r="M257" s="2" t="s">
        <v>4</v>
      </c>
      <c r="N257" s="2" t="s">
        <v>226</v>
      </c>
      <c r="O257" s="3" t="s">
        <v>628</v>
      </c>
      <c r="P257" s="3" t="b">
        <v>1</v>
      </c>
      <c r="Q257" s="3" t="b">
        <v>0</v>
      </c>
      <c r="R257" s="3" t="b">
        <v>1</v>
      </c>
      <c r="S257" s="3" t="str">
        <f>VLOOKUP(N257,dcat_terms!$B$2:$E$151,3,FALSE)</f>
        <v>rdf class</v>
      </c>
      <c r="T257" s="3" t="str">
        <f>VLOOKUP(N257,dcat_terms!$B$2:$E$151,4,FALSE)</f>
        <v>rdf klasse</v>
      </c>
      <c r="U257" s="4" t="s">
        <v>678</v>
      </c>
    </row>
    <row r="258" spans="1:21" outlineLevel="4" x14ac:dyDescent="0.25">
      <c r="A258" t="str">
        <f t="shared" si="29"/>
        <v/>
      </c>
      <c r="B258" t="str">
        <f t="shared" ref="B258:B321" si="36">IF(AND(P258,M258="class"),O258,IF(ROW()&gt;2,IF(NOT(SUBSTITUTE(O258,B257,"")=O258),B257,""),""))</f>
        <v>/rdf:RDF/dcat:Catalog/dcat:dataset/dcat:Dataset/dcat:distribution/dcat:Distribution/dcat:mediaType/skos:Concept</v>
      </c>
      <c r="C258" t="str">
        <f t="shared" si="33"/>
        <v/>
      </c>
      <c r="D258" t="str">
        <f t="shared" si="32"/>
        <v>&lt;element name="skos:prefLabel" context="/rdf:RDF/dcat:Catalog/dcat:dataset/dcat:Dataset/dcat:distribution/dcat:Distribution/dcat:mediaType/skos:Concept/skos:prefLabel"&gt;&lt;label&gt;label&lt;/label&gt;&lt;/element&gt;</v>
      </c>
      <c r="E258" t="str">
        <f t="shared" si="30"/>
        <v/>
      </c>
      <c r="F258" t="str">
        <f t="shared" si="34"/>
        <v/>
      </c>
      <c r="G258" t="str">
        <f t="shared" si="31"/>
        <v/>
      </c>
      <c r="H258" t="str">
        <f t="shared" si="35"/>
        <v>prefLabel</v>
      </c>
      <c r="I258">
        <f>IF(ISNUMBER(SEARCH("@",O258)),"",VLOOKUP(O258,CARDINALITIES,2,FALSE))</f>
        <v>0</v>
      </c>
      <c r="J258" s="66" t="str">
        <f>IF(ISNUMBER(SEARCH("@",O258)),"",VLOOKUP(O258,CARDINALITIES,3,FALSE))</f>
        <v>n</v>
      </c>
      <c r="M258" s="2" t="s">
        <v>4</v>
      </c>
      <c r="N258" s="35" t="s">
        <v>229</v>
      </c>
      <c r="O258" s="3" t="s">
        <v>629</v>
      </c>
      <c r="P258" s="3" t="b">
        <v>1</v>
      </c>
      <c r="Q258" s="3" t="b">
        <v>1</v>
      </c>
      <c r="R258" s="3" t="b">
        <v>1</v>
      </c>
      <c r="S258" s="3" t="str">
        <f>VLOOKUP(N258,dcat_terms!$B$2:$E$151,3,FALSE)</f>
        <v>preferred label</v>
      </c>
      <c r="T258" s="3" t="str">
        <f>VLOOKUP(N258,dcat_terms!$B$2:$E$151,4,FALSE)</f>
        <v>label</v>
      </c>
      <c r="U258" s="4" t="s">
        <v>684</v>
      </c>
    </row>
    <row r="259" spans="1:21" outlineLevel="4" x14ac:dyDescent="0.25">
      <c r="A259" t="str">
        <f t="shared" ref="A259:A322" si="37">IF(AND(P259,NOT(N259="skos:Concept"),OR(M259="class",M260="class")),CONCATENATE("&lt;name&gt;",N259,"&lt;/name&gt;"),"")</f>
        <v/>
      </c>
      <c r="B259" t="str">
        <f t="shared" si="36"/>
        <v>/rdf:RDF/dcat:Catalog/dcat:dataset/dcat:Dataset/dcat:distribution/dcat:Distribution/dcat:mediaType/skos:Concept</v>
      </c>
      <c r="C259" t="str">
        <f t="shared" si="33"/>
        <v/>
      </c>
      <c r="D259" t="str">
        <f t="shared" si="32"/>
        <v>&lt;element name="xml:lang" context="/rdf:RDF/dcat:Catalog/dcat:dataset/dcat:Dataset/dcat:distribution/dcat:Distribution/dcat:mediaType/skos:Concept/skos:prefLabel/@xml:lang"&gt;&lt;label&gt;taal&lt;/label&gt;&lt;/element&gt;</v>
      </c>
      <c r="E259" t="str">
        <f t="shared" ref="E259:E322" si="38">IF(AND(M259="class",P259),CONCATENATE("&lt;section ",IF(N259="skos:Concept",CONCATENATE("xpath=""",O259,""""),"")," name=""Section",H259,"""&gt;"),"")</f>
        <v/>
      </c>
      <c r="F259" t="str">
        <f t="shared" si="34"/>
        <v/>
      </c>
      <c r="G259" t="str">
        <f t="shared" ref="G259:G322" si="39">IF(AND(LEN(B259)&gt;0,OR(LEN(B260)=0,M260="class")),"&lt;/section&gt;","")</f>
        <v/>
      </c>
      <c r="H259" t="str">
        <f t="shared" si="35"/>
        <v>lang</v>
      </c>
      <c r="I259" t="str">
        <f>IF(ISNUMBER(SEARCH("@",O259)),"",VLOOKUP(O259,CARDINALITIES,2,FALSE))</f>
        <v/>
      </c>
      <c r="J259" s="66" t="str">
        <f>IF(ISNUMBER(SEARCH("@",O259)),"",VLOOKUP(O259,CARDINALITIES,3,FALSE))</f>
        <v/>
      </c>
      <c r="M259" s="2" t="s">
        <v>4</v>
      </c>
      <c r="N259" s="2" t="s">
        <v>220</v>
      </c>
      <c r="O259" s="3" t="s">
        <v>630</v>
      </c>
      <c r="P259" s="3" t="b">
        <v>1</v>
      </c>
      <c r="Q259" s="3" t="b">
        <v>0</v>
      </c>
      <c r="R259" s="3" t="b">
        <v>0</v>
      </c>
      <c r="S259" s="3" t="str">
        <f>VLOOKUP(N259,dcat_terms!$B$2:$E$151,3,FALSE)</f>
        <v>language</v>
      </c>
      <c r="T259" s="3" t="str">
        <f>VLOOKUP(N259,dcat_terms!$B$2:$E$151,4,FALSE)</f>
        <v>taal</v>
      </c>
      <c r="U259" s="4" t="s">
        <v>655</v>
      </c>
    </row>
    <row r="260" spans="1:21" outlineLevel="4" x14ac:dyDescent="0.25">
      <c r="A260" t="str">
        <f t="shared" si="37"/>
        <v/>
      </c>
      <c r="B260" t="str">
        <f t="shared" si="36"/>
        <v>/rdf:RDF/dcat:Catalog/dcat:dataset/dcat:Dataset/dcat:distribution/dcat:Distribution/dcat:mediaType/skos:Concept</v>
      </c>
      <c r="C260" t="str">
        <f t="shared" si="33"/>
        <v/>
      </c>
      <c r="D260" t="str">
        <f t="shared" si="32"/>
        <v>&lt;element name="skos:inScheme" context="/rdf:RDF/dcat:Catalog/dcat:dataset/dcat:Dataset/dcat:distribution/dcat:Distribution/dcat:mediaType/skos:Concept/skos:inScheme/@rdf:resource"&gt;&lt;label&gt;in thesaurus&lt;/label&gt;&lt;/element&gt;</v>
      </c>
      <c r="E260" t="str">
        <f t="shared" si="38"/>
        <v/>
      </c>
      <c r="F260" t="str">
        <f t="shared" si="34"/>
        <v/>
      </c>
      <c r="G260" t="str">
        <f t="shared" si="39"/>
        <v>&lt;/section&gt;</v>
      </c>
      <c r="H260" t="str">
        <f t="shared" si="35"/>
        <v>inScheme</v>
      </c>
      <c r="I260" t="str">
        <f>IF(ISNUMBER(SEARCH("@",O260)),"",VLOOKUP(O260,CARDINALITIES,2,FALSE))</f>
        <v/>
      </c>
      <c r="J260" s="66" t="str">
        <f>IF(ISNUMBER(SEARCH("@",O260)),"",VLOOKUP(O260,CARDINALITIES,3,FALSE))</f>
        <v/>
      </c>
      <c r="M260" s="2" t="s">
        <v>4</v>
      </c>
      <c r="N260" s="2" t="s">
        <v>232</v>
      </c>
      <c r="O260" s="3" t="s">
        <v>631</v>
      </c>
      <c r="P260" s="3" t="b">
        <v>1</v>
      </c>
      <c r="Q260" s="3" t="b">
        <v>0</v>
      </c>
      <c r="R260" s="3" t="b">
        <v>1</v>
      </c>
      <c r="S260" s="3" t="str">
        <f>VLOOKUP(N260,dcat_terms!$B$2:$E$151,3,FALSE)</f>
        <v>in scheme</v>
      </c>
      <c r="T260" s="3" t="str">
        <f>VLOOKUP(N260,dcat_terms!$B$2:$E$151,4,FALSE)</f>
        <v>in thesaurus</v>
      </c>
      <c r="U260" s="4" t="s">
        <v>684</v>
      </c>
    </row>
    <row r="261" spans="1:21" outlineLevel="4" x14ac:dyDescent="0.25">
      <c r="A261" t="str">
        <f t="shared" si="37"/>
        <v>&lt;name&gt;dct:language&lt;/name&gt;</v>
      </c>
      <c r="B261" t="str">
        <f t="shared" si="36"/>
        <v/>
      </c>
      <c r="C261" t="str">
        <f t="shared" si="33"/>
        <v/>
      </c>
      <c r="D261" t="str">
        <f t="shared" si="32"/>
        <v>&lt;element name="dct:language" context="/rdf:RDF/dcat:Catalog/dcat:dataset/dcat:Dataset/dcat:distribution/dcat:Distribution/dct:language"&gt;&lt;label&gt;taal&lt;/label&gt;&lt;/element&gt;</v>
      </c>
      <c r="E261" t="str">
        <f t="shared" si="38"/>
        <v/>
      </c>
      <c r="F261" t="str">
        <f t="shared" si="34"/>
        <v/>
      </c>
      <c r="G261" t="str">
        <f t="shared" si="39"/>
        <v/>
      </c>
      <c r="H261" t="str">
        <f t="shared" si="35"/>
        <v>language</v>
      </c>
      <c r="I261">
        <f>IF(ISNUMBER(SEARCH("@",O261)),"",VLOOKUP(O261,CARDINALITIES,2,FALSE))</f>
        <v>0</v>
      </c>
      <c r="J261" s="66">
        <f>IF(ISNUMBER(SEARCH("@",O261)),"",VLOOKUP(O261,CARDINALITIES,3,FALSE))</f>
        <v>1</v>
      </c>
      <c r="M261" s="2" t="s">
        <v>4</v>
      </c>
      <c r="N261" s="2" t="s">
        <v>33</v>
      </c>
      <c r="O261" s="3" t="s">
        <v>164</v>
      </c>
      <c r="P261" s="3" t="b">
        <v>1</v>
      </c>
      <c r="Q261" s="3" t="b">
        <v>0</v>
      </c>
      <c r="R261" s="3" t="b">
        <v>1</v>
      </c>
      <c r="S261" s="3" t="str">
        <f>VLOOKUP(N261,dcat_terms!$B$2:$E$151,3,FALSE)</f>
        <v>language</v>
      </c>
      <c r="T261" s="3" t="str">
        <f>VLOOKUP(N261,dcat_terms!$B$2:$E$151,4,FALSE)</f>
        <v>taal</v>
      </c>
      <c r="U261" s="4"/>
    </row>
    <row r="262" spans="1:21" outlineLevel="3" x14ac:dyDescent="0.25">
      <c r="A262" t="str">
        <f t="shared" si="37"/>
        <v/>
      </c>
      <c r="B262" t="str">
        <f t="shared" si="36"/>
        <v>/rdf:RDF/dcat:Catalog/dcat:dataset/dcat:Dataset/dcat:distribution/dcat:Distribution/dct:language/skos:Concept</v>
      </c>
      <c r="C262" t="str">
        <f t="shared" si="33"/>
        <v/>
      </c>
      <c r="D262" t="str">
        <f t="shared" si="32"/>
        <v>&lt;element name="skos:Concept" context="/rdf:RDF/dcat:Catalog/dcat:dataset/dcat:Dataset/dcat:distribution/dcat:Distribution/dct:language/skos:Concept"&gt;&lt;label&gt;concept&lt;/label&gt;&lt;/element&gt;</v>
      </c>
      <c r="E262" t="str">
        <f t="shared" si="38"/>
        <v>&lt;section xpath="/rdf:RDF/dcat:Catalog/dcat:dataset/dcat:Dataset/dcat:distribution/dcat:Distribution/dct:language/skos:Concept" name="SectionConcept"&gt;</v>
      </c>
      <c r="F262" t="str">
        <f t="shared" si="34"/>
        <v/>
      </c>
      <c r="G262" t="str">
        <f t="shared" si="39"/>
        <v/>
      </c>
      <c r="H262" t="str">
        <f t="shared" si="35"/>
        <v>Concept</v>
      </c>
      <c r="I262">
        <f>IF(ISNUMBER(SEARCH("@",O262)),"",VLOOKUP(O262,CARDINALITIES,2,FALSE))</f>
        <v>1</v>
      </c>
      <c r="J262" s="66">
        <f>IF(ISNUMBER(SEARCH("@",O262)),"",VLOOKUP(O262,CARDINALITIES,3,FALSE))</f>
        <v>1</v>
      </c>
      <c r="M262" s="8" t="s">
        <v>215</v>
      </c>
      <c r="N262" s="8" t="s">
        <v>17</v>
      </c>
      <c r="O262" s="9" t="s">
        <v>165</v>
      </c>
      <c r="P262" s="9" t="b">
        <v>1</v>
      </c>
      <c r="Q262" s="9" t="b">
        <v>0</v>
      </c>
      <c r="R262" s="9" t="b">
        <v>1</v>
      </c>
      <c r="S262" s="9" t="str">
        <f>VLOOKUP(N262,dcat_terms!$B$2:$E$151,3,FALSE)</f>
        <v>concept</v>
      </c>
      <c r="T262" s="9" t="str">
        <f>VLOOKUP(N262,dcat_terms!$B$2:$E$151,4,FALSE)</f>
        <v>concept</v>
      </c>
      <c r="U262" s="10" t="s">
        <v>684</v>
      </c>
    </row>
    <row r="263" spans="1:21" outlineLevel="4" x14ac:dyDescent="0.25">
      <c r="A263" t="str">
        <f t="shared" si="37"/>
        <v/>
      </c>
      <c r="B263" t="str">
        <f t="shared" si="36"/>
        <v>/rdf:RDF/dcat:Catalog/dcat:dataset/dcat:Dataset/dcat:distribution/dcat:Distribution/dct:language/skos:Concept</v>
      </c>
      <c r="C263" t="str">
        <f t="shared" si="33"/>
        <v/>
      </c>
      <c r="D263" t="str">
        <f t="shared" ref="D263:D326" si="40">IF(P263,CONCATENATE("&lt;element name=""",N263,""" context=""",O263,"""&gt;&lt;label&gt;",T263,"&lt;/label&gt;&lt;/element&gt;"),"")</f>
        <v>&lt;element name="rdf:about" context="/rdf:RDF/dcat:Catalog/dcat:dataset/dcat:Dataset/dcat:distribution/dcat:Distribution/dct:language/skos:Concept/@rdf:about"&gt;&lt;label&gt;URI&lt;/label&gt;&lt;/element&gt;</v>
      </c>
      <c r="E263" t="str">
        <f t="shared" si="38"/>
        <v/>
      </c>
      <c r="F263" t="str">
        <f t="shared" si="34"/>
        <v/>
      </c>
      <c r="G263" t="str">
        <f t="shared" si="39"/>
        <v/>
      </c>
      <c r="H263" t="str">
        <f t="shared" si="35"/>
        <v>about</v>
      </c>
      <c r="I263" t="str">
        <f>IF(ISNUMBER(SEARCH("@",O263)),"",VLOOKUP(O263,CARDINALITIES,2,FALSE))</f>
        <v/>
      </c>
      <c r="J263" s="66" t="str">
        <f>IF(ISNUMBER(SEARCH("@",O263)),"",VLOOKUP(O263,CARDINALITIES,3,FALSE))</f>
        <v/>
      </c>
      <c r="M263" s="2" t="s">
        <v>4</v>
      </c>
      <c r="N263" s="2" t="s">
        <v>218</v>
      </c>
      <c r="O263" s="3" t="s">
        <v>381</v>
      </c>
      <c r="P263" s="3" t="b">
        <v>1</v>
      </c>
      <c r="Q263" s="3" t="b">
        <v>0</v>
      </c>
      <c r="R263" s="3" t="b">
        <v>1</v>
      </c>
      <c r="S263" s="3" t="str">
        <f>VLOOKUP(N263,dcat_terms!$B$2:$E$151,3,FALSE)</f>
        <v>URI</v>
      </c>
      <c r="T263" s="3" t="str">
        <f>VLOOKUP(N263,dcat_terms!$B$2:$E$151,4,FALSE)</f>
        <v>URI</v>
      </c>
      <c r="U263" s="4" t="s">
        <v>684</v>
      </c>
    </row>
    <row r="264" spans="1:21" outlineLevel="4" x14ac:dyDescent="0.25">
      <c r="A264" t="str">
        <f t="shared" si="37"/>
        <v/>
      </c>
      <c r="B264" t="str">
        <f t="shared" si="36"/>
        <v>/rdf:RDF/dcat:Catalog/dcat:dataset/dcat:Dataset/dcat:distribution/dcat:Distribution/dct:language/skos:Concept</v>
      </c>
      <c r="C264" t="str">
        <f t="shared" si="33"/>
        <v/>
      </c>
      <c r="D264" t="str">
        <f t="shared" si="40"/>
        <v>&lt;element name="rdf:type" context="/rdf:RDF/dcat:Catalog/dcat:dataset/dcat:Dataset/dcat:distribution/dcat:Distribution/dct:language/skos:Concept/rdf:type/@rdf:resource"&gt;&lt;label&gt;rdf klasse&lt;/label&gt;&lt;/element&gt;</v>
      </c>
      <c r="E264" t="str">
        <f t="shared" si="38"/>
        <v/>
      </c>
      <c r="F264" t="str">
        <f t="shared" si="34"/>
        <v/>
      </c>
      <c r="G264" t="str">
        <f t="shared" si="39"/>
        <v/>
      </c>
      <c r="H264" t="str">
        <f t="shared" si="35"/>
        <v>type</v>
      </c>
      <c r="I264" t="str">
        <f>IF(ISNUMBER(SEARCH("@",O264)),"",VLOOKUP(O264,CARDINALITIES,2,FALSE))</f>
        <v/>
      </c>
      <c r="J264" s="66" t="str">
        <f>IF(ISNUMBER(SEARCH("@",O264)),"",VLOOKUP(O264,CARDINALITIES,3,FALSE))</f>
        <v/>
      </c>
      <c r="M264" s="2" t="s">
        <v>4</v>
      </c>
      <c r="N264" s="2" t="s">
        <v>226</v>
      </c>
      <c r="O264" s="3" t="s">
        <v>382</v>
      </c>
      <c r="P264" s="3" t="b">
        <v>1</v>
      </c>
      <c r="Q264" s="3" t="b">
        <v>0</v>
      </c>
      <c r="R264" s="3" t="b">
        <v>1</v>
      </c>
      <c r="S264" s="3" t="str">
        <f>VLOOKUP(N264,dcat_terms!$B$2:$E$151,3,FALSE)</f>
        <v>rdf class</v>
      </c>
      <c r="T264" s="3" t="str">
        <f>VLOOKUP(N264,dcat_terms!$B$2:$E$151,4,FALSE)</f>
        <v>rdf klasse</v>
      </c>
      <c r="U264" s="4"/>
    </row>
    <row r="265" spans="1:21" outlineLevel="4" x14ac:dyDescent="0.25">
      <c r="A265" t="str">
        <f t="shared" si="37"/>
        <v/>
      </c>
      <c r="B265" t="str">
        <f t="shared" si="36"/>
        <v>/rdf:RDF/dcat:Catalog/dcat:dataset/dcat:Dataset/dcat:distribution/dcat:Distribution/dct:language/skos:Concept</v>
      </c>
      <c r="C265" t="str">
        <f t="shared" si="33"/>
        <v/>
      </c>
      <c r="D265" t="str">
        <f t="shared" si="40"/>
        <v>&lt;element name="skos:prefLabel" context="/rdf:RDF/dcat:Catalog/dcat:dataset/dcat:Dataset/dcat:distribution/dcat:Distribution/dct:language/skos:Concept/skos:prefLabel"&gt;&lt;label&gt;label&lt;/label&gt;&lt;/element&gt;</v>
      </c>
      <c r="E265" t="str">
        <f t="shared" si="38"/>
        <v/>
      </c>
      <c r="F265" t="str">
        <f t="shared" si="34"/>
        <v/>
      </c>
      <c r="G265" t="str">
        <f t="shared" si="39"/>
        <v/>
      </c>
      <c r="H265" t="str">
        <f t="shared" si="35"/>
        <v>prefLabel</v>
      </c>
      <c r="I265">
        <f>IF(ISNUMBER(SEARCH("@",O265)),"",VLOOKUP(O265,CARDINALITIES,2,FALSE))</f>
        <v>0</v>
      </c>
      <c r="J265" s="66" t="str">
        <f>IF(ISNUMBER(SEARCH("@",O265)),"",VLOOKUP(O265,CARDINALITIES,3,FALSE))</f>
        <v>n</v>
      </c>
      <c r="M265" s="2" t="s">
        <v>4</v>
      </c>
      <c r="N265" s="2" t="s">
        <v>229</v>
      </c>
      <c r="O265" s="3" t="s">
        <v>383</v>
      </c>
      <c r="P265" s="3" t="b">
        <v>1</v>
      </c>
      <c r="Q265" s="3" t="b">
        <v>0</v>
      </c>
      <c r="R265" s="3" t="b">
        <v>1</v>
      </c>
      <c r="S265" s="3" t="str">
        <f>VLOOKUP(N265,dcat_terms!$B$2:$E$151,3,FALSE)</f>
        <v>preferred label</v>
      </c>
      <c r="T265" s="3" t="str">
        <f>VLOOKUP(N265,dcat_terms!$B$2:$E$151,4,FALSE)</f>
        <v>label</v>
      </c>
      <c r="U265" s="4" t="s">
        <v>684</v>
      </c>
    </row>
    <row r="266" spans="1:21" outlineLevel="4" x14ac:dyDescent="0.25">
      <c r="A266" t="str">
        <f t="shared" si="37"/>
        <v/>
      </c>
      <c r="B266" t="str">
        <f t="shared" si="36"/>
        <v>/rdf:RDF/dcat:Catalog/dcat:dataset/dcat:Dataset/dcat:distribution/dcat:Distribution/dct:language/skos:Concept</v>
      </c>
      <c r="C266" t="str">
        <f t="shared" si="33"/>
        <v/>
      </c>
      <c r="D266" t="str">
        <f t="shared" si="40"/>
        <v>&lt;element name="xml:lang" context="/rdf:RDF/dcat:Catalog/dcat:dataset/dcat:Dataset/dcat:distribution/dcat:Distribution/dct:language/skos:Concept/skos:prefLabel/@xml:lang"&gt;&lt;label&gt;taal&lt;/label&gt;&lt;/element&gt;</v>
      </c>
      <c r="E266" t="str">
        <f t="shared" si="38"/>
        <v/>
      </c>
      <c r="F266" t="str">
        <f t="shared" si="34"/>
        <v/>
      </c>
      <c r="G266" t="str">
        <f t="shared" si="39"/>
        <v/>
      </c>
      <c r="H266" t="str">
        <f t="shared" si="35"/>
        <v>lang</v>
      </c>
      <c r="I266" t="str">
        <f>IF(ISNUMBER(SEARCH("@",O266)),"",VLOOKUP(O266,CARDINALITIES,2,FALSE))</f>
        <v/>
      </c>
      <c r="J266" s="66" t="str">
        <f>IF(ISNUMBER(SEARCH("@",O266)),"",VLOOKUP(O266,CARDINALITIES,3,FALSE))</f>
        <v/>
      </c>
      <c r="M266" s="2" t="s">
        <v>4</v>
      </c>
      <c r="N266" s="2" t="s">
        <v>220</v>
      </c>
      <c r="O266" s="3" t="s">
        <v>384</v>
      </c>
      <c r="P266" s="3" t="b">
        <v>1</v>
      </c>
      <c r="Q266" s="3" t="b">
        <v>0</v>
      </c>
      <c r="R266" s="3" t="b">
        <v>0</v>
      </c>
      <c r="S266" s="3" t="str">
        <f>VLOOKUP(N266,dcat_terms!$B$2:$E$151,3,FALSE)</f>
        <v>language</v>
      </c>
      <c r="T266" s="3" t="str">
        <f>VLOOKUP(N266,dcat_terms!$B$2:$E$151,4,FALSE)</f>
        <v>taal</v>
      </c>
      <c r="U266" s="4" t="s">
        <v>655</v>
      </c>
    </row>
    <row r="267" spans="1:21" outlineLevel="4" x14ac:dyDescent="0.25">
      <c r="A267" t="str">
        <f t="shared" si="37"/>
        <v/>
      </c>
      <c r="B267" t="str">
        <f t="shared" si="36"/>
        <v>/rdf:RDF/dcat:Catalog/dcat:dataset/dcat:Dataset/dcat:distribution/dcat:Distribution/dct:language/skos:Concept</v>
      </c>
      <c r="C267" t="str">
        <f t="shared" si="33"/>
        <v/>
      </c>
      <c r="D267" t="str">
        <f t="shared" si="40"/>
        <v>&lt;element name="skos:inScheme" context="/rdf:RDF/dcat:Catalog/dcat:dataset/dcat:Dataset/dcat:distribution/dcat:Distribution/dct:language/skos:Concept/skos:inScheme/@rdf:resource"&gt;&lt;label&gt;in thesaurus&lt;/label&gt;&lt;/element&gt;</v>
      </c>
      <c r="E267" t="str">
        <f t="shared" si="38"/>
        <v/>
      </c>
      <c r="F267" t="str">
        <f t="shared" si="34"/>
        <v/>
      </c>
      <c r="G267" t="str">
        <f t="shared" si="39"/>
        <v>&lt;/section&gt;</v>
      </c>
      <c r="H267" t="str">
        <f t="shared" si="35"/>
        <v>inScheme</v>
      </c>
      <c r="I267" t="str">
        <f>IF(ISNUMBER(SEARCH("@",O267)),"",VLOOKUP(O267,CARDINALITIES,2,FALSE))</f>
        <v/>
      </c>
      <c r="J267" s="66" t="str">
        <f>IF(ISNUMBER(SEARCH("@",O267)),"",VLOOKUP(O267,CARDINALITIES,3,FALSE))</f>
        <v/>
      </c>
      <c r="M267" s="2" t="s">
        <v>4</v>
      </c>
      <c r="N267" s="2" t="s">
        <v>232</v>
      </c>
      <c r="O267" s="3" t="s">
        <v>385</v>
      </c>
      <c r="P267" s="3" t="b">
        <v>1</v>
      </c>
      <c r="Q267" s="3" t="b">
        <v>0</v>
      </c>
      <c r="R267" s="3" t="b">
        <v>1</v>
      </c>
      <c r="S267" s="3" t="str">
        <f>VLOOKUP(N267,dcat_terms!$B$2:$E$151,3,FALSE)</f>
        <v>in scheme</v>
      </c>
      <c r="T267" s="3" t="str">
        <f>VLOOKUP(N267,dcat_terms!$B$2:$E$151,4,FALSE)</f>
        <v>in thesaurus</v>
      </c>
      <c r="U267" s="4" t="s">
        <v>684</v>
      </c>
    </row>
    <row r="268" spans="1:21" outlineLevel="3" x14ac:dyDescent="0.25">
      <c r="A268" t="str">
        <f t="shared" si="37"/>
        <v>&lt;name&gt;dct:license&lt;/name&gt;</v>
      </c>
      <c r="B268" t="str">
        <f t="shared" si="36"/>
        <v/>
      </c>
      <c r="C268" t="str">
        <f t="shared" si="33"/>
        <v/>
      </c>
      <c r="D268" t="str">
        <f t="shared" si="40"/>
        <v>&lt;element name="dct:license" context="/rdf:RDF/dcat:Catalog/dcat:dataset/dcat:Dataset/dcat:distribution/dcat:Distribution/dct:license"&gt;&lt;label&gt;licentie&lt;/label&gt;&lt;/element&gt;</v>
      </c>
      <c r="E268" t="str">
        <f t="shared" si="38"/>
        <v/>
      </c>
      <c r="F268" t="str">
        <f t="shared" si="34"/>
        <v/>
      </c>
      <c r="G268" t="str">
        <f t="shared" si="39"/>
        <v/>
      </c>
      <c r="H268" t="str">
        <f t="shared" si="35"/>
        <v>license</v>
      </c>
      <c r="I268">
        <f>IF(ISNUMBER(SEARCH("@",O268)),"",VLOOKUP(O268,CARDINALITIES,2,FALSE))</f>
        <v>0</v>
      </c>
      <c r="J268" s="66">
        <f>IF(ISNUMBER(SEARCH("@",O268)),"",VLOOKUP(O268,CARDINALITIES,3,FALSE))</f>
        <v>1</v>
      </c>
      <c r="M268" s="2" t="s">
        <v>4</v>
      </c>
      <c r="N268" s="35" t="s">
        <v>23</v>
      </c>
      <c r="O268" s="3" t="s">
        <v>166</v>
      </c>
      <c r="P268" s="3" t="b">
        <v>1</v>
      </c>
      <c r="Q268" s="3" t="b">
        <v>1</v>
      </c>
      <c r="R268" s="3" t="b">
        <v>1</v>
      </c>
      <c r="S268" s="3" t="str">
        <f>VLOOKUP(N268,dcat_terms!$B$2:$E$151,3,FALSE)</f>
        <v>licence</v>
      </c>
      <c r="T268" s="46" t="str">
        <f>VLOOKUP(N268,dcat_terms!$B$2:$E$151,4,FALSE)</f>
        <v>licentie</v>
      </c>
      <c r="U268" s="4" t="s">
        <v>737</v>
      </c>
    </row>
    <row r="269" spans="1:21" outlineLevel="3" x14ac:dyDescent="0.25">
      <c r="A269" t="str">
        <f t="shared" si="37"/>
        <v>&lt;name&gt;dct:LicenseDocument&lt;/name&gt;</v>
      </c>
      <c r="B269" t="str">
        <f t="shared" si="36"/>
        <v>/rdf:RDF/dcat:Catalog/dcat:dataset/dcat:Dataset/dcat:distribution/dcat:Distribution/dct:license/dct:LicenseDocument</v>
      </c>
      <c r="C269" t="str">
        <f t="shared" si="33"/>
        <v>&lt;SectionLicenseDocument&gt;licentie&lt;/SectionLicenseDocument&gt;</v>
      </c>
      <c r="D269" t="str">
        <f t="shared" si="40"/>
        <v>&lt;element name="dct:LicenseDocument" context="/rdf:RDF/dcat:Catalog/dcat:dataset/dcat:Dataset/dcat:distribution/dcat:Distribution/dct:license/dct:LicenseDocument"&gt;&lt;label&gt;licentie&lt;/label&gt;&lt;/element&gt;</v>
      </c>
      <c r="E269" t="str">
        <f t="shared" si="38"/>
        <v>&lt;section  name="SectionLicenseDocument"&gt;</v>
      </c>
      <c r="F269" t="str">
        <f t="shared" si="34"/>
        <v/>
      </c>
      <c r="G269" t="str">
        <f t="shared" si="39"/>
        <v/>
      </c>
      <c r="H269" t="str">
        <f t="shared" si="35"/>
        <v>LicenseDocument</v>
      </c>
      <c r="I269">
        <f>IF(ISNUMBER(SEARCH("@",O269)),"",VLOOKUP(O269,CARDINALITIES,2,FALSE))</f>
        <v>1</v>
      </c>
      <c r="J269" s="66">
        <f>IF(ISNUMBER(SEARCH("@",O269)),"",VLOOKUP(O269,CARDINALITIES,3,FALSE))</f>
        <v>1</v>
      </c>
      <c r="M269" s="8" t="s">
        <v>215</v>
      </c>
      <c r="N269" s="36" t="s">
        <v>25</v>
      </c>
      <c r="O269" s="9" t="s">
        <v>167</v>
      </c>
      <c r="P269" s="9" t="b">
        <v>1</v>
      </c>
      <c r="Q269" s="9" t="b">
        <v>1</v>
      </c>
      <c r="R269" s="9" t="b">
        <v>1</v>
      </c>
      <c r="S269" s="9" t="str">
        <f>VLOOKUP(N269,dcat_terms!$B$2:$E$151,3,FALSE)</f>
        <v>licentie</v>
      </c>
      <c r="T269" s="9" t="str">
        <f>VLOOKUP(N269,dcat_terms!$B$2:$E$151,4,FALSE)</f>
        <v>licentie</v>
      </c>
      <c r="U269" s="10"/>
    </row>
    <row r="270" spans="1:21" s="33" customFormat="1" outlineLevel="4" x14ac:dyDescent="0.25">
      <c r="A270" t="str">
        <f t="shared" si="37"/>
        <v/>
      </c>
      <c r="B270" t="str">
        <f t="shared" si="36"/>
        <v>/rdf:RDF/dcat:Catalog/dcat:dataset/dcat:Dataset/dcat:distribution/dcat:Distribution/dct:license/dct:LicenseDocument</v>
      </c>
      <c r="C270" t="str">
        <f t="shared" si="33"/>
        <v>&lt;FieldId270&gt;URI&lt;/FieldId270&gt;</v>
      </c>
      <c r="D270" t="str">
        <f t="shared" si="40"/>
        <v>&lt;element name="rdf:about" context="/rdf:RDF/dcat:Catalog/dcat:dataset/dcat:Dataset/dcat:distribution/dcat:Distribution/dct:license/dct:LicenseDocument/@rdf:about"&gt;&lt;label&gt;URI&lt;/label&gt;&lt;/element&gt;</v>
      </c>
      <c r="E270" t="str">
        <f t="shared" si="38"/>
        <v/>
      </c>
      <c r="F270" t="str">
        <f t="shared" si="34"/>
        <v>&lt;!--field name="FieldId270" xpath="/rdf:RDF/dcat:Catalog/dcat:dataset/dcat:Dataset/dcat:distribution/dcat:Distribution/dct:license/dct:LicenseDocument/@rdf:about"/!--&gt;</v>
      </c>
      <c r="G270" t="str">
        <f t="shared" si="39"/>
        <v/>
      </c>
      <c r="H270" t="str">
        <f t="shared" si="35"/>
        <v>about</v>
      </c>
      <c r="I270" t="str">
        <f>IF(ISNUMBER(SEARCH("@",O270)),"",VLOOKUP(O270,CARDINALITIES,2,FALSE))</f>
        <v/>
      </c>
      <c r="J270" s="66" t="str">
        <f>IF(ISNUMBER(SEARCH("@",O270)),"",VLOOKUP(O270,CARDINALITIES,3,FALSE))</f>
        <v/>
      </c>
      <c r="K270"/>
      <c r="M270" s="24" t="s">
        <v>4</v>
      </c>
      <c r="N270" s="24" t="s">
        <v>218</v>
      </c>
      <c r="O270" s="31" t="s">
        <v>386</v>
      </c>
      <c r="P270" s="31" t="b">
        <v>1</v>
      </c>
      <c r="Q270" s="31" t="b">
        <v>0</v>
      </c>
      <c r="R270" s="31" t="b">
        <v>1</v>
      </c>
      <c r="S270" s="31" t="str">
        <f>VLOOKUP(N270,dcat_terms!$B$2:$E$151,3,FALSE)</f>
        <v>URI</v>
      </c>
      <c r="T270" s="31" t="str">
        <f>VLOOKUP(N270,dcat_terms!$B$2:$E$151,4,FALSE)</f>
        <v>URI</v>
      </c>
      <c r="U270" s="32"/>
    </row>
    <row r="271" spans="1:21" s="33" customFormat="1" outlineLevel="4" x14ac:dyDescent="0.25">
      <c r="A271" t="str">
        <f t="shared" si="37"/>
        <v>&lt;name&gt;dct:type&lt;/name&gt;</v>
      </c>
      <c r="B271" t="str">
        <f t="shared" si="36"/>
        <v>/rdf:RDF/dcat:Catalog/dcat:dataset/dcat:Dataset/dcat:distribution/dcat:Distribution/dct:license/dct:LicenseDocument</v>
      </c>
      <c r="C271" t="str">
        <f t="shared" si="33"/>
        <v/>
      </c>
      <c r="D271" t="str">
        <f t="shared" si="40"/>
        <v>&lt;element name="dct:type" context="/rdf:RDF/dcat:Catalog/dcat:dataset/dcat:Dataset/dcat:distribution/dcat:Distribution/dct:license/dct:LicenseDocument/dct:type"&gt;&lt;label&gt;type&lt;/label&gt;&lt;/element&gt;</v>
      </c>
      <c r="E271" t="str">
        <f t="shared" si="38"/>
        <v/>
      </c>
      <c r="F271" t="str">
        <f t="shared" si="34"/>
        <v/>
      </c>
      <c r="G271" t="str">
        <f t="shared" si="39"/>
        <v>&lt;/section&gt;</v>
      </c>
      <c r="H271" t="str">
        <f t="shared" si="35"/>
        <v>type</v>
      </c>
      <c r="I271">
        <f>IF(ISNUMBER(SEARCH("@",O271)),"",VLOOKUP(O271,CARDINALITIES,2,FALSE))</f>
        <v>0</v>
      </c>
      <c r="J271" s="66">
        <f>IF(ISNUMBER(SEARCH("@",O271)),"",VLOOKUP(O271,CARDINALITIES,3,FALSE))</f>
        <v>1</v>
      </c>
      <c r="K271"/>
      <c r="M271" s="24" t="s">
        <v>4</v>
      </c>
      <c r="N271" s="24" t="s">
        <v>15</v>
      </c>
      <c r="O271" s="31" t="s">
        <v>168</v>
      </c>
      <c r="P271" s="31" t="b">
        <v>1</v>
      </c>
      <c r="Q271" s="31" t="b">
        <v>0</v>
      </c>
      <c r="R271" s="31" t="b">
        <v>1</v>
      </c>
      <c r="S271" s="31" t="str">
        <f>VLOOKUP(N271,dcat_terms!$B$2:$E$151,3,FALSE)</f>
        <v>type</v>
      </c>
      <c r="T271" s="31" t="str">
        <f>VLOOKUP(N271,dcat_terms!$B$2:$E$151,4,FALSE)</f>
        <v>type</v>
      </c>
      <c r="U271" s="32"/>
    </row>
    <row r="272" spans="1:21" outlineLevel="4" x14ac:dyDescent="0.25">
      <c r="A272" t="str">
        <f t="shared" si="37"/>
        <v/>
      </c>
      <c r="B272" t="str">
        <f t="shared" si="36"/>
        <v>/rdf:RDF/dcat:Catalog/dcat:dataset/dcat:Dataset/dcat:distribution/dcat:Distribution/dct:license/dct:LicenseDocument/dct:type/skos:Concept</v>
      </c>
      <c r="C272" t="str">
        <f t="shared" si="33"/>
        <v/>
      </c>
      <c r="D272" t="str">
        <f t="shared" si="40"/>
        <v>&lt;element name="skos:Concept" context="/rdf:RDF/dcat:Catalog/dcat:dataset/dcat:Dataset/dcat:distribution/dcat:Distribution/dct:license/dct:LicenseDocument/dct:type/skos:Concept"&gt;&lt;label&gt;concept&lt;/label&gt;&lt;/element&gt;</v>
      </c>
      <c r="E272" t="str">
        <f t="shared" si="38"/>
        <v>&lt;section xpath="/rdf:RDF/dcat:Catalog/dcat:dataset/dcat:Dataset/dcat:distribution/dcat:Distribution/dct:license/dct:LicenseDocument/dct:type/skos:Concept" name="SectionConcept"&gt;</v>
      </c>
      <c r="F272" t="str">
        <f t="shared" si="34"/>
        <v/>
      </c>
      <c r="G272" t="str">
        <f t="shared" si="39"/>
        <v/>
      </c>
      <c r="H272" t="str">
        <f t="shared" si="35"/>
        <v>Concept</v>
      </c>
      <c r="I272">
        <f>IF(ISNUMBER(SEARCH("@",O272)),"",VLOOKUP(O272,CARDINALITIES,2,FALSE))</f>
        <v>1</v>
      </c>
      <c r="J272" s="66">
        <f>IF(ISNUMBER(SEARCH("@",O272)),"",VLOOKUP(O272,CARDINALITIES,3,FALSE))</f>
        <v>1</v>
      </c>
      <c r="M272" s="8" t="s">
        <v>215</v>
      </c>
      <c r="N272" s="8" t="s">
        <v>17</v>
      </c>
      <c r="O272" s="9" t="s">
        <v>169</v>
      </c>
      <c r="P272" s="9" t="b">
        <v>1</v>
      </c>
      <c r="Q272" s="9" t="b">
        <v>0</v>
      </c>
      <c r="R272" s="9" t="b">
        <v>1</v>
      </c>
      <c r="S272" s="9" t="str">
        <f>VLOOKUP(N272,dcat_terms!$B$2:$E$151,3,FALSE)</f>
        <v>concept</v>
      </c>
      <c r="T272" s="9" t="str">
        <f>VLOOKUP(N272,dcat_terms!$B$2:$E$151,4,FALSE)</f>
        <v>concept</v>
      </c>
      <c r="U272" s="10" t="s">
        <v>684</v>
      </c>
    </row>
    <row r="273" spans="1:21" outlineLevel="5" x14ac:dyDescent="0.25">
      <c r="A273" t="str">
        <f t="shared" si="37"/>
        <v/>
      </c>
      <c r="B273" t="str">
        <f t="shared" si="36"/>
        <v>/rdf:RDF/dcat:Catalog/dcat:dataset/dcat:Dataset/dcat:distribution/dcat:Distribution/dct:license/dct:LicenseDocument/dct:type/skos:Concept</v>
      </c>
      <c r="C273" t="str">
        <f t="shared" si="33"/>
        <v/>
      </c>
      <c r="D273" t="str">
        <f t="shared" si="40"/>
        <v>&lt;element name="rdf:about" context="/rdf:RDF/dcat:Catalog/dcat:dataset/dcat:Dataset/dcat:distribution/dcat:Distribution/dct:license/dct:LicenseDocument/dct:type/skos:Concept/@rdf:about"&gt;&lt;label&gt;URI&lt;/label&gt;&lt;/element&gt;</v>
      </c>
      <c r="E273" t="str">
        <f t="shared" si="38"/>
        <v/>
      </c>
      <c r="F273" t="str">
        <f t="shared" si="34"/>
        <v/>
      </c>
      <c r="G273" t="str">
        <f t="shared" si="39"/>
        <v/>
      </c>
      <c r="H273" t="str">
        <f t="shared" si="35"/>
        <v>about</v>
      </c>
      <c r="I273" t="str">
        <f>IF(ISNUMBER(SEARCH("@",O273)),"",VLOOKUP(O273,CARDINALITIES,2,FALSE))</f>
        <v/>
      </c>
      <c r="J273" s="66" t="str">
        <f>IF(ISNUMBER(SEARCH("@",O273)),"",VLOOKUP(O273,CARDINALITIES,3,FALSE))</f>
        <v/>
      </c>
      <c r="M273" s="2" t="s">
        <v>4</v>
      </c>
      <c r="N273" s="2" t="s">
        <v>218</v>
      </c>
      <c r="O273" s="3" t="s">
        <v>387</v>
      </c>
      <c r="P273" s="3" t="b">
        <v>1</v>
      </c>
      <c r="Q273" s="3" t="b">
        <v>0</v>
      </c>
      <c r="R273" s="3" t="b">
        <v>1</v>
      </c>
      <c r="S273" s="3" t="str">
        <f>VLOOKUP(N273,dcat_terms!$B$2:$E$151,3,FALSE)</f>
        <v>URI</v>
      </c>
      <c r="T273" s="3" t="str">
        <f>VLOOKUP(N273,dcat_terms!$B$2:$E$151,4,FALSE)</f>
        <v>URI</v>
      </c>
      <c r="U273" s="4" t="s">
        <v>684</v>
      </c>
    </row>
    <row r="274" spans="1:21" outlineLevel="5" x14ac:dyDescent="0.25">
      <c r="A274" t="str">
        <f t="shared" si="37"/>
        <v/>
      </c>
      <c r="B274" t="str">
        <f t="shared" si="36"/>
        <v>/rdf:RDF/dcat:Catalog/dcat:dataset/dcat:Dataset/dcat:distribution/dcat:Distribution/dct:license/dct:LicenseDocument/dct:type/skos:Concept</v>
      </c>
      <c r="C274" t="str">
        <f t="shared" si="33"/>
        <v/>
      </c>
      <c r="D274" t="str">
        <f t="shared" si="40"/>
        <v>&lt;element name="rdf:type" context="/rdf:RDF/dcat:Catalog/dcat:dataset/dcat:Dataset/dcat:distribution/dcat:Distribution/dct:license/dct:LicenseDocument/dct:type/skos:Concept/rdf:type/@rdf:resource"&gt;&lt;label&gt;rdf klasse&lt;/label&gt;&lt;/element&gt;</v>
      </c>
      <c r="E274" t="str">
        <f t="shared" si="38"/>
        <v/>
      </c>
      <c r="F274" t="str">
        <f t="shared" si="34"/>
        <v/>
      </c>
      <c r="G274" t="str">
        <f t="shared" si="39"/>
        <v/>
      </c>
      <c r="H274" t="str">
        <f t="shared" si="35"/>
        <v>type</v>
      </c>
      <c r="I274" t="str">
        <f>IF(ISNUMBER(SEARCH("@",O274)),"",VLOOKUP(O274,CARDINALITIES,2,FALSE))</f>
        <v/>
      </c>
      <c r="J274" s="66" t="str">
        <f>IF(ISNUMBER(SEARCH("@",O274)),"",VLOOKUP(O274,CARDINALITIES,3,FALSE))</f>
        <v/>
      </c>
      <c r="M274" s="2" t="s">
        <v>4</v>
      </c>
      <c r="N274" s="2" t="s">
        <v>226</v>
      </c>
      <c r="O274" s="3" t="s">
        <v>388</v>
      </c>
      <c r="P274" s="3" t="b">
        <v>1</v>
      </c>
      <c r="Q274" s="3" t="b">
        <v>0</v>
      </c>
      <c r="R274" s="3" t="b">
        <v>1</v>
      </c>
      <c r="S274" s="3" t="str">
        <f>VLOOKUP(N274,dcat_terms!$B$2:$E$151,3,FALSE)</f>
        <v>rdf class</v>
      </c>
      <c r="T274" s="3" t="str">
        <f>VLOOKUP(N274,dcat_terms!$B$2:$E$151,4,FALSE)</f>
        <v>rdf klasse</v>
      </c>
      <c r="U274" s="4" t="s">
        <v>706</v>
      </c>
    </row>
    <row r="275" spans="1:21" outlineLevel="5" x14ac:dyDescent="0.25">
      <c r="A275" t="str">
        <f t="shared" si="37"/>
        <v/>
      </c>
      <c r="B275" t="str">
        <f t="shared" si="36"/>
        <v>/rdf:RDF/dcat:Catalog/dcat:dataset/dcat:Dataset/dcat:distribution/dcat:Distribution/dct:license/dct:LicenseDocument/dct:type/skos:Concept</v>
      </c>
      <c r="C275" t="str">
        <f t="shared" si="33"/>
        <v/>
      </c>
      <c r="D275" t="str">
        <f t="shared" si="40"/>
        <v>&lt;element name="skos:prefLabel" context="/rdf:RDF/dcat:Catalog/dcat:dataset/dcat:Dataset/dcat:distribution/dcat:Distribution/dct:license/dct:LicenseDocument/dct:type/skos:Concept/skos:prefLabel"&gt;&lt;label&gt;label&lt;/label&gt;&lt;/element&gt;</v>
      </c>
      <c r="E275" t="str">
        <f t="shared" si="38"/>
        <v/>
      </c>
      <c r="F275" t="str">
        <f t="shared" si="34"/>
        <v/>
      </c>
      <c r="G275" t="str">
        <f t="shared" si="39"/>
        <v/>
      </c>
      <c r="H275" t="str">
        <f t="shared" si="35"/>
        <v>prefLabel</v>
      </c>
      <c r="I275">
        <f>IF(ISNUMBER(SEARCH("@",O275)),"",VLOOKUP(O275,CARDINALITIES,2,FALSE))</f>
        <v>0</v>
      </c>
      <c r="J275" s="66" t="str">
        <f>IF(ISNUMBER(SEARCH("@",O275)),"",VLOOKUP(O275,CARDINALITIES,3,FALSE))</f>
        <v>n</v>
      </c>
      <c r="M275" s="2" t="s">
        <v>4</v>
      </c>
      <c r="N275" s="2" t="s">
        <v>229</v>
      </c>
      <c r="O275" s="3" t="s">
        <v>389</v>
      </c>
      <c r="P275" s="3" t="b">
        <v>1</v>
      </c>
      <c r="Q275" s="3" t="b">
        <v>0</v>
      </c>
      <c r="R275" s="3" t="b">
        <v>1</v>
      </c>
      <c r="S275" s="3" t="str">
        <f>VLOOKUP(N275,dcat_terms!$B$2:$E$151,3,FALSE)</f>
        <v>preferred label</v>
      </c>
      <c r="T275" s="3" t="str">
        <f>VLOOKUP(N275,dcat_terms!$B$2:$E$151,4,FALSE)</f>
        <v>label</v>
      </c>
      <c r="U275" s="4" t="s">
        <v>684</v>
      </c>
    </row>
    <row r="276" spans="1:21" outlineLevel="5" x14ac:dyDescent="0.25">
      <c r="A276" t="str">
        <f t="shared" si="37"/>
        <v/>
      </c>
      <c r="B276" t="str">
        <f t="shared" si="36"/>
        <v>/rdf:RDF/dcat:Catalog/dcat:dataset/dcat:Dataset/dcat:distribution/dcat:Distribution/dct:license/dct:LicenseDocument/dct:type/skos:Concept</v>
      </c>
      <c r="C276" t="str">
        <f t="shared" si="33"/>
        <v/>
      </c>
      <c r="D276" t="str">
        <f t="shared" si="40"/>
        <v>&lt;element name="xml:lang" context="/rdf:RDF/dcat:Catalog/dcat:dataset/dcat:Dataset/dcat:distribution/dcat:Distribution/dct:license/dct:LicenseDocument/dct:type/skos:Concept/skos:prefLabel/@xml:lang"&gt;&lt;label&gt;taal&lt;/label&gt;&lt;/element&gt;</v>
      </c>
      <c r="E276" t="str">
        <f t="shared" si="38"/>
        <v/>
      </c>
      <c r="F276" t="str">
        <f t="shared" si="34"/>
        <v/>
      </c>
      <c r="G276" t="str">
        <f t="shared" si="39"/>
        <v/>
      </c>
      <c r="H276" t="str">
        <f t="shared" si="35"/>
        <v>lang</v>
      </c>
      <c r="I276" t="str">
        <f>IF(ISNUMBER(SEARCH("@",O276)),"",VLOOKUP(O276,CARDINALITIES,2,FALSE))</f>
        <v/>
      </c>
      <c r="J276" s="66" t="str">
        <f>IF(ISNUMBER(SEARCH("@",O276)),"",VLOOKUP(O276,CARDINALITIES,3,FALSE))</f>
        <v/>
      </c>
      <c r="M276" s="2" t="s">
        <v>4</v>
      </c>
      <c r="N276" s="2" t="s">
        <v>220</v>
      </c>
      <c r="O276" s="3" t="s">
        <v>390</v>
      </c>
      <c r="P276" s="3" t="b">
        <v>1</v>
      </c>
      <c r="Q276" s="3" t="b">
        <v>0</v>
      </c>
      <c r="R276" s="3" t="b">
        <v>0</v>
      </c>
      <c r="S276" s="3" t="str">
        <f>VLOOKUP(N276,dcat_terms!$B$2:$E$151,3,FALSE)</f>
        <v>language</v>
      </c>
      <c r="T276" s="3" t="str">
        <f>VLOOKUP(N276,dcat_terms!$B$2:$E$151,4,FALSE)</f>
        <v>taal</v>
      </c>
      <c r="U276" s="4" t="s">
        <v>655</v>
      </c>
    </row>
    <row r="277" spans="1:21" outlineLevel="5" x14ac:dyDescent="0.25">
      <c r="A277" t="str">
        <f t="shared" si="37"/>
        <v/>
      </c>
      <c r="B277" t="str">
        <f t="shared" si="36"/>
        <v>/rdf:RDF/dcat:Catalog/dcat:dataset/dcat:Dataset/dcat:distribution/dcat:Distribution/dct:license/dct:LicenseDocument/dct:type/skos:Concept</v>
      </c>
      <c r="C277" t="str">
        <f t="shared" si="33"/>
        <v/>
      </c>
      <c r="D277" t="str">
        <f t="shared" si="40"/>
        <v>&lt;element name="skos:inScheme" context="/rdf:RDF/dcat:Catalog/dcat:dataset/dcat:Dataset/dcat:distribution/dcat:Distribution/dct:license/dct:LicenseDocument/dct:type/skos:Concept/skos:inScheme/@rdf:resource"&gt;&lt;label&gt;in thesaurus&lt;/label&gt;&lt;/element&gt;</v>
      </c>
      <c r="E277" t="str">
        <f t="shared" si="38"/>
        <v/>
      </c>
      <c r="F277" t="str">
        <f t="shared" si="34"/>
        <v/>
      </c>
      <c r="G277" t="str">
        <f t="shared" si="39"/>
        <v>&lt;/section&gt;</v>
      </c>
      <c r="H277" t="str">
        <f t="shared" si="35"/>
        <v>inScheme</v>
      </c>
      <c r="I277" t="str">
        <f>IF(ISNUMBER(SEARCH("@",O277)),"",VLOOKUP(O277,CARDINALITIES,2,FALSE))</f>
        <v/>
      </c>
      <c r="J277" s="66" t="str">
        <f>IF(ISNUMBER(SEARCH("@",O277)),"",VLOOKUP(O277,CARDINALITIES,3,FALSE))</f>
        <v/>
      </c>
      <c r="M277" s="2" t="s">
        <v>4</v>
      </c>
      <c r="N277" s="2" t="s">
        <v>232</v>
      </c>
      <c r="O277" s="3" t="s">
        <v>391</v>
      </c>
      <c r="P277" s="3" t="b">
        <v>1</v>
      </c>
      <c r="Q277" s="3" t="b">
        <v>0</v>
      </c>
      <c r="R277" s="3" t="b">
        <v>1</v>
      </c>
      <c r="S277" s="3" t="str">
        <f>VLOOKUP(N277,dcat_terms!$B$2:$E$151,3,FALSE)</f>
        <v>in scheme</v>
      </c>
      <c r="T277" s="3" t="str">
        <f>VLOOKUP(N277,dcat_terms!$B$2:$E$151,4,FALSE)</f>
        <v>in thesaurus</v>
      </c>
      <c r="U277" s="4" t="s">
        <v>684</v>
      </c>
    </row>
    <row r="278" spans="1:21" outlineLevel="4" x14ac:dyDescent="0.25">
      <c r="A278" t="str">
        <f t="shared" si="37"/>
        <v/>
      </c>
      <c r="B278" t="str">
        <f t="shared" si="36"/>
        <v/>
      </c>
      <c r="C278" t="str">
        <f t="shared" si="33"/>
        <v>&lt;FieldId278&gt;titel&lt;/FieldId278&gt;</v>
      </c>
      <c r="D278" t="str">
        <f t="shared" si="40"/>
        <v>&lt;element name="dct:title" context="/rdf:RDF/dcat:Catalog/dcat:dataset/dcat:Dataset/dcat:distribution/dcat:Distribution/dct:license/dct:LicenseDocument/dct:title"&gt;&lt;label&gt;titel&lt;/label&gt;&lt;/element&gt;</v>
      </c>
      <c r="E278" t="str">
        <f t="shared" si="38"/>
        <v/>
      </c>
      <c r="F278" t="str">
        <f t="shared" si="34"/>
        <v>&lt;field name="FieldId278" xpath="/rdf:RDF/dcat:Catalog/dcat:dataset/dcat:Dataset/dcat:distribution/dcat:Distribution/dct:license/dct:LicenseDocument/dct:title" or="title" in="/rdf:RDF/dcat:Catalog/dcat:dataset/dcat:Dataset/dcat:distribution/dcat:Distribution/dct:license/dct:LicenseDocument"/&gt;</v>
      </c>
      <c r="G278" t="str">
        <f t="shared" si="39"/>
        <v/>
      </c>
      <c r="H278" t="str">
        <f t="shared" si="35"/>
        <v>title</v>
      </c>
      <c r="I278">
        <f>IF(ISNUMBER(SEARCH("@",O278)),"",VLOOKUP(O278,CARDINALITIES,2,FALSE))</f>
        <v>0</v>
      </c>
      <c r="J278" s="66" t="str">
        <f>IF(ISNUMBER(SEARCH("@",O278)),"",VLOOKUP(O278,CARDINALITIES,3,FALSE))</f>
        <v>n</v>
      </c>
      <c r="M278" s="2" t="s">
        <v>4</v>
      </c>
      <c r="N278" s="35" t="s">
        <v>5</v>
      </c>
      <c r="O278" s="3" t="s">
        <v>170</v>
      </c>
      <c r="P278" s="3" t="b">
        <v>1</v>
      </c>
      <c r="Q278" s="3" t="b">
        <v>1</v>
      </c>
      <c r="R278" s="3" t="b">
        <v>1</v>
      </c>
      <c r="S278" s="3" t="str">
        <f>VLOOKUP(N278,dcat_terms!$B$2:$E$151,3,FALSE)</f>
        <v>title</v>
      </c>
      <c r="T278" s="3" t="str">
        <f>VLOOKUP(N278,dcat_terms!$B$2:$E$151,4,FALSE)</f>
        <v>titel</v>
      </c>
      <c r="U278" s="4"/>
    </row>
    <row r="279" spans="1:21" outlineLevel="4" x14ac:dyDescent="0.25">
      <c r="A279" t="str">
        <f t="shared" si="37"/>
        <v/>
      </c>
      <c r="B279" t="str">
        <f t="shared" si="36"/>
        <v/>
      </c>
      <c r="C279" t="str">
        <f t="shared" si="33"/>
        <v>&lt;FieldId279&gt;taal&lt;/FieldId279&gt;</v>
      </c>
      <c r="D279" t="str">
        <f t="shared" si="40"/>
        <v>&lt;element name="xml:lang" context="/rdf:RDF/dcat:Catalog/dcat:dataset/dcat:Dataset/dcat:distribution/dcat:Distribution/dct:license/dct:LicenseDocument/dct:title/@xml:lang"&gt;&lt;label&gt;taal&lt;/label&gt;&lt;/element&gt;</v>
      </c>
      <c r="E279" t="str">
        <f t="shared" si="38"/>
        <v/>
      </c>
      <c r="F279" t="str">
        <f t="shared" si="34"/>
        <v>&lt;!--field name="FieldId279" xpath="/rdf:RDF/dcat:Catalog/dcat:dataset/dcat:Dataset/dcat:distribution/dcat:Distribution/dct:license/dct:LicenseDocument/dct:title/@xml:lang"/!--&gt;</v>
      </c>
      <c r="G279" t="str">
        <f t="shared" si="39"/>
        <v/>
      </c>
      <c r="H279" t="str">
        <f t="shared" si="35"/>
        <v>lang</v>
      </c>
      <c r="I279" t="str">
        <f>IF(ISNUMBER(SEARCH("@",O279)),"",VLOOKUP(O279,CARDINALITIES,2,FALSE))</f>
        <v/>
      </c>
      <c r="J279" s="66" t="str">
        <f>IF(ISNUMBER(SEARCH("@",O279)),"",VLOOKUP(O279,CARDINALITIES,3,FALSE))</f>
        <v/>
      </c>
      <c r="M279" s="2" t="s">
        <v>4</v>
      </c>
      <c r="N279" s="2" t="s">
        <v>220</v>
      </c>
      <c r="O279" s="3" t="s">
        <v>392</v>
      </c>
      <c r="P279" s="3" t="b">
        <v>1</v>
      </c>
      <c r="Q279" s="3" t="b">
        <v>0</v>
      </c>
      <c r="R279" s="3" t="b">
        <v>0</v>
      </c>
      <c r="S279" s="3" t="str">
        <f>VLOOKUP(N279,dcat_terms!$B$2:$E$151,3,FALSE)</f>
        <v>language</v>
      </c>
      <c r="T279" s="3" t="str">
        <f>VLOOKUP(N279,dcat_terms!$B$2:$E$151,4,FALSE)</f>
        <v>taal</v>
      </c>
      <c r="U279" s="4" t="s">
        <v>655</v>
      </c>
    </row>
    <row r="280" spans="1:21" outlineLevel="4" x14ac:dyDescent="0.25">
      <c r="A280" t="str">
        <f t="shared" si="37"/>
        <v/>
      </c>
      <c r="B280" t="str">
        <f t="shared" si="36"/>
        <v/>
      </c>
      <c r="C280" t="str">
        <f t="shared" si="33"/>
        <v>&lt;FieldId280&gt;beschrijving&lt;/FieldId280&gt;</v>
      </c>
      <c r="D280" t="str">
        <f t="shared" si="40"/>
        <v>&lt;element name="dct:description" context="/rdf:RDF/dcat:Catalog/dcat:dataset/dcat:Dataset/dcat:distribution/dcat:Distribution/dct:license/dct:LicenseDocument/dct:description"&gt;&lt;label&gt;beschrijving&lt;/label&gt;&lt;/element&gt;</v>
      </c>
      <c r="E280" t="str">
        <f t="shared" si="38"/>
        <v/>
      </c>
      <c r="F280" t="str">
        <f t="shared" si="34"/>
        <v>&lt;field name="FieldId280" xpath="/rdf:RDF/dcat:Catalog/dcat:dataset/dcat:Dataset/dcat:distribution/dcat:Distribution/dct:license/dct:LicenseDocument/dct:description" or="description" in="/rdf:RDF/dcat:Catalog/dcat:dataset/dcat:Dataset/dcat:distribution/dcat:Distribution/dct:license/dct:LicenseDocument"/&gt;</v>
      </c>
      <c r="G280" t="str">
        <f t="shared" si="39"/>
        <v/>
      </c>
      <c r="H280" t="str">
        <f t="shared" si="35"/>
        <v>description</v>
      </c>
      <c r="I280">
        <f>IF(ISNUMBER(SEARCH("@",O280)),"",VLOOKUP(O280,CARDINALITIES,2,FALSE))</f>
        <v>0</v>
      </c>
      <c r="J280" s="66" t="str">
        <f>IF(ISNUMBER(SEARCH("@",O280)),"",VLOOKUP(O280,CARDINALITIES,3,FALSE))</f>
        <v>n</v>
      </c>
      <c r="M280" s="2" t="s">
        <v>4</v>
      </c>
      <c r="N280" s="2" t="s">
        <v>7</v>
      </c>
      <c r="O280" s="3" t="s">
        <v>171</v>
      </c>
      <c r="P280" s="3" t="b">
        <v>1</v>
      </c>
      <c r="Q280" s="3" t="b">
        <v>0</v>
      </c>
      <c r="R280" s="3" t="b">
        <v>1</v>
      </c>
      <c r="S280" s="3" t="str">
        <f>VLOOKUP(N280,dcat_terms!$B$2:$E$151,3,FALSE)</f>
        <v>description</v>
      </c>
      <c r="T280" s="3" t="str">
        <f>VLOOKUP(N280,dcat_terms!$B$2:$E$151,4,FALSE)</f>
        <v>beschrijving</v>
      </c>
      <c r="U280" s="4"/>
    </row>
    <row r="281" spans="1:21" outlineLevel="4" x14ac:dyDescent="0.25">
      <c r="A281" t="str">
        <f t="shared" si="37"/>
        <v/>
      </c>
      <c r="B281" t="str">
        <f t="shared" si="36"/>
        <v/>
      </c>
      <c r="C281" t="str">
        <f t="shared" si="33"/>
        <v>&lt;FieldId281&gt;taal&lt;/FieldId281&gt;</v>
      </c>
      <c r="D281" t="str">
        <f t="shared" si="40"/>
        <v>&lt;element name="xml:lang" context="/rdf:RDF/dcat:Catalog/dcat:dataset/dcat:Dataset/dcat:distribution/dcat:Distribution/dct:license/dct:LicenseDocument/dct:description/@xml:lang"&gt;&lt;label&gt;taal&lt;/label&gt;&lt;/element&gt;</v>
      </c>
      <c r="E281" t="str">
        <f t="shared" si="38"/>
        <v/>
      </c>
      <c r="F281" t="str">
        <f t="shared" si="34"/>
        <v>&lt;!--field name="FieldId281" xpath="/rdf:RDF/dcat:Catalog/dcat:dataset/dcat:Dataset/dcat:distribution/dcat:Distribution/dct:license/dct:LicenseDocument/dct:description/@xml:lang"/!--&gt;</v>
      </c>
      <c r="G281" t="str">
        <f t="shared" si="39"/>
        <v/>
      </c>
      <c r="H281" t="str">
        <f t="shared" si="35"/>
        <v>lang</v>
      </c>
      <c r="I281" t="str">
        <f>IF(ISNUMBER(SEARCH("@",O281)),"",VLOOKUP(O281,CARDINALITIES,2,FALSE))</f>
        <v/>
      </c>
      <c r="J281" s="66" t="str">
        <f>IF(ISNUMBER(SEARCH("@",O281)),"",VLOOKUP(O281,CARDINALITIES,3,FALSE))</f>
        <v/>
      </c>
      <c r="M281" s="2" t="s">
        <v>4</v>
      </c>
      <c r="N281" s="2" t="s">
        <v>220</v>
      </c>
      <c r="O281" s="3" t="s">
        <v>393</v>
      </c>
      <c r="P281" s="3" t="b">
        <v>1</v>
      </c>
      <c r="Q281" s="3" t="b">
        <v>0</v>
      </c>
      <c r="R281" s="3" t="b">
        <v>0</v>
      </c>
      <c r="S281" s="3" t="str">
        <f>VLOOKUP(N281,dcat_terms!$B$2:$E$151,3,FALSE)</f>
        <v>language</v>
      </c>
      <c r="T281" s="3" t="str">
        <f>VLOOKUP(N281,dcat_terms!$B$2:$E$151,4,FALSE)</f>
        <v>taal</v>
      </c>
      <c r="U281" s="4" t="s">
        <v>655</v>
      </c>
    </row>
    <row r="282" spans="1:21" outlineLevel="4" x14ac:dyDescent="0.25">
      <c r="A282" t="str">
        <f t="shared" si="37"/>
        <v/>
      </c>
      <c r="B282" t="str">
        <f t="shared" si="36"/>
        <v/>
      </c>
      <c r="C282" t="str">
        <f t="shared" si="33"/>
        <v>&lt;FieldId282&gt;identificator&lt;/FieldId282&gt;</v>
      </c>
      <c r="D282" t="str">
        <f t="shared" si="40"/>
        <v>&lt;element name="dct:identifier" context="/rdf:RDF/dcat:Catalog/dcat:dataset/dcat:Dataset/dcat:distribution/dcat:Distribution/dct:license/dct:LicenseDocument/dct:identifier"&gt;&lt;label&gt;identificator&lt;/label&gt;&lt;/element&gt;</v>
      </c>
      <c r="E282" t="str">
        <f t="shared" si="38"/>
        <v/>
      </c>
      <c r="F282" t="str">
        <f t="shared" si="34"/>
        <v>&lt;field name="FieldId282" xpath="/rdf:RDF/dcat:Catalog/dcat:dataset/dcat:Dataset/dcat:distribution/dcat:Distribution/dct:license/dct:LicenseDocument/dct:identifier" or="identifier" in="/rdf:RDF/dcat:Catalog/dcat:dataset/dcat:Dataset/dcat:distribution/dcat:Distribution/dct:license/dct:LicenseDocument"/&gt;</v>
      </c>
      <c r="G282" t="str">
        <f t="shared" si="39"/>
        <v/>
      </c>
      <c r="H282" t="str">
        <f t="shared" si="35"/>
        <v>identifier</v>
      </c>
      <c r="I282">
        <f>IF(ISNUMBER(SEARCH("@",O282)),"",VLOOKUP(O282,CARDINALITIES,2,FALSE))</f>
        <v>0</v>
      </c>
      <c r="J282" s="66" t="str">
        <f>IF(ISNUMBER(SEARCH("@",O282)),"",VLOOKUP(O282,CARDINALITIES,3,FALSE))</f>
        <v>n</v>
      </c>
      <c r="M282" s="2" t="s">
        <v>4</v>
      </c>
      <c r="N282" s="2" t="s">
        <v>31</v>
      </c>
      <c r="O282" s="3" t="s">
        <v>172</v>
      </c>
      <c r="P282" s="3" t="b">
        <v>1</v>
      </c>
      <c r="Q282" s="3" t="b">
        <v>0</v>
      </c>
      <c r="R282" s="3" t="b">
        <v>1</v>
      </c>
      <c r="S282" s="3" t="str">
        <f>VLOOKUP(N282,dcat_terms!$B$2:$E$151,3,FALSE)</f>
        <v>identifier</v>
      </c>
      <c r="T282" s="3" t="str">
        <f>VLOOKUP(N282,dcat_terms!$B$2:$E$151,4,FALSE)</f>
        <v>identificator</v>
      </c>
      <c r="U282" s="4"/>
    </row>
    <row r="283" spans="1:21" outlineLevel="3" x14ac:dyDescent="0.25">
      <c r="A283" t="str">
        <f t="shared" si="37"/>
        <v>&lt;name&gt;dct:rights&lt;/name&gt;</v>
      </c>
      <c r="B283" t="str">
        <f t="shared" si="36"/>
        <v/>
      </c>
      <c r="C283" t="str">
        <f t="shared" si="33"/>
        <v/>
      </c>
      <c r="D283" t="str">
        <f t="shared" si="40"/>
        <v>&lt;element name="dct:rights" context="/rdf:RDF/dcat:Catalog/dcat:dataset/dcat:Dataset/dcat:distribution/dcat:Distribution/dct:rights"&gt;&lt;label&gt;rechten&lt;/label&gt;&lt;/element&gt;</v>
      </c>
      <c r="E283" t="str">
        <f t="shared" si="38"/>
        <v/>
      </c>
      <c r="F283" t="str">
        <f t="shared" si="34"/>
        <v/>
      </c>
      <c r="G283" t="str">
        <f t="shared" si="39"/>
        <v/>
      </c>
      <c r="H283" t="str">
        <f t="shared" si="35"/>
        <v>rights</v>
      </c>
      <c r="I283">
        <f>IF(ISNUMBER(SEARCH("@",O283)),"",VLOOKUP(O283,CARDINALITIES,2,FALSE))</f>
        <v>0</v>
      </c>
      <c r="J283" s="66">
        <f>IF(ISNUMBER(SEARCH("@",O283)),"",VLOOKUP(O283,CARDINALITIES,3,FALSE))</f>
        <v>1</v>
      </c>
      <c r="M283" s="2" t="s">
        <v>4</v>
      </c>
      <c r="N283" s="39" t="s">
        <v>66</v>
      </c>
      <c r="O283" s="3" t="s">
        <v>173</v>
      </c>
      <c r="P283" s="3" t="b">
        <v>1</v>
      </c>
      <c r="Q283" s="3" t="b">
        <v>0</v>
      </c>
      <c r="R283" s="3" t="b">
        <v>1</v>
      </c>
      <c r="S283" s="3" t="str">
        <f>VLOOKUP(N283,dcat_terms!$B$2:$E$151,3,FALSE)</f>
        <v>rights</v>
      </c>
      <c r="T283" s="3" t="str">
        <f>VLOOKUP(N283,dcat_terms!$B$2:$E$151,4,FALSE)</f>
        <v>rechten</v>
      </c>
      <c r="U283" s="4"/>
    </row>
    <row r="284" spans="1:21" outlineLevel="2" x14ac:dyDescent="0.25">
      <c r="A284" t="str">
        <f t="shared" si="37"/>
        <v>&lt;name&gt;dct:RightsStatement&lt;/name&gt;</v>
      </c>
      <c r="B284" t="str">
        <f t="shared" si="36"/>
        <v>/rdf:RDF/dcat:Catalog/dcat:dataset/dcat:Dataset/dcat:distribution/dcat:Distribution/dct:rights/dct:RightsStatement</v>
      </c>
      <c r="C284" t="str">
        <f t="shared" si="33"/>
        <v>&lt;SectionRightsStatement&gt;rechten&lt;/SectionRightsStatement&gt;</v>
      </c>
      <c r="D284" t="str">
        <f t="shared" si="40"/>
        <v>&lt;element name="dct:RightsStatement" context="/rdf:RDF/dcat:Catalog/dcat:dataset/dcat:Dataset/dcat:distribution/dcat:Distribution/dct:rights/dct:RightsStatement"&gt;&lt;label&gt;rechten&lt;/label&gt;&lt;/element&gt;</v>
      </c>
      <c r="E284" t="str">
        <f t="shared" si="38"/>
        <v>&lt;section  name="SectionRightsStatement"&gt;</v>
      </c>
      <c r="F284" t="str">
        <f t="shared" si="34"/>
        <v/>
      </c>
      <c r="G284" t="str">
        <f t="shared" si="39"/>
        <v/>
      </c>
      <c r="H284" t="str">
        <f t="shared" si="35"/>
        <v>RightsStatement</v>
      </c>
      <c r="I284">
        <f>IF(ISNUMBER(SEARCH("@",O284)),"",VLOOKUP(O284,CARDINALITIES,2,FALSE))</f>
        <v>1</v>
      </c>
      <c r="J284" s="66">
        <f>IF(ISNUMBER(SEARCH("@",O284)),"",VLOOKUP(O284,CARDINALITIES,3,FALSE))</f>
        <v>1</v>
      </c>
      <c r="M284" s="8" t="s">
        <v>215</v>
      </c>
      <c r="N284" s="40" t="s">
        <v>454</v>
      </c>
      <c r="O284" s="9" t="s">
        <v>467</v>
      </c>
      <c r="P284" s="9" t="b">
        <v>1</v>
      </c>
      <c r="Q284" s="9" t="b">
        <v>0</v>
      </c>
      <c r="R284" s="9" t="b">
        <v>1</v>
      </c>
      <c r="S284" s="9" t="str">
        <f>VLOOKUP(N284,dcat_terms!$B$2:$E$151,3,FALSE)</f>
        <v>rechten</v>
      </c>
      <c r="T284" s="9" t="str">
        <f>VLOOKUP(N284,dcat_terms!$B$2:$E$151,4,FALSE)</f>
        <v>rechten</v>
      </c>
      <c r="U284" s="10"/>
    </row>
    <row r="285" spans="1:21" s="33" customFormat="1" ht="14.25" customHeight="1" outlineLevel="3" x14ac:dyDescent="0.25">
      <c r="A285" t="str">
        <f t="shared" si="37"/>
        <v/>
      </c>
      <c r="B285" t="str">
        <f t="shared" si="36"/>
        <v>/rdf:RDF/dcat:Catalog/dcat:dataset/dcat:Dataset/dcat:distribution/dcat:Distribution/dct:rights/dct:RightsStatement</v>
      </c>
      <c r="C285" t="str">
        <f t="shared" si="33"/>
        <v>&lt;FieldId285&gt;URI&lt;/FieldId285&gt;</v>
      </c>
      <c r="D285" t="str">
        <f t="shared" si="40"/>
        <v>&lt;element name="rdf:about" context="/rdf:RDF/dcat:Catalog/dcat:dataset/dcat:Dataset/dcat:distribution/dcat:Distribution/dct:rights/dct:RightsStatement/@rdf:about"&gt;&lt;label&gt;URI&lt;/label&gt;&lt;/element&gt;</v>
      </c>
      <c r="E285" t="str">
        <f t="shared" si="38"/>
        <v/>
      </c>
      <c r="F285" t="str">
        <f t="shared" si="34"/>
        <v>&lt;!--field name="FieldId285" xpath="/rdf:RDF/dcat:Catalog/dcat:dataset/dcat:Dataset/dcat:distribution/dcat:Distribution/dct:rights/dct:RightsStatement/@rdf:about"/!--&gt;</v>
      </c>
      <c r="G285" t="str">
        <f t="shared" si="39"/>
        <v/>
      </c>
      <c r="H285" t="str">
        <f t="shared" si="35"/>
        <v>about</v>
      </c>
      <c r="I285" t="str">
        <f>IF(ISNUMBER(SEARCH("@",O285)),"",VLOOKUP(O285,CARDINALITIES,2,FALSE))</f>
        <v/>
      </c>
      <c r="J285" s="66" t="str">
        <f>IF(ISNUMBER(SEARCH("@",O285)),"",VLOOKUP(O285,CARDINALITIES,3,FALSE))</f>
        <v/>
      </c>
      <c r="K285"/>
      <c r="M285" s="24" t="s">
        <v>4</v>
      </c>
      <c r="N285" s="24" t="s">
        <v>218</v>
      </c>
      <c r="O285" s="31" t="s">
        <v>468</v>
      </c>
      <c r="P285" s="31" t="b">
        <v>1</v>
      </c>
      <c r="Q285" s="31" t="b">
        <v>0</v>
      </c>
      <c r="R285" s="31" t="b">
        <v>1</v>
      </c>
      <c r="S285" s="31" t="str">
        <f>VLOOKUP(N285,dcat_terms!$B$2:$E$151,3,FALSE)</f>
        <v>URI</v>
      </c>
      <c r="T285" s="31" t="str">
        <f>VLOOKUP(N285,dcat_terms!$B$2:$E$151,4,FALSE)</f>
        <v>URI</v>
      </c>
      <c r="U285" s="32"/>
    </row>
    <row r="286" spans="1:21" s="33" customFormat="1" outlineLevel="3" x14ac:dyDescent="0.25">
      <c r="A286" t="str">
        <f t="shared" si="37"/>
        <v/>
      </c>
      <c r="B286" t="str">
        <f t="shared" si="36"/>
        <v>/rdf:RDF/dcat:Catalog/dcat:dataset/dcat:Dataset/dcat:distribution/dcat:Distribution/dct:rights/dct:RightsStatement</v>
      </c>
      <c r="C286" t="str">
        <f t="shared" si="33"/>
        <v>&lt;FieldId286&gt;titel&lt;/FieldId286&gt;</v>
      </c>
      <c r="D286" t="str">
        <f t="shared" si="40"/>
        <v>&lt;element name="dct:title" context="/rdf:RDF/dcat:Catalog/dcat:dataset/dcat:Dataset/dcat:distribution/dcat:Distribution/dct:rights/dct:RightsStatement/dct:title"&gt;&lt;label&gt;titel&lt;/label&gt;&lt;/element&gt;</v>
      </c>
      <c r="E286" t="str">
        <f t="shared" si="38"/>
        <v/>
      </c>
      <c r="F286" t="str">
        <f t="shared" si="34"/>
        <v>&lt;field name="FieldId286" xpath="/rdf:RDF/dcat:Catalog/dcat:dataset/dcat:Dataset/dcat:distribution/dcat:Distribution/dct:rights/dct:RightsStatement/dct:title" or="title" in="/rdf:RDF/dcat:Catalog/dcat:dataset/dcat:Dataset/dcat:distribution/dcat:Distribution/dct:rights/dct:RightsStatement"/&gt;</v>
      </c>
      <c r="G286" t="str">
        <f t="shared" si="39"/>
        <v/>
      </c>
      <c r="H286" t="str">
        <f t="shared" si="35"/>
        <v>title</v>
      </c>
      <c r="I286">
        <f>IF(ISNUMBER(SEARCH("@",O286)),"",VLOOKUP(O286,CARDINALITIES,2,FALSE))</f>
        <v>0</v>
      </c>
      <c r="J286" s="66" t="str">
        <f>IF(ISNUMBER(SEARCH("@",O286)),"",VLOOKUP(O286,CARDINALITIES,3,FALSE))</f>
        <v>n</v>
      </c>
      <c r="K286"/>
      <c r="M286" s="24" t="s">
        <v>4</v>
      </c>
      <c r="N286" s="42" t="s">
        <v>5</v>
      </c>
      <c r="O286" s="31" t="s">
        <v>469</v>
      </c>
      <c r="P286" s="31" t="b">
        <v>1</v>
      </c>
      <c r="Q286" s="31" t="b">
        <v>0</v>
      </c>
      <c r="R286" s="31" t="b">
        <v>1</v>
      </c>
      <c r="S286" s="31" t="str">
        <f>VLOOKUP(N286,dcat_terms!$B$2:$E$151,3,FALSE)</f>
        <v>title</v>
      </c>
      <c r="T286" s="31" t="str">
        <f>VLOOKUP(N286,dcat_terms!$B$2:$E$151,4,FALSE)</f>
        <v>titel</v>
      </c>
      <c r="U286" s="32"/>
    </row>
    <row r="287" spans="1:21" s="33" customFormat="1" outlineLevel="3" x14ac:dyDescent="0.25">
      <c r="A287" t="str">
        <f t="shared" si="37"/>
        <v/>
      </c>
      <c r="B287" t="str">
        <f t="shared" si="36"/>
        <v>/rdf:RDF/dcat:Catalog/dcat:dataset/dcat:Dataset/dcat:distribution/dcat:Distribution/dct:rights/dct:RightsStatement</v>
      </c>
      <c r="C287" t="str">
        <f t="shared" si="33"/>
        <v>&lt;FieldId287&gt;taal&lt;/FieldId287&gt;</v>
      </c>
      <c r="D287" t="str">
        <f t="shared" si="40"/>
        <v>&lt;element name="xml:lang" context="/rdf:RDF/dcat:Catalog/dcat:dataset/dcat:Dataset/dcat:distribution/dcat:Distribution/dct:rights/dct:RightsStatement/dct:title/@xml:lang"&gt;&lt;label&gt;taal&lt;/label&gt;&lt;/element&gt;</v>
      </c>
      <c r="E287" t="str">
        <f t="shared" si="38"/>
        <v/>
      </c>
      <c r="F287" t="str">
        <f t="shared" si="34"/>
        <v>&lt;!--field name="FieldId287" xpath="/rdf:RDF/dcat:Catalog/dcat:dataset/dcat:Dataset/dcat:distribution/dcat:Distribution/dct:rights/dct:RightsStatement/dct:title/@xml:lang"/!--&gt;</v>
      </c>
      <c r="G287" t="str">
        <f t="shared" si="39"/>
        <v/>
      </c>
      <c r="H287" t="str">
        <f t="shared" si="35"/>
        <v>lang</v>
      </c>
      <c r="I287" t="str">
        <f>IF(ISNUMBER(SEARCH("@",O287)),"",VLOOKUP(O287,CARDINALITIES,2,FALSE))</f>
        <v/>
      </c>
      <c r="J287" s="66" t="str">
        <f>IF(ISNUMBER(SEARCH("@",O287)),"",VLOOKUP(O287,CARDINALITIES,3,FALSE))</f>
        <v/>
      </c>
      <c r="K287"/>
      <c r="M287" s="24" t="s">
        <v>4</v>
      </c>
      <c r="N287" s="24" t="s">
        <v>220</v>
      </c>
      <c r="O287" s="31" t="s">
        <v>470</v>
      </c>
      <c r="P287" s="31" t="b">
        <v>1</v>
      </c>
      <c r="Q287" s="31" t="b">
        <v>0</v>
      </c>
      <c r="R287" s="31" t="b">
        <v>0</v>
      </c>
      <c r="S287" s="31" t="str">
        <f>VLOOKUP(N287,dcat_terms!$B$2:$E$151,3,FALSE)</f>
        <v>language</v>
      </c>
      <c r="T287" s="31" t="str">
        <f>VLOOKUP(N287,dcat_terms!$B$2:$E$151,4,FALSE)</f>
        <v>taal</v>
      </c>
      <c r="U287" s="32" t="s">
        <v>655</v>
      </c>
    </row>
    <row r="288" spans="1:21" s="33" customFormat="1" outlineLevel="3" x14ac:dyDescent="0.25">
      <c r="A288" t="str">
        <f t="shared" si="37"/>
        <v/>
      </c>
      <c r="B288" t="str">
        <f t="shared" si="36"/>
        <v>/rdf:RDF/dcat:Catalog/dcat:dataset/dcat:Dataset/dcat:distribution/dcat:Distribution/dct:rights/dct:RightsStatement</v>
      </c>
      <c r="C288" t="str">
        <f t="shared" si="33"/>
        <v>&lt;FieldId288&gt;beschrijving&lt;/FieldId288&gt;</v>
      </c>
      <c r="D288" t="str">
        <f t="shared" si="40"/>
        <v>&lt;element name="dct:description" context="/rdf:RDF/dcat:Catalog/dcat:dataset/dcat:Dataset/dcat:distribution/dcat:Distribution/dct:rights/dct:RightsStatement/dct:description"&gt;&lt;label&gt;beschrijving&lt;/label&gt;&lt;/element&gt;</v>
      </c>
      <c r="E288" t="str">
        <f t="shared" si="38"/>
        <v/>
      </c>
      <c r="F288" t="str">
        <f t="shared" si="34"/>
        <v>&lt;field name="FieldId288" xpath="/rdf:RDF/dcat:Catalog/dcat:dataset/dcat:Dataset/dcat:distribution/dcat:Distribution/dct:rights/dct:RightsStatement/dct:description" or="description" in="/rdf:RDF/dcat:Catalog/dcat:dataset/dcat:Dataset/dcat:distribution/dcat:Distribution/dct:rights/dct:RightsStatement"/&gt;</v>
      </c>
      <c r="G288" t="str">
        <f t="shared" si="39"/>
        <v/>
      </c>
      <c r="H288" t="str">
        <f t="shared" si="35"/>
        <v>description</v>
      </c>
      <c r="I288">
        <f>IF(ISNUMBER(SEARCH("@",O288)),"",VLOOKUP(O288,CARDINALITIES,2,FALSE))</f>
        <v>0</v>
      </c>
      <c r="J288" s="66" t="str">
        <f>IF(ISNUMBER(SEARCH("@",O288)),"",VLOOKUP(O288,CARDINALITIES,3,FALSE))</f>
        <v>n</v>
      </c>
      <c r="K288"/>
      <c r="M288" s="24" t="s">
        <v>4</v>
      </c>
      <c r="N288" s="24" t="s">
        <v>7</v>
      </c>
      <c r="O288" s="31" t="s">
        <v>471</v>
      </c>
      <c r="P288" s="31" t="b">
        <v>1</v>
      </c>
      <c r="Q288" s="31" t="b">
        <v>0</v>
      </c>
      <c r="R288" s="31" t="b">
        <v>1</v>
      </c>
      <c r="S288" s="31" t="str">
        <f>VLOOKUP(N288,dcat_terms!$B$2:$E$151,3,FALSE)</f>
        <v>description</v>
      </c>
      <c r="T288" s="31" t="str">
        <f>VLOOKUP(N288,dcat_terms!$B$2:$E$151,4,FALSE)</f>
        <v>beschrijving</v>
      </c>
      <c r="U288" s="32"/>
    </row>
    <row r="289" spans="1:21" s="33" customFormat="1" outlineLevel="3" x14ac:dyDescent="0.25">
      <c r="A289" t="str">
        <f t="shared" si="37"/>
        <v/>
      </c>
      <c r="B289" t="str">
        <f t="shared" si="36"/>
        <v>/rdf:RDF/dcat:Catalog/dcat:dataset/dcat:Dataset/dcat:distribution/dcat:Distribution/dct:rights/dct:RightsStatement</v>
      </c>
      <c r="C289" t="str">
        <f t="shared" si="33"/>
        <v>&lt;FieldId289&gt;taal&lt;/FieldId289&gt;</v>
      </c>
      <c r="D289" t="str">
        <f t="shared" si="40"/>
        <v>&lt;element name="xml:lang" context="/rdf:RDF/dcat:Catalog/dcat:dataset/dcat:Dataset/dcat:distribution/dcat:Distribution/dct:rights/dct:RightsStatement/dct:description/@xml:lang"&gt;&lt;label&gt;taal&lt;/label&gt;&lt;/element&gt;</v>
      </c>
      <c r="E289" t="str">
        <f t="shared" si="38"/>
        <v/>
      </c>
      <c r="F289" t="str">
        <f t="shared" si="34"/>
        <v>&lt;!--field name="FieldId289" xpath="/rdf:RDF/dcat:Catalog/dcat:dataset/dcat:Dataset/dcat:distribution/dcat:Distribution/dct:rights/dct:RightsStatement/dct:description/@xml:lang"/!--&gt;</v>
      </c>
      <c r="G289" t="str">
        <f t="shared" si="39"/>
        <v>&lt;/section&gt;</v>
      </c>
      <c r="H289" t="str">
        <f t="shared" si="35"/>
        <v>lang</v>
      </c>
      <c r="I289" t="str">
        <f>IF(ISNUMBER(SEARCH("@",O289)),"",VLOOKUP(O289,CARDINALITIES,2,FALSE))</f>
        <v/>
      </c>
      <c r="J289" s="66" t="str">
        <f>IF(ISNUMBER(SEARCH("@",O289)),"",VLOOKUP(O289,CARDINALITIES,3,FALSE))</f>
        <v/>
      </c>
      <c r="K289"/>
      <c r="M289" s="24" t="s">
        <v>4</v>
      </c>
      <c r="N289" s="24" t="s">
        <v>220</v>
      </c>
      <c r="O289" s="31" t="s">
        <v>472</v>
      </c>
      <c r="P289" s="31" t="b">
        <v>1</v>
      </c>
      <c r="Q289" s="31" t="b">
        <v>0</v>
      </c>
      <c r="R289" s="31" t="b">
        <v>0</v>
      </c>
      <c r="S289" s="31" t="str">
        <f>VLOOKUP(N289,dcat_terms!$B$2:$E$151,3,FALSE)</f>
        <v>language</v>
      </c>
      <c r="T289" s="31" t="str">
        <f>VLOOKUP(N289,dcat_terms!$B$2:$E$151,4,FALSE)</f>
        <v>taal</v>
      </c>
      <c r="U289" s="32" t="s">
        <v>655</v>
      </c>
    </row>
    <row r="290" spans="1:21" outlineLevel="2" x14ac:dyDescent="0.25">
      <c r="A290" t="str">
        <f t="shared" si="37"/>
        <v/>
      </c>
      <c r="B290" t="str">
        <f t="shared" si="36"/>
        <v/>
      </c>
      <c r="C290" t="str">
        <f t="shared" si="33"/>
        <v>&lt;FieldId290&gt;grootte (bytes)&lt;/FieldId290&gt;</v>
      </c>
      <c r="D290" t="str">
        <f t="shared" si="40"/>
        <v>&lt;element name="dcat:byteSize" context="/rdf:RDF/dcat:Catalog/dcat:dataset/dcat:Dataset/dcat:distribution/dcat:Distribution/dcat:byteSize"&gt;&lt;label&gt;grootte (bytes)&lt;/label&gt;&lt;/element&gt;</v>
      </c>
      <c r="E290" t="str">
        <f t="shared" si="38"/>
        <v/>
      </c>
      <c r="F290" t="str">
        <f t="shared" si="34"/>
        <v>&lt;field name="FieldId290" xpath="/rdf:RDF/dcat:Catalog/dcat:dataset/dcat:Dataset/dcat:distribution/dcat:Distribution/dcat:byteSize" or="byteSize" in="/rdf:RDF/dcat:Catalog/dcat:dataset/dcat:Dataset/dcat:distribution/dcat:Distribution"/&gt;</v>
      </c>
      <c r="G290" t="str">
        <f t="shared" si="39"/>
        <v/>
      </c>
      <c r="H290" t="str">
        <f t="shared" si="35"/>
        <v>byteSize</v>
      </c>
      <c r="I290">
        <f>IF(ISNUMBER(SEARCH("@",O290)),"",VLOOKUP(O290,CARDINALITIES,2,FALSE))</f>
        <v>0</v>
      </c>
      <c r="J290" s="66">
        <f>IF(ISNUMBER(SEARCH("@",O290)),"",VLOOKUP(O290,CARDINALITIES,3,FALSE))</f>
        <v>1</v>
      </c>
      <c r="M290" s="2" t="s">
        <v>4</v>
      </c>
      <c r="N290" s="39" t="s">
        <v>174</v>
      </c>
      <c r="O290" s="3" t="s">
        <v>175</v>
      </c>
      <c r="P290" s="3" t="b">
        <v>1</v>
      </c>
      <c r="Q290" s="3" t="b">
        <v>0</v>
      </c>
      <c r="R290" s="3" t="b">
        <v>1</v>
      </c>
      <c r="S290" s="3" t="str">
        <f>VLOOKUP(N290,dcat_terms!$B$2:$E$151,3,FALSE)</f>
        <v>byte size</v>
      </c>
      <c r="T290" s="3" t="str">
        <f>VLOOKUP(N290,dcat_terms!$B$2:$E$151,4,FALSE)</f>
        <v>grootte (bytes)</v>
      </c>
      <c r="U290" s="4"/>
    </row>
    <row r="291" spans="1:21" outlineLevel="2" x14ac:dyDescent="0.25">
      <c r="A291" t="str">
        <f t="shared" si="37"/>
        <v>&lt;name&gt;spdx:checksum&lt;/name&gt;</v>
      </c>
      <c r="B291" t="str">
        <f t="shared" si="36"/>
        <v/>
      </c>
      <c r="C291" t="str">
        <f t="shared" si="33"/>
        <v/>
      </c>
      <c r="D291" t="str">
        <f t="shared" si="40"/>
        <v>&lt;element name="spdx:checksum" context="/rdf:RDF/dcat:Catalog/dcat:dataset/dcat:Dataset/dcat:distribution/dcat:Distribution/spdx:checksum"&gt;&lt;label&gt;checksom&lt;/label&gt;&lt;/element&gt;</v>
      </c>
      <c r="E291" t="str">
        <f t="shared" si="38"/>
        <v/>
      </c>
      <c r="F291" t="str">
        <f t="shared" si="34"/>
        <v/>
      </c>
      <c r="G291" t="str">
        <f t="shared" si="39"/>
        <v/>
      </c>
      <c r="H291" t="str">
        <f t="shared" si="35"/>
        <v>checksum</v>
      </c>
      <c r="I291">
        <f>IF(ISNUMBER(SEARCH("@",O291)),"",VLOOKUP(O291,CARDINALITIES,2,FALSE))</f>
        <v>0</v>
      </c>
      <c r="J291" s="66">
        <f>IF(ISNUMBER(SEARCH("@",O291)),"",VLOOKUP(O291,CARDINALITIES,3,FALSE))</f>
        <v>1</v>
      </c>
      <c r="M291" s="2" t="s">
        <v>214</v>
      </c>
      <c r="N291" s="39" t="s">
        <v>176</v>
      </c>
      <c r="O291" s="3" t="s">
        <v>177</v>
      </c>
      <c r="P291" s="3" t="b">
        <v>1</v>
      </c>
      <c r="Q291" s="3" t="b">
        <v>0</v>
      </c>
      <c r="R291" s="3" t="b">
        <v>1</v>
      </c>
      <c r="S291" s="3" t="str">
        <f>VLOOKUP(N291,dcat_terms!$B$2:$E$151,3,FALSE)</f>
        <v>checksum</v>
      </c>
      <c r="T291" s="3" t="str">
        <f>VLOOKUP(N291,dcat_terms!$B$2:$E$151,4,FALSE)</f>
        <v>checksom</v>
      </c>
      <c r="U291" s="4"/>
    </row>
    <row r="292" spans="1:21" outlineLevel="2" x14ac:dyDescent="0.25">
      <c r="A292" t="str">
        <f t="shared" si="37"/>
        <v>&lt;name&gt;spdx:Checksum&lt;/name&gt;</v>
      </c>
      <c r="B292" t="str">
        <f t="shared" si="36"/>
        <v>/rdf:RDF/dcat:Catalog/dcat:dataset/dcat:Dataset/dcat:distribution/dcat:Distribution/spdx:checksum/spdx:Checksum</v>
      </c>
      <c r="C292" t="str">
        <f t="shared" si="33"/>
        <v>&lt;SectionChecksum&gt;checksum&lt;/SectionChecksum&gt;</v>
      </c>
      <c r="D292" t="str">
        <f t="shared" si="40"/>
        <v>&lt;element name="spdx:Checksum" context="/rdf:RDF/dcat:Catalog/dcat:dataset/dcat:Dataset/dcat:distribution/dcat:Distribution/spdx:checksum/spdx:Checksum"&gt;&lt;label&gt;checksom&lt;/label&gt;&lt;/element&gt;</v>
      </c>
      <c r="E292" t="str">
        <f t="shared" si="38"/>
        <v>&lt;section  name="SectionChecksum"&gt;</v>
      </c>
      <c r="F292" t="str">
        <f t="shared" si="34"/>
        <v/>
      </c>
      <c r="G292" t="str">
        <f t="shared" si="39"/>
        <v/>
      </c>
      <c r="H292" t="str">
        <f t="shared" si="35"/>
        <v>Checksum</v>
      </c>
      <c r="I292">
        <f>IF(ISNUMBER(SEARCH("@",O292)),"",VLOOKUP(O292,CARDINALITIES,2,FALSE))</f>
        <v>1</v>
      </c>
      <c r="J292" s="66">
        <f>IF(ISNUMBER(SEARCH("@",O292)),"",VLOOKUP(O292,CARDINALITIES,3,FALSE))</f>
        <v>1</v>
      </c>
      <c r="M292" s="8" t="s">
        <v>215</v>
      </c>
      <c r="N292" s="40" t="s">
        <v>178</v>
      </c>
      <c r="O292" s="9" t="s">
        <v>179</v>
      </c>
      <c r="P292" s="9" t="b">
        <v>1</v>
      </c>
      <c r="Q292" s="9" t="b">
        <v>0</v>
      </c>
      <c r="R292" s="9" t="b">
        <v>1</v>
      </c>
      <c r="S292" s="9" t="str">
        <f>VLOOKUP(N292,dcat_terms!$B$2:$E$151,3,FALSE)</f>
        <v>checksum</v>
      </c>
      <c r="T292" s="9" t="str">
        <f>VLOOKUP(N292,dcat_terms!$B$2:$E$151,4,FALSE)</f>
        <v>checksom</v>
      </c>
      <c r="U292" s="10"/>
    </row>
    <row r="293" spans="1:21" outlineLevel="3" x14ac:dyDescent="0.25">
      <c r="A293" t="str">
        <f t="shared" si="37"/>
        <v/>
      </c>
      <c r="B293" t="str">
        <f t="shared" si="36"/>
        <v>/rdf:RDF/dcat:Catalog/dcat:dataset/dcat:Dataset/dcat:distribution/dcat:Distribution/spdx:checksum/spdx:Checksum</v>
      </c>
      <c r="C293" t="str">
        <f t="shared" si="33"/>
        <v>&lt;FieldId293&gt;URI&lt;/FieldId293&gt;</v>
      </c>
      <c r="D293" t="str">
        <f t="shared" si="40"/>
        <v>&lt;element name="rdf:about" context="/rdf:RDF/dcat:Catalog/dcat:dataset/dcat:Dataset/dcat:distribution/dcat:Distribution/spdx:checksum/spdx:Checksum/@rdf:about"&gt;&lt;label&gt;URI&lt;/label&gt;&lt;/element&gt;</v>
      </c>
      <c r="E293" t="str">
        <f t="shared" si="38"/>
        <v/>
      </c>
      <c r="F293" t="str">
        <f t="shared" si="34"/>
        <v>&lt;!--field name="FieldId293" xpath="/rdf:RDF/dcat:Catalog/dcat:dataset/dcat:Dataset/dcat:distribution/dcat:Distribution/spdx:checksum/spdx:Checksum/@rdf:about"/!--&gt;</v>
      </c>
      <c r="G293" t="str">
        <f t="shared" si="39"/>
        <v/>
      </c>
      <c r="H293" t="str">
        <f t="shared" si="35"/>
        <v>about</v>
      </c>
      <c r="I293" t="str">
        <f>IF(ISNUMBER(SEARCH("@",O293)),"",VLOOKUP(O293,CARDINALITIES,2,FALSE))</f>
        <v/>
      </c>
      <c r="J293" s="66" t="str">
        <f>IF(ISNUMBER(SEARCH("@",O293)),"",VLOOKUP(O293,CARDINALITIES,3,FALSE))</f>
        <v/>
      </c>
      <c r="M293" s="2" t="s">
        <v>4</v>
      </c>
      <c r="N293" s="2" t="s">
        <v>218</v>
      </c>
      <c r="O293" s="3" t="s">
        <v>394</v>
      </c>
      <c r="P293" s="3" t="b">
        <v>1</v>
      </c>
      <c r="Q293" s="3" t="b">
        <v>0</v>
      </c>
      <c r="R293" s="3" t="b">
        <v>1</v>
      </c>
      <c r="S293" s="3" t="str">
        <f>VLOOKUP(N293,dcat_terms!$B$2:$E$151,3,FALSE)</f>
        <v>URI</v>
      </c>
      <c r="T293" s="3" t="str">
        <f>VLOOKUP(N293,dcat_terms!$B$2:$E$151,4,FALSE)</f>
        <v>URI</v>
      </c>
      <c r="U293" s="4"/>
    </row>
    <row r="294" spans="1:21" outlineLevel="3" x14ac:dyDescent="0.25">
      <c r="A294" t="str">
        <f t="shared" si="37"/>
        <v/>
      </c>
      <c r="B294" t="str">
        <f t="shared" si="36"/>
        <v>/rdf:RDF/dcat:Catalog/dcat:dataset/dcat:Dataset/dcat:distribution/dcat:Distribution/spdx:checksum/spdx:Checksum</v>
      </c>
      <c r="C294" t="str">
        <f t="shared" si="33"/>
        <v>&lt;FieldId294&gt;algoritme&lt;/FieldId294&gt;</v>
      </c>
      <c r="D294" t="str">
        <f t="shared" si="40"/>
        <v>&lt;element name="spdx:algorithm" context="/rdf:RDF/dcat:Catalog/dcat:dataset/dcat:Dataset/dcat:distribution/dcat:Distribution/spdx:checksum/spdx:Checksum/spdx:algorithm"&gt;&lt;label&gt;algoritme&lt;/label&gt;&lt;/element&gt;</v>
      </c>
      <c r="E294" t="str">
        <f t="shared" si="38"/>
        <v/>
      </c>
      <c r="F294" t="str">
        <f t="shared" si="34"/>
        <v>&lt;field name="FieldId294" xpath="/rdf:RDF/dcat:Catalog/dcat:dataset/dcat:Dataset/dcat:distribution/dcat:Distribution/spdx:checksum/spdx:Checksum/spdx:algorithm" or="algorithm" in="/rdf:RDF/dcat:Catalog/dcat:dataset/dcat:Dataset/dcat:distribution/dcat:Distribution/spdx:checksum/spdx:Checksum"/&gt;</v>
      </c>
      <c r="G294" t="str">
        <f t="shared" si="39"/>
        <v/>
      </c>
      <c r="H294" t="str">
        <f t="shared" si="35"/>
        <v>algorithm</v>
      </c>
      <c r="I294">
        <f>IF(ISNUMBER(SEARCH("@",O294)),"",VLOOKUP(O294,CARDINALITIES,2,FALSE))</f>
        <v>1</v>
      </c>
      <c r="J294" s="66">
        <f>IF(ISNUMBER(SEARCH("@",O294)),"",VLOOKUP(O294,CARDINALITIES,3,FALSE))</f>
        <v>1</v>
      </c>
      <c r="M294" s="2" t="s">
        <v>4</v>
      </c>
      <c r="N294" s="39" t="s">
        <v>395</v>
      </c>
      <c r="O294" s="3" t="s">
        <v>396</v>
      </c>
      <c r="P294" s="3" t="b">
        <v>1</v>
      </c>
      <c r="Q294" s="3" t="b">
        <v>0</v>
      </c>
      <c r="R294" s="3" t="b">
        <v>1</v>
      </c>
      <c r="S294" s="3" t="str">
        <f>VLOOKUP(N294,dcat_terms!$B$2:$E$151,3,FALSE)</f>
        <v>algorithm</v>
      </c>
      <c r="T294" s="3" t="str">
        <f>VLOOKUP(N294,dcat_terms!$B$2:$E$151,4,FALSE)</f>
        <v>algoritme</v>
      </c>
      <c r="U294" s="4"/>
    </row>
    <row r="295" spans="1:21" outlineLevel="3" x14ac:dyDescent="0.25">
      <c r="A295" t="str">
        <f t="shared" si="37"/>
        <v/>
      </c>
      <c r="B295" t="str">
        <f t="shared" si="36"/>
        <v>/rdf:RDF/dcat:Catalog/dcat:dataset/dcat:Dataset/dcat:distribution/dcat:Distribution/spdx:checksum/spdx:Checksum</v>
      </c>
      <c r="C295" t="str">
        <f t="shared" si="33"/>
        <v>&lt;FieldId295&gt;checksom waarde&lt;/FieldId295&gt;</v>
      </c>
      <c r="D295" t="str">
        <f t="shared" si="40"/>
        <v>&lt;element name="spdx:checksumValue" context="/rdf:RDF/dcat:Catalog/dcat:dataset/dcat:Dataset/dcat:distribution/dcat:Distribution/spdx:checksum/spdx:Checksum/spdx:checksumValue"&gt;&lt;label&gt;checksom waarde&lt;/label&gt;&lt;/element&gt;</v>
      </c>
      <c r="E295" t="str">
        <f t="shared" si="38"/>
        <v/>
      </c>
      <c r="F295" t="str">
        <f t="shared" si="34"/>
        <v>&lt;field name="FieldId295" xpath="/rdf:RDF/dcat:Catalog/dcat:dataset/dcat:Dataset/dcat:distribution/dcat:Distribution/spdx:checksum/spdx:Checksum/spdx:checksumValue" or="checksumValue" in="/rdf:RDF/dcat:Catalog/dcat:dataset/dcat:Dataset/dcat:distribution/dcat:Distribution/spdx:checksum/spdx:Checksum"/&gt;</v>
      </c>
      <c r="G295" t="str">
        <f t="shared" si="39"/>
        <v>&lt;/section&gt;</v>
      </c>
      <c r="H295" t="str">
        <f t="shared" si="35"/>
        <v>checksumValue</v>
      </c>
      <c r="I295">
        <f>IF(ISNUMBER(SEARCH("@",O295)),"",VLOOKUP(O295,CARDINALITIES,2,FALSE))</f>
        <v>1</v>
      </c>
      <c r="J295" s="66">
        <f>IF(ISNUMBER(SEARCH("@",O295)),"",VLOOKUP(O295,CARDINALITIES,3,FALSE))</f>
        <v>1</v>
      </c>
      <c r="M295" s="2" t="s">
        <v>4</v>
      </c>
      <c r="N295" s="39" t="s">
        <v>397</v>
      </c>
      <c r="O295" s="3" t="s">
        <v>398</v>
      </c>
      <c r="P295" s="3" t="b">
        <v>1</v>
      </c>
      <c r="Q295" s="3" t="b">
        <v>0</v>
      </c>
      <c r="R295" s="3" t="b">
        <v>1</v>
      </c>
      <c r="S295" s="3" t="str">
        <f>VLOOKUP(N295,dcat_terms!$B$2:$E$151,3,FALSE)</f>
        <v>checksum value</v>
      </c>
      <c r="T295" s="3" t="str">
        <f>VLOOKUP(N295,dcat_terms!$B$2:$E$151,4,FALSE)</f>
        <v>checksom waarde</v>
      </c>
      <c r="U295" s="4"/>
    </row>
    <row r="296" spans="1:21" outlineLevel="2" x14ac:dyDescent="0.25">
      <c r="A296" t="str">
        <f t="shared" si="37"/>
        <v>&lt;name&gt;foaf:page&lt;/name&gt;</v>
      </c>
      <c r="B296" t="str">
        <f t="shared" si="36"/>
        <v/>
      </c>
      <c r="C296" t="str">
        <f t="shared" si="33"/>
        <v/>
      </c>
      <c r="D296" t="str">
        <f t="shared" si="40"/>
        <v>&lt;element name="foaf:page" context="/rdf:RDF/dcat:Catalog/dcat:dataset/dcat:Dataset/dcat:distribution/dcat:Distribution/foaf:page"&gt;&lt;label&gt;documentatie&lt;/label&gt;&lt;/element&gt;</v>
      </c>
      <c r="E296" t="str">
        <f t="shared" si="38"/>
        <v/>
      </c>
      <c r="F296" t="str">
        <f t="shared" si="34"/>
        <v/>
      </c>
      <c r="G296" t="str">
        <f t="shared" si="39"/>
        <v/>
      </c>
      <c r="H296" t="str">
        <f t="shared" si="35"/>
        <v>page</v>
      </c>
      <c r="I296">
        <f>IF(ISNUMBER(SEARCH("@",O296)),"",VLOOKUP(O296,CARDINALITIES,2,FALSE))</f>
        <v>0</v>
      </c>
      <c r="J296" s="66" t="str">
        <f>IF(ISNUMBER(SEARCH("@",O296)),"",VLOOKUP(O296,CARDINALITIES,3,FALSE))</f>
        <v>n</v>
      </c>
      <c r="M296" s="2" t="s">
        <v>214</v>
      </c>
      <c r="N296" s="2" t="s">
        <v>113</v>
      </c>
      <c r="O296" s="3" t="s">
        <v>180</v>
      </c>
      <c r="P296" s="3" t="b">
        <v>1</v>
      </c>
      <c r="Q296" s="3" t="b">
        <v>0</v>
      </c>
      <c r="R296" s="3" t="b">
        <v>1</v>
      </c>
      <c r="S296" s="3" t="str">
        <f>VLOOKUP(N296,dcat_terms!$B$2:$E$151,3,FALSE)</f>
        <v>documentation</v>
      </c>
      <c r="T296" s="3" t="str">
        <f>VLOOKUP(N296,dcat_terms!$B$2:$E$151,4,FALSE)</f>
        <v>documentatie</v>
      </c>
      <c r="U296" s="4"/>
    </row>
    <row r="297" spans="1:21" outlineLevel="2" x14ac:dyDescent="0.25">
      <c r="A297" t="str">
        <f t="shared" si="37"/>
        <v>&lt;name&gt;foaf:Document&lt;/name&gt;</v>
      </c>
      <c r="B297" t="str">
        <f t="shared" si="36"/>
        <v>/rdf:RDF/dcat:Catalog/dcat:dataset/dcat:Dataset/dcat:distribution/dcat:Distribution/foaf:page/foaf:Document</v>
      </c>
      <c r="C297" t="str">
        <f t="shared" si="33"/>
        <v>&lt;SectionDocument&gt;document&lt;/SectionDocument&gt;</v>
      </c>
      <c r="D297" t="str">
        <f t="shared" si="40"/>
        <v>&lt;element name="foaf:Document" context="/rdf:RDF/dcat:Catalog/dcat:dataset/dcat:Dataset/dcat:distribution/dcat:Distribution/foaf:page/foaf:Document"&gt;&lt;label&gt;document&lt;/label&gt;&lt;/element&gt;</v>
      </c>
      <c r="E297" t="str">
        <f t="shared" si="38"/>
        <v>&lt;section  name="SectionDocument"&gt;</v>
      </c>
      <c r="F297" t="str">
        <f t="shared" si="34"/>
        <v/>
      </c>
      <c r="G297" t="str">
        <f t="shared" si="39"/>
        <v/>
      </c>
      <c r="H297" t="str">
        <f t="shared" si="35"/>
        <v>Document</v>
      </c>
      <c r="I297">
        <f>IF(ISNUMBER(SEARCH("@",O297)),"",VLOOKUP(O297,CARDINALITIES,2,FALSE))</f>
        <v>1</v>
      </c>
      <c r="J297" s="66">
        <f>IF(ISNUMBER(SEARCH("@",O297)),"",VLOOKUP(O297,CARDINALITIES,3,FALSE))</f>
        <v>1</v>
      </c>
      <c r="M297" s="8" t="s">
        <v>215</v>
      </c>
      <c r="N297" s="8" t="s">
        <v>21</v>
      </c>
      <c r="O297" s="9" t="s">
        <v>181</v>
      </c>
      <c r="P297" s="9" t="b">
        <v>1</v>
      </c>
      <c r="Q297" s="9" t="b">
        <v>0</v>
      </c>
      <c r="R297" s="9" t="b">
        <v>1</v>
      </c>
      <c r="S297" s="9" t="str">
        <f>VLOOKUP(N297,dcat_terms!$B$2:$E$151,3,FALSE)</f>
        <v>document</v>
      </c>
      <c r="T297" s="9" t="str">
        <f>VLOOKUP(N297,dcat_terms!$B$2:$E$151,4,FALSE)</f>
        <v>document</v>
      </c>
      <c r="U297" s="10"/>
    </row>
    <row r="298" spans="1:21" outlineLevel="2" x14ac:dyDescent="0.25">
      <c r="A298" t="str">
        <f t="shared" si="37"/>
        <v/>
      </c>
      <c r="B298" t="str">
        <f t="shared" si="36"/>
        <v>/rdf:RDF/dcat:Catalog/dcat:dataset/dcat:Dataset/dcat:distribution/dcat:Distribution/foaf:page/foaf:Document</v>
      </c>
      <c r="C298" t="str">
        <f t="shared" si="33"/>
        <v>&lt;FieldId298&gt;URI&lt;/FieldId298&gt;</v>
      </c>
      <c r="D298" t="str">
        <f t="shared" si="40"/>
        <v>&lt;element name="rdf:about" context="/rdf:RDF/dcat:Catalog/dcat:dataset/dcat:Dataset/dcat:distribution/dcat:Distribution/foaf:page/foaf:Document/@rdf:about"&gt;&lt;label&gt;URI&lt;/label&gt;&lt;/element&gt;</v>
      </c>
      <c r="E298" t="str">
        <f t="shared" si="38"/>
        <v/>
      </c>
      <c r="F298" t="str">
        <f t="shared" si="34"/>
        <v>&lt;!--field name="FieldId298" xpath="/rdf:RDF/dcat:Catalog/dcat:dataset/dcat:Dataset/dcat:distribution/dcat:Distribution/foaf:page/foaf:Document/@rdf:about"/!--&gt;</v>
      </c>
      <c r="G298" t="str">
        <f t="shared" si="39"/>
        <v/>
      </c>
      <c r="H298" t="str">
        <f t="shared" si="35"/>
        <v>about</v>
      </c>
      <c r="I298" t="str">
        <f>IF(ISNUMBER(SEARCH("@",O298)),"",VLOOKUP(O298,CARDINALITIES,2,FALSE))</f>
        <v/>
      </c>
      <c r="J298" s="66" t="str">
        <f>IF(ISNUMBER(SEARCH("@",O298)),"",VLOOKUP(O298,CARDINALITIES,3,FALSE))</f>
        <v/>
      </c>
      <c r="M298" s="2" t="s">
        <v>4</v>
      </c>
      <c r="N298" s="2" t="s">
        <v>218</v>
      </c>
      <c r="O298" s="3" t="s">
        <v>399</v>
      </c>
      <c r="P298" s="3" t="b">
        <v>1</v>
      </c>
      <c r="Q298" s="3" t="b">
        <v>0</v>
      </c>
      <c r="R298" s="3" t="b">
        <v>1</v>
      </c>
      <c r="S298" s="3" t="str">
        <f>VLOOKUP(N298,dcat_terms!$B$2:$E$151,3,FALSE)</f>
        <v>URI</v>
      </c>
      <c r="T298" s="3" t="str">
        <f>VLOOKUP(N298,dcat_terms!$B$2:$E$151,4,FALSE)</f>
        <v>URI</v>
      </c>
      <c r="U298" s="4"/>
    </row>
    <row r="299" spans="1:21" outlineLevel="2" x14ac:dyDescent="0.25">
      <c r="A299" t="str">
        <f t="shared" si="37"/>
        <v/>
      </c>
      <c r="B299" t="str">
        <f t="shared" si="36"/>
        <v>/rdf:RDF/dcat:Catalog/dcat:dataset/dcat:Dataset/dcat:distribution/dcat:Distribution/foaf:page/foaf:Document</v>
      </c>
      <c r="C299" t="str">
        <f t="shared" si="33"/>
        <v>&lt;FieldId299&gt;naam&lt;/FieldId299&gt;</v>
      </c>
      <c r="D299" t="str">
        <f t="shared" si="40"/>
        <v>&lt;element name="foaf:name" context="/rdf:RDF/dcat:Catalog/dcat:dataset/dcat:Dataset/dcat:distribution/dcat:Distribution/foaf:page/foaf:Document/foaf:name"&gt;&lt;label&gt;naam&lt;/label&gt;&lt;/element&gt;</v>
      </c>
      <c r="E299" t="str">
        <f t="shared" si="38"/>
        <v/>
      </c>
      <c r="F299" t="str">
        <f t="shared" si="34"/>
        <v>&lt;field name="FieldId299" xpath="/rdf:RDF/dcat:Catalog/dcat:dataset/dcat:Dataset/dcat:distribution/dcat:Distribution/foaf:page/foaf:Document/foaf:name" or="name" in="/rdf:RDF/dcat:Catalog/dcat:dataset/dcat:Dataset/dcat:distribution/dcat:Distribution/foaf:page/foaf:Document"/&gt;</v>
      </c>
      <c r="G299" t="str">
        <f t="shared" si="39"/>
        <v/>
      </c>
      <c r="H299" t="str">
        <f t="shared" si="35"/>
        <v>name</v>
      </c>
      <c r="I299">
        <f>IF(ISNUMBER(SEARCH("@",O299)),"",VLOOKUP(O299,CARDINALITIES,2,FALSE))</f>
        <v>1</v>
      </c>
      <c r="J299" s="66" t="str">
        <f>IF(ISNUMBER(SEARCH("@",O299)),"",VLOOKUP(O299,CARDINALITIES,3,FALSE))</f>
        <v>n</v>
      </c>
      <c r="M299" s="2" t="s">
        <v>4</v>
      </c>
      <c r="N299" s="2" t="s">
        <v>13</v>
      </c>
      <c r="O299" s="3" t="s">
        <v>400</v>
      </c>
      <c r="P299" s="3" t="b">
        <v>1</v>
      </c>
      <c r="Q299" s="3" t="b">
        <v>0</v>
      </c>
      <c r="R299" s="3" t="b">
        <v>1</v>
      </c>
      <c r="S299" s="3" t="str">
        <f>VLOOKUP(N299,dcat_terms!$B$2:$E$151,3,FALSE)</f>
        <v>name</v>
      </c>
      <c r="T299" s="3" t="str">
        <f>VLOOKUP(N299,dcat_terms!$B$2:$E$151,4,FALSE)</f>
        <v>naam</v>
      </c>
      <c r="U299" s="4"/>
    </row>
    <row r="300" spans="1:21" outlineLevel="2" x14ac:dyDescent="0.25">
      <c r="A300" t="str">
        <f t="shared" si="37"/>
        <v/>
      </c>
      <c r="B300" t="str">
        <f t="shared" si="36"/>
        <v>/rdf:RDF/dcat:Catalog/dcat:dataset/dcat:Dataset/dcat:distribution/dcat:Distribution/foaf:page/foaf:Document</v>
      </c>
      <c r="C300" t="str">
        <f t="shared" ref="C300:C363" si="41">IF(AND(M300="class",P300,NOT(N300="skos:Concept")),CONCATENATE("&lt;Section",H300,"&gt;",S300,"&lt;/Section",H300,"&gt;"),IF(LEN(F300)&gt;0,CONCATENATE("&lt;FieldId",ROW(),"&gt;",T300,"&lt;/FieldId",ROW(),"&gt;"),""))</f>
        <v>&lt;FieldId300&gt;taal&lt;/FieldId300&gt;</v>
      </c>
      <c r="D300" t="str">
        <f t="shared" si="40"/>
        <v>&lt;element name="xml:lang" context="/rdf:RDF/dcat:Catalog/dcat:dataset/dcat:Dataset/dcat:distribution/dcat:Distribution/foaf:page/foaf:Document/foaf:name/@xml:lang"&gt;&lt;label&gt;taal&lt;/label&gt;&lt;/element&gt;</v>
      </c>
      <c r="E300" t="str">
        <f t="shared" si="38"/>
        <v/>
      </c>
      <c r="F300" t="str">
        <f t="shared" si="34"/>
        <v>&lt;!--field name="FieldId300" xpath="/rdf:RDF/dcat:Catalog/dcat:dataset/dcat:Dataset/dcat:distribution/dcat:Distribution/foaf:page/foaf:Document/foaf:name/@xml:lang"/!--&gt;</v>
      </c>
      <c r="G300" t="str">
        <f t="shared" si="39"/>
        <v>&lt;/section&gt;</v>
      </c>
      <c r="H300" t="str">
        <f t="shared" si="35"/>
        <v>lang</v>
      </c>
      <c r="I300" t="str">
        <f>IF(ISNUMBER(SEARCH("@",O300)),"",VLOOKUP(O300,CARDINALITIES,2,FALSE))</f>
        <v/>
      </c>
      <c r="J300" s="66" t="str">
        <f>IF(ISNUMBER(SEARCH("@",O300)),"",VLOOKUP(O300,CARDINALITIES,3,FALSE))</f>
        <v/>
      </c>
      <c r="M300" s="2" t="s">
        <v>4</v>
      </c>
      <c r="N300" s="2" t="s">
        <v>220</v>
      </c>
      <c r="O300" s="3" t="s">
        <v>401</v>
      </c>
      <c r="P300" s="3" t="b">
        <v>1</v>
      </c>
      <c r="Q300" s="3" t="b">
        <v>0</v>
      </c>
      <c r="R300" s="3" t="b">
        <v>0</v>
      </c>
      <c r="S300" s="3" t="str">
        <f>VLOOKUP(N300,dcat_terms!$B$2:$E$151,3,FALSE)</f>
        <v>language</v>
      </c>
      <c r="T300" s="3" t="str">
        <f>VLOOKUP(N300,dcat_terms!$B$2:$E$151,4,FALSE)</f>
        <v>taal</v>
      </c>
      <c r="U300" s="4" t="s">
        <v>655</v>
      </c>
    </row>
    <row r="301" spans="1:21" outlineLevel="2" x14ac:dyDescent="0.25">
      <c r="A301" t="str">
        <f t="shared" si="37"/>
        <v>&lt;name&gt;dct:conformsTo&lt;/name&gt;</v>
      </c>
      <c r="B301" t="str">
        <f t="shared" si="36"/>
        <v/>
      </c>
      <c r="C301" t="str">
        <f t="shared" si="41"/>
        <v/>
      </c>
      <c r="D301" t="str">
        <f t="shared" si="40"/>
        <v>&lt;element name="dct:conformsTo" context="/rdf:RDF/dcat:Catalog/dcat:dataset/dcat:Dataset/dcat:distribution/dcat:Distribution/dct:conformsTo"&gt;&lt;label&gt;conform met&lt;/label&gt;&lt;/element&gt;</v>
      </c>
      <c r="E301" t="str">
        <f t="shared" si="38"/>
        <v/>
      </c>
      <c r="F301" t="str">
        <f t="shared" si="34"/>
        <v/>
      </c>
      <c r="G301" t="str">
        <f t="shared" si="39"/>
        <v/>
      </c>
      <c r="H301" t="str">
        <f t="shared" si="35"/>
        <v>conformsTo</v>
      </c>
      <c r="I301">
        <f>IF(ISNUMBER(SEARCH("@",O301)),"",VLOOKUP(O301,CARDINALITIES,2,FALSE))</f>
        <v>0</v>
      </c>
      <c r="J301" s="66" t="str">
        <f>IF(ISNUMBER(SEARCH("@",O301)),"",VLOOKUP(O301,CARDINALITIES,3,FALSE))</f>
        <v>n</v>
      </c>
      <c r="M301" s="2" t="s">
        <v>214</v>
      </c>
      <c r="N301" s="39" t="s">
        <v>53</v>
      </c>
      <c r="O301" s="3" t="s">
        <v>182</v>
      </c>
      <c r="P301" s="3" t="b">
        <v>1</v>
      </c>
      <c r="Q301" s="3" t="b">
        <v>0</v>
      </c>
      <c r="R301" s="3" t="b">
        <v>1</v>
      </c>
      <c r="S301" s="3" t="str">
        <f>VLOOKUP(N301,dcat_terms!$B$2:$E$151,3,FALSE)</f>
        <v>conforms to</v>
      </c>
      <c r="T301" s="3" t="str">
        <f>VLOOKUP(N301,dcat_terms!$B$2:$E$151,4,FALSE)</f>
        <v>conform met</v>
      </c>
      <c r="U301" s="4"/>
    </row>
    <row r="302" spans="1:21" outlineLevel="2" x14ac:dyDescent="0.25">
      <c r="A302" t="str">
        <f t="shared" si="37"/>
        <v>&lt;name&gt;dct:Standard&lt;/name&gt;</v>
      </c>
      <c r="B302" t="str">
        <f t="shared" si="36"/>
        <v>/rdf:RDF/dcat:Catalog/dcat:dataset/dcat:Dataset/dcat:distribution/dcat:Distribution/dct:conformsTo/dct:Standard</v>
      </c>
      <c r="C302" t="str">
        <f t="shared" si="41"/>
        <v>&lt;SectionStandard&gt;standard&lt;/SectionStandard&gt;</v>
      </c>
      <c r="D302" t="str">
        <f t="shared" si="40"/>
        <v>&lt;element name="dct:Standard" context="/rdf:RDF/dcat:Catalog/dcat:dataset/dcat:Dataset/dcat:distribution/dcat:Distribution/dct:conformsTo/dct:Standard"&gt;&lt;label&gt;standaard&lt;/label&gt;&lt;/element&gt;</v>
      </c>
      <c r="E302" t="str">
        <f t="shared" si="38"/>
        <v>&lt;section  name="SectionStandard"&gt;</v>
      </c>
      <c r="F302" t="str">
        <f t="shared" ref="F302:F365" si="42">IF(AND(P302,NOT(ISNUMBER(SEARCH("skos:Concept",O302))),NOT(OR(M302="class",M303="class"))),CONCATENATE("&lt;",IF(ISNUMBER(SEARCH("@",O302)),"!--",""),"field name=""FieldId",ROW(),""" xpath=""",O302,"""",IF(ISNUMBER(SEARCH("@",O302)),"",CONCATENATE(" or=""",H302,""" in=""",SUBSTITUTE(O302,CONCATENATE("/",N302),""),"""")),"/",IF(ISNUMBER(SEARCH("@",O302)),"!--",""),"&gt;"),"")</f>
        <v/>
      </c>
      <c r="G302" t="str">
        <f t="shared" si="39"/>
        <v/>
      </c>
      <c r="H302" t="str">
        <f t="shared" ref="H302:H365" si="43">IF(P302,RIGHT(N302,LEN(N302)-SEARCH(":",N302)),"")</f>
        <v>Standard</v>
      </c>
      <c r="I302">
        <f>IF(ISNUMBER(SEARCH("@",O302)),"",VLOOKUP(O302,CARDINALITIES,2,FALSE))</f>
        <v>1</v>
      </c>
      <c r="J302" s="66">
        <f>IF(ISNUMBER(SEARCH("@",O302)),"",VLOOKUP(O302,CARDINALITIES,3,FALSE))</f>
        <v>1</v>
      </c>
      <c r="M302" s="8" t="s">
        <v>215</v>
      </c>
      <c r="N302" s="40" t="s">
        <v>55</v>
      </c>
      <c r="O302" s="9" t="s">
        <v>183</v>
      </c>
      <c r="P302" s="9" t="b">
        <v>1</v>
      </c>
      <c r="Q302" s="9" t="b">
        <v>0</v>
      </c>
      <c r="R302" s="9" t="b">
        <v>1</v>
      </c>
      <c r="S302" s="9" t="str">
        <f>VLOOKUP(N302,dcat_terms!$B$2:$E$151,3,FALSE)</f>
        <v>standard</v>
      </c>
      <c r="T302" s="9" t="str">
        <f>VLOOKUP(N302,dcat_terms!$B$2:$E$151,4,FALSE)</f>
        <v>standaard</v>
      </c>
      <c r="U302" s="10"/>
    </row>
    <row r="303" spans="1:21" s="33" customFormat="1" outlineLevel="3" x14ac:dyDescent="0.25">
      <c r="A303" t="str">
        <f t="shared" si="37"/>
        <v/>
      </c>
      <c r="B303" t="str">
        <f t="shared" si="36"/>
        <v>/rdf:RDF/dcat:Catalog/dcat:dataset/dcat:Dataset/dcat:distribution/dcat:Distribution/dct:conformsTo/dct:Standard</v>
      </c>
      <c r="C303" t="str">
        <f t="shared" si="41"/>
        <v>&lt;FieldId303&gt;URI&lt;/FieldId303&gt;</v>
      </c>
      <c r="D303" t="str">
        <f t="shared" si="40"/>
        <v>&lt;element name="rdf:about" context="/rdf:RDF/dcat:Catalog/dcat:dataset/dcat:Dataset/dcat:distribution/dcat:Distribution/dct:conformsTo/dct:Standard/@rdf:about"&gt;&lt;label&gt;URI&lt;/label&gt;&lt;/element&gt;</v>
      </c>
      <c r="E303" t="str">
        <f t="shared" si="38"/>
        <v/>
      </c>
      <c r="F303" t="str">
        <f t="shared" si="42"/>
        <v>&lt;!--field name="FieldId303" xpath="/rdf:RDF/dcat:Catalog/dcat:dataset/dcat:Dataset/dcat:distribution/dcat:Distribution/dct:conformsTo/dct:Standard/@rdf:about"/!--&gt;</v>
      </c>
      <c r="G303" t="str">
        <f t="shared" si="39"/>
        <v/>
      </c>
      <c r="H303" t="str">
        <f t="shared" si="43"/>
        <v>about</v>
      </c>
      <c r="I303" t="str">
        <f>IF(ISNUMBER(SEARCH("@",O303)),"",VLOOKUP(O303,CARDINALITIES,2,FALSE))</f>
        <v/>
      </c>
      <c r="J303" s="66" t="str">
        <f>IF(ISNUMBER(SEARCH("@",O303)),"",VLOOKUP(O303,CARDINALITIES,3,FALSE))</f>
        <v/>
      </c>
      <c r="K303"/>
      <c r="M303" s="24" t="s">
        <v>4</v>
      </c>
      <c r="N303" s="24" t="s">
        <v>218</v>
      </c>
      <c r="O303" s="31" t="s">
        <v>402</v>
      </c>
      <c r="P303" s="31" t="b">
        <v>1</v>
      </c>
      <c r="Q303" s="31" t="b">
        <v>0</v>
      </c>
      <c r="R303" s="31" t="b">
        <v>1</v>
      </c>
      <c r="S303" s="31" t="str">
        <f>VLOOKUP(N303,dcat_terms!$B$2:$E$151,3,FALSE)</f>
        <v>URI</v>
      </c>
      <c r="T303" s="31" t="str">
        <f>VLOOKUP(N303,dcat_terms!$B$2:$E$151,4,FALSE)</f>
        <v>URI</v>
      </c>
      <c r="U303" s="32"/>
    </row>
    <row r="304" spans="1:21" s="33" customFormat="1" outlineLevel="3" x14ac:dyDescent="0.25">
      <c r="A304" t="str">
        <f t="shared" si="37"/>
        <v/>
      </c>
      <c r="B304" t="str">
        <f t="shared" si="36"/>
        <v>/rdf:RDF/dcat:Catalog/dcat:dataset/dcat:Dataset/dcat:distribution/dcat:Distribution/dct:conformsTo/dct:Standard</v>
      </c>
      <c r="C304" t="str">
        <f t="shared" si="41"/>
        <v>&lt;FieldId304&gt;titel&lt;/FieldId304&gt;</v>
      </c>
      <c r="D304" t="str">
        <f t="shared" si="40"/>
        <v>&lt;element name="dct:title" context="/rdf:RDF/dcat:Catalog/dcat:dataset/dcat:Dataset/dcat:distribution/dcat:Distribution/dct:conformsTo/dct:Standard/dct:title"&gt;&lt;label&gt;titel&lt;/label&gt;&lt;/element&gt;</v>
      </c>
      <c r="E304" t="str">
        <f t="shared" si="38"/>
        <v/>
      </c>
      <c r="F304" t="str">
        <f t="shared" si="42"/>
        <v>&lt;field name="FieldId304" xpath="/rdf:RDF/dcat:Catalog/dcat:dataset/dcat:Dataset/dcat:distribution/dcat:Distribution/dct:conformsTo/dct:Standard/dct:title" or="title" in="/rdf:RDF/dcat:Catalog/dcat:dataset/dcat:Dataset/dcat:distribution/dcat:Distribution/dct:conformsTo/dct:Standard"/&gt;</v>
      </c>
      <c r="G304" t="str">
        <f t="shared" si="39"/>
        <v/>
      </c>
      <c r="H304" t="str">
        <f t="shared" si="43"/>
        <v>title</v>
      </c>
      <c r="I304">
        <f>IF(ISNUMBER(SEARCH("@",O304)),"",VLOOKUP(O304,CARDINALITIES,2,FALSE))</f>
        <v>0</v>
      </c>
      <c r="J304" s="66" t="str">
        <f>IF(ISNUMBER(SEARCH("@",O304)),"",VLOOKUP(O304,CARDINALITIES,3,FALSE))</f>
        <v>n</v>
      </c>
      <c r="K304"/>
      <c r="M304" s="24" t="s">
        <v>4</v>
      </c>
      <c r="N304" s="42" t="s">
        <v>5</v>
      </c>
      <c r="O304" s="31" t="s">
        <v>403</v>
      </c>
      <c r="P304" s="31" t="b">
        <v>1</v>
      </c>
      <c r="Q304" s="31" t="b">
        <v>0</v>
      </c>
      <c r="R304" s="31" t="b">
        <v>1</v>
      </c>
      <c r="S304" s="31" t="str">
        <f>VLOOKUP(N304,dcat_terms!$B$2:$E$151,3,FALSE)</f>
        <v>title</v>
      </c>
      <c r="T304" s="31" t="str">
        <f>VLOOKUP(N304,dcat_terms!$B$2:$E$151,4,FALSE)</f>
        <v>titel</v>
      </c>
      <c r="U304" s="32"/>
    </row>
    <row r="305" spans="1:21" s="33" customFormat="1" outlineLevel="3" x14ac:dyDescent="0.25">
      <c r="A305" t="str">
        <f t="shared" si="37"/>
        <v/>
      </c>
      <c r="B305" t="str">
        <f t="shared" si="36"/>
        <v>/rdf:RDF/dcat:Catalog/dcat:dataset/dcat:Dataset/dcat:distribution/dcat:Distribution/dct:conformsTo/dct:Standard</v>
      </c>
      <c r="C305" t="str">
        <f t="shared" si="41"/>
        <v>&lt;FieldId305&gt;taal&lt;/FieldId305&gt;</v>
      </c>
      <c r="D305" t="str">
        <f t="shared" si="40"/>
        <v>&lt;element name="xml:lang" context="/rdf:RDF/dcat:Catalog/dcat:dataset/dcat:Dataset/dcat:distribution/dcat:Distribution/dct:conformsTo/dct:Standard/dct:title/@xml:lang"&gt;&lt;label&gt;taal&lt;/label&gt;&lt;/element&gt;</v>
      </c>
      <c r="E305" t="str">
        <f t="shared" si="38"/>
        <v/>
      </c>
      <c r="F305" t="str">
        <f t="shared" si="42"/>
        <v>&lt;!--field name="FieldId305" xpath="/rdf:RDF/dcat:Catalog/dcat:dataset/dcat:Dataset/dcat:distribution/dcat:Distribution/dct:conformsTo/dct:Standard/dct:title/@xml:lang"/!--&gt;</v>
      </c>
      <c r="G305" t="str">
        <f t="shared" si="39"/>
        <v/>
      </c>
      <c r="H305" t="str">
        <f t="shared" si="43"/>
        <v>lang</v>
      </c>
      <c r="I305" t="str">
        <f>IF(ISNUMBER(SEARCH("@",O305)),"",VLOOKUP(O305,CARDINALITIES,2,FALSE))</f>
        <v/>
      </c>
      <c r="J305" s="66" t="str">
        <f>IF(ISNUMBER(SEARCH("@",O305)),"",VLOOKUP(O305,CARDINALITIES,3,FALSE))</f>
        <v/>
      </c>
      <c r="K305"/>
      <c r="M305" s="24" t="s">
        <v>4</v>
      </c>
      <c r="N305" s="24" t="s">
        <v>220</v>
      </c>
      <c r="O305" s="31" t="s">
        <v>404</v>
      </c>
      <c r="P305" s="31" t="b">
        <v>1</v>
      </c>
      <c r="Q305" s="31" t="b">
        <v>0</v>
      </c>
      <c r="R305" s="31" t="b">
        <v>0</v>
      </c>
      <c r="S305" s="31" t="str">
        <f>VLOOKUP(N305,dcat_terms!$B$2:$E$151,3,FALSE)</f>
        <v>language</v>
      </c>
      <c r="T305" s="31" t="str">
        <f>VLOOKUP(N305,dcat_terms!$B$2:$E$151,4,FALSE)</f>
        <v>taal</v>
      </c>
      <c r="U305" s="32" t="s">
        <v>655</v>
      </c>
    </row>
    <row r="306" spans="1:21" s="33" customFormat="1" outlineLevel="3" x14ac:dyDescent="0.25">
      <c r="A306" t="str">
        <f t="shared" si="37"/>
        <v/>
      </c>
      <c r="B306" t="str">
        <f t="shared" si="36"/>
        <v>/rdf:RDF/dcat:Catalog/dcat:dataset/dcat:Dataset/dcat:distribution/dcat:Distribution/dct:conformsTo/dct:Standard</v>
      </c>
      <c r="C306" t="str">
        <f t="shared" si="41"/>
        <v>&lt;FieldId306&gt;beschrijving&lt;/FieldId306&gt;</v>
      </c>
      <c r="D306" t="str">
        <f t="shared" si="40"/>
        <v>&lt;element name="dct:description" context="/rdf:RDF/dcat:Catalog/dcat:dataset/dcat:Dataset/dcat:distribution/dcat:Distribution/dct:conformsTo/dct:Standard/dct:description"&gt;&lt;label&gt;beschrijving&lt;/label&gt;&lt;/element&gt;</v>
      </c>
      <c r="E306" t="str">
        <f t="shared" si="38"/>
        <v/>
      </c>
      <c r="F306" t="str">
        <f t="shared" si="42"/>
        <v>&lt;field name="FieldId306" xpath="/rdf:RDF/dcat:Catalog/dcat:dataset/dcat:Dataset/dcat:distribution/dcat:Distribution/dct:conformsTo/dct:Standard/dct:description" or="description" in="/rdf:RDF/dcat:Catalog/dcat:dataset/dcat:Dataset/dcat:distribution/dcat:Distribution/dct:conformsTo/dct:Standard"/&gt;</v>
      </c>
      <c r="G306" t="str">
        <f t="shared" si="39"/>
        <v/>
      </c>
      <c r="H306" t="str">
        <f t="shared" si="43"/>
        <v>description</v>
      </c>
      <c r="I306">
        <f>IF(ISNUMBER(SEARCH("@",O306)),"",VLOOKUP(O306,CARDINALITIES,2,FALSE))</f>
        <v>0</v>
      </c>
      <c r="J306" s="66" t="str">
        <f>IF(ISNUMBER(SEARCH("@",O306)),"",VLOOKUP(O306,CARDINALITIES,3,FALSE))</f>
        <v>n</v>
      </c>
      <c r="K306"/>
      <c r="M306" s="24" t="s">
        <v>4</v>
      </c>
      <c r="N306" s="24" t="s">
        <v>7</v>
      </c>
      <c r="O306" s="31" t="s">
        <v>405</v>
      </c>
      <c r="P306" s="31" t="b">
        <v>1</v>
      </c>
      <c r="Q306" s="31" t="b">
        <v>0</v>
      </c>
      <c r="R306" s="31" t="b">
        <v>1</v>
      </c>
      <c r="S306" s="31" t="str">
        <f>VLOOKUP(N306,dcat_terms!$B$2:$E$151,3,FALSE)</f>
        <v>description</v>
      </c>
      <c r="T306" s="31" t="str">
        <f>VLOOKUP(N306,dcat_terms!$B$2:$E$151,4,FALSE)</f>
        <v>beschrijving</v>
      </c>
      <c r="U306" s="32"/>
    </row>
    <row r="307" spans="1:21" s="33" customFormat="1" outlineLevel="3" x14ac:dyDescent="0.25">
      <c r="A307" t="str">
        <f t="shared" si="37"/>
        <v/>
      </c>
      <c r="B307" t="str">
        <f t="shared" si="36"/>
        <v>/rdf:RDF/dcat:Catalog/dcat:dataset/dcat:Dataset/dcat:distribution/dcat:Distribution/dct:conformsTo/dct:Standard</v>
      </c>
      <c r="C307" t="str">
        <f t="shared" si="41"/>
        <v>&lt;FieldId307&gt;taal&lt;/FieldId307&gt;</v>
      </c>
      <c r="D307" t="str">
        <f t="shared" si="40"/>
        <v>&lt;element name="xml:lang" context="/rdf:RDF/dcat:Catalog/dcat:dataset/dcat:Dataset/dcat:distribution/dcat:Distribution/dct:conformsTo/dct:Standard/dct:description/@xml:lang"&gt;&lt;label&gt;taal&lt;/label&gt;&lt;/element&gt;</v>
      </c>
      <c r="E307" t="str">
        <f t="shared" si="38"/>
        <v/>
      </c>
      <c r="F307" t="str">
        <f t="shared" si="42"/>
        <v>&lt;!--field name="FieldId307" xpath="/rdf:RDF/dcat:Catalog/dcat:dataset/dcat:Dataset/dcat:distribution/dcat:Distribution/dct:conformsTo/dct:Standard/dct:description/@xml:lang"/!--&gt;</v>
      </c>
      <c r="G307" t="str">
        <f t="shared" si="39"/>
        <v>&lt;/section&gt;</v>
      </c>
      <c r="H307" t="str">
        <f t="shared" si="43"/>
        <v>lang</v>
      </c>
      <c r="I307" t="str">
        <f>IF(ISNUMBER(SEARCH("@",O307)),"",VLOOKUP(O307,CARDINALITIES,2,FALSE))</f>
        <v/>
      </c>
      <c r="J307" s="66" t="str">
        <f>IF(ISNUMBER(SEARCH("@",O307)),"",VLOOKUP(O307,CARDINALITIES,3,FALSE))</f>
        <v/>
      </c>
      <c r="K307"/>
      <c r="M307" s="24" t="s">
        <v>4</v>
      </c>
      <c r="N307" s="24" t="s">
        <v>220</v>
      </c>
      <c r="O307" s="31" t="s">
        <v>406</v>
      </c>
      <c r="P307" s="31" t="b">
        <v>1</v>
      </c>
      <c r="Q307" s="31" t="b">
        <v>0</v>
      </c>
      <c r="R307" s="31" t="b">
        <v>0</v>
      </c>
      <c r="S307" s="31" t="str">
        <f>VLOOKUP(N307,dcat_terms!$B$2:$E$151,3,FALSE)</f>
        <v>language</v>
      </c>
      <c r="T307" s="31" t="str">
        <f>VLOOKUP(N307,dcat_terms!$B$2:$E$151,4,FALSE)</f>
        <v>taal</v>
      </c>
      <c r="U307" s="32" t="s">
        <v>655</v>
      </c>
    </row>
    <row r="308" spans="1:21" outlineLevel="2" x14ac:dyDescent="0.25">
      <c r="A308" t="str">
        <f t="shared" si="37"/>
        <v>&lt;name&gt;adms:status&lt;/name&gt;</v>
      </c>
      <c r="B308" t="str">
        <f t="shared" si="36"/>
        <v/>
      </c>
      <c r="C308" t="str">
        <f t="shared" si="41"/>
        <v/>
      </c>
      <c r="D308" t="str">
        <f t="shared" si="40"/>
        <v>&lt;element name="adms:status" context="/rdf:RDF/dcat:Catalog/dcat:dataset/dcat:Dataset/dcat:distribution/dcat:Distribution/adms:status"&gt;&lt;label&gt;status&lt;/label&gt;&lt;/element&gt;</v>
      </c>
      <c r="E308" t="str">
        <f t="shared" si="38"/>
        <v/>
      </c>
      <c r="F308" t="str">
        <f t="shared" si="42"/>
        <v/>
      </c>
      <c r="G308" t="str">
        <f t="shared" si="39"/>
        <v/>
      </c>
      <c r="H308" t="str">
        <f t="shared" si="43"/>
        <v>status</v>
      </c>
      <c r="I308">
        <f>IF(ISNUMBER(SEARCH("@",O308)),"",VLOOKUP(O308,CARDINALITIES,2,FALSE))</f>
        <v>0</v>
      </c>
      <c r="J308" s="66">
        <f>IF(ISNUMBER(SEARCH("@",O308)),"",VLOOKUP(O308,CARDINALITIES,3,FALSE))</f>
        <v>1</v>
      </c>
      <c r="M308" s="2" t="s">
        <v>214</v>
      </c>
      <c r="N308" s="2" t="s">
        <v>57</v>
      </c>
      <c r="O308" s="3" t="s">
        <v>184</v>
      </c>
      <c r="P308" s="3" t="b">
        <v>1</v>
      </c>
      <c r="Q308" s="3" t="b">
        <v>0</v>
      </c>
      <c r="R308" s="3" t="b">
        <v>1</v>
      </c>
      <c r="S308" s="3" t="str">
        <f>VLOOKUP(N308,dcat_terms!$B$2:$E$151,3,FALSE)</f>
        <v>change type</v>
      </c>
      <c r="T308" s="3" t="str">
        <f>VLOOKUP(N308,dcat_terms!$B$2:$E$151,4,FALSE)</f>
        <v>status</v>
      </c>
      <c r="U308" s="4"/>
    </row>
    <row r="309" spans="1:21" outlineLevel="2" x14ac:dyDescent="0.25">
      <c r="A309" t="str">
        <f t="shared" si="37"/>
        <v/>
      </c>
      <c r="B309" t="str">
        <f t="shared" si="36"/>
        <v>/rdf:RDF/dcat:Catalog/dcat:dataset/dcat:Dataset/dcat:distribution/dcat:Distribution/adms:status/skos:Concept</v>
      </c>
      <c r="C309" t="str">
        <f t="shared" si="41"/>
        <v/>
      </c>
      <c r="D309" t="str">
        <f t="shared" si="40"/>
        <v>&lt;element name="skos:Concept" context="/rdf:RDF/dcat:Catalog/dcat:dataset/dcat:Dataset/dcat:distribution/dcat:Distribution/adms:status/skos:Concept"&gt;&lt;label&gt;concept&lt;/label&gt;&lt;/element&gt;</v>
      </c>
      <c r="E309" t="str">
        <f t="shared" si="38"/>
        <v>&lt;section xpath="/rdf:RDF/dcat:Catalog/dcat:dataset/dcat:Dataset/dcat:distribution/dcat:Distribution/adms:status/skos:Concept" name="SectionConcept"&gt;</v>
      </c>
      <c r="F309" t="str">
        <f t="shared" si="42"/>
        <v/>
      </c>
      <c r="G309" t="str">
        <f t="shared" si="39"/>
        <v/>
      </c>
      <c r="H309" t="str">
        <f t="shared" si="43"/>
        <v>Concept</v>
      </c>
      <c r="I309">
        <f>IF(ISNUMBER(SEARCH("@",O309)),"",VLOOKUP(O309,CARDINALITIES,2,FALSE))</f>
        <v>1</v>
      </c>
      <c r="J309" s="66">
        <f>IF(ISNUMBER(SEARCH("@",O309)),"",VLOOKUP(O309,CARDINALITIES,3,FALSE))</f>
        <v>1</v>
      </c>
      <c r="M309" s="8" t="s">
        <v>215</v>
      </c>
      <c r="N309" s="8" t="s">
        <v>17</v>
      </c>
      <c r="O309" s="9" t="s">
        <v>407</v>
      </c>
      <c r="P309" s="9" t="b">
        <v>1</v>
      </c>
      <c r="Q309" s="9" t="b">
        <v>0</v>
      </c>
      <c r="R309" s="9" t="b">
        <v>1</v>
      </c>
      <c r="S309" s="9" t="str">
        <f>VLOOKUP(N309,dcat_terms!$B$2:$E$151,3,FALSE)</f>
        <v>concept</v>
      </c>
      <c r="T309" s="9" t="str">
        <f>VLOOKUP(N309,dcat_terms!$B$2:$E$151,4,FALSE)</f>
        <v>concept</v>
      </c>
      <c r="U309" s="10" t="s">
        <v>684</v>
      </c>
    </row>
    <row r="310" spans="1:21" outlineLevel="3" x14ac:dyDescent="0.25">
      <c r="A310" t="str">
        <f t="shared" si="37"/>
        <v/>
      </c>
      <c r="B310" t="str">
        <f t="shared" si="36"/>
        <v>/rdf:RDF/dcat:Catalog/dcat:dataset/dcat:Dataset/dcat:distribution/dcat:Distribution/adms:status/skos:Concept</v>
      </c>
      <c r="C310" t="str">
        <f t="shared" si="41"/>
        <v/>
      </c>
      <c r="D310" t="str">
        <f t="shared" si="40"/>
        <v>&lt;element name="rdf:about" context="/rdf:RDF/dcat:Catalog/dcat:dataset/dcat:Dataset/dcat:distribution/dcat:Distribution/adms:status/skos:Concept/@rdf:about"&gt;&lt;label&gt;URI&lt;/label&gt;&lt;/element&gt;</v>
      </c>
      <c r="E310" t="str">
        <f t="shared" si="38"/>
        <v/>
      </c>
      <c r="F310" t="str">
        <f t="shared" si="42"/>
        <v/>
      </c>
      <c r="G310" t="str">
        <f t="shared" si="39"/>
        <v/>
      </c>
      <c r="H310" t="str">
        <f t="shared" si="43"/>
        <v>about</v>
      </c>
      <c r="I310" t="str">
        <f>IF(ISNUMBER(SEARCH("@",O310)),"",VLOOKUP(O310,CARDINALITIES,2,FALSE))</f>
        <v/>
      </c>
      <c r="J310" s="66" t="str">
        <f>IF(ISNUMBER(SEARCH("@",O310)),"",VLOOKUP(O310,CARDINALITIES,3,FALSE))</f>
        <v/>
      </c>
      <c r="M310" s="2" t="s">
        <v>4</v>
      </c>
      <c r="N310" s="2" t="s">
        <v>218</v>
      </c>
      <c r="O310" s="3" t="s">
        <v>408</v>
      </c>
      <c r="P310" s="3" t="b">
        <v>1</v>
      </c>
      <c r="Q310" s="3" t="b">
        <v>0</v>
      </c>
      <c r="R310" s="3" t="b">
        <v>1</v>
      </c>
      <c r="S310" s="3" t="str">
        <f>VLOOKUP(N310,dcat_terms!$B$2:$E$151,3,FALSE)</f>
        <v>URI</v>
      </c>
      <c r="T310" s="3" t="str">
        <f>VLOOKUP(N310,dcat_terms!$B$2:$E$151,4,FALSE)</f>
        <v>URI</v>
      </c>
      <c r="U310" s="4" t="s">
        <v>684</v>
      </c>
    </row>
    <row r="311" spans="1:21" outlineLevel="3" x14ac:dyDescent="0.25">
      <c r="A311" t="str">
        <f t="shared" si="37"/>
        <v/>
      </c>
      <c r="B311" t="str">
        <f t="shared" si="36"/>
        <v>/rdf:RDF/dcat:Catalog/dcat:dataset/dcat:Dataset/dcat:distribution/dcat:Distribution/adms:status/skos:Concept</v>
      </c>
      <c r="C311" t="str">
        <f t="shared" si="41"/>
        <v/>
      </c>
      <c r="D311" t="str">
        <f t="shared" si="40"/>
        <v>&lt;element name="rdf:type" context="/rdf:RDF/dcat:Catalog/dcat:dataset/dcat:Dataset/dcat:distribution/dcat:Distribution/adms:status/skos:Concept/rdf:type/@rdf:resource"&gt;&lt;label&gt;rdf klasse&lt;/label&gt;&lt;/element&gt;</v>
      </c>
      <c r="E311" t="str">
        <f t="shared" si="38"/>
        <v/>
      </c>
      <c r="F311" t="str">
        <f t="shared" si="42"/>
        <v/>
      </c>
      <c r="G311" t="str">
        <f t="shared" si="39"/>
        <v/>
      </c>
      <c r="H311" t="str">
        <f t="shared" si="43"/>
        <v>type</v>
      </c>
      <c r="I311" t="str">
        <f>IF(ISNUMBER(SEARCH("@",O311)),"",VLOOKUP(O311,CARDINALITIES,2,FALSE))</f>
        <v/>
      </c>
      <c r="J311" s="66" t="str">
        <f>IF(ISNUMBER(SEARCH("@",O311)),"",VLOOKUP(O311,CARDINALITIES,3,FALSE))</f>
        <v/>
      </c>
      <c r="M311" s="2" t="s">
        <v>4</v>
      </c>
      <c r="N311" s="2" t="s">
        <v>226</v>
      </c>
      <c r="O311" s="3" t="s">
        <v>409</v>
      </c>
      <c r="P311" s="3" t="b">
        <v>1</v>
      </c>
      <c r="Q311" s="3" t="b">
        <v>0</v>
      </c>
      <c r="R311" s="3" t="b">
        <v>1</v>
      </c>
      <c r="S311" s="3" t="str">
        <f>VLOOKUP(N311,dcat_terms!$B$2:$E$151,3,FALSE)</f>
        <v>rdf class</v>
      </c>
      <c r="T311" s="3" t="str">
        <f>VLOOKUP(N311,dcat_terms!$B$2:$E$151,4,FALSE)</f>
        <v>rdf klasse</v>
      </c>
      <c r="U311" s="4"/>
    </row>
    <row r="312" spans="1:21" outlineLevel="3" x14ac:dyDescent="0.25">
      <c r="A312" t="str">
        <f t="shared" si="37"/>
        <v/>
      </c>
      <c r="B312" t="str">
        <f t="shared" si="36"/>
        <v>/rdf:RDF/dcat:Catalog/dcat:dataset/dcat:Dataset/dcat:distribution/dcat:Distribution/adms:status/skos:Concept</v>
      </c>
      <c r="C312" t="str">
        <f t="shared" si="41"/>
        <v/>
      </c>
      <c r="D312" t="str">
        <f t="shared" si="40"/>
        <v>&lt;element name="skos:prefLabel" context="/rdf:RDF/dcat:Catalog/dcat:dataset/dcat:Dataset/dcat:distribution/dcat:Distribution/adms:status/skos:Concept/skos:prefLabel"&gt;&lt;label&gt;label&lt;/label&gt;&lt;/element&gt;</v>
      </c>
      <c r="E312" t="str">
        <f t="shared" si="38"/>
        <v/>
      </c>
      <c r="F312" t="str">
        <f t="shared" si="42"/>
        <v/>
      </c>
      <c r="G312" t="str">
        <f t="shared" si="39"/>
        <v/>
      </c>
      <c r="H312" t="str">
        <f t="shared" si="43"/>
        <v>prefLabel</v>
      </c>
      <c r="I312">
        <f>IF(ISNUMBER(SEARCH("@",O312)),"",VLOOKUP(O312,CARDINALITIES,2,FALSE))</f>
        <v>0</v>
      </c>
      <c r="J312" s="66" t="str">
        <f>IF(ISNUMBER(SEARCH("@",O312)),"",VLOOKUP(O312,CARDINALITIES,3,FALSE))</f>
        <v>n</v>
      </c>
      <c r="M312" s="2" t="s">
        <v>4</v>
      </c>
      <c r="N312" s="2" t="s">
        <v>229</v>
      </c>
      <c r="O312" s="3" t="s">
        <v>410</v>
      </c>
      <c r="P312" s="3" t="b">
        <v>1</v>
      </c>
      <c r="Q312" s="3" t="b">
        <v>0</v>
      </c>
      <c r="R312" s="3" t="b">
        <v>1</v>
      </c>
      <c r="S312" s="3" t="str">
        <f>VLOOKUP(N312,dcat_terms!$B$2:$E$151,3,FALSE)</f>
        <v>preferred label</v>
      </c>
      <c r="T312" s="3" t="str">
        <f>VLOOKUP(N312,dcat_terms!$B$2:$E$151,4,FALSE)</f>
        <v>label</v>
      </c>
      <c r="U312" s="4" t="s">
        <v>684</v>
      </c>
    </row>
    <row r="313" spans="1:21" outlineLevel="3" x14ac:dyDescent="0.25">
      <c r="A313" t="str">
        <f t="shared" si="37"/>
        <v/>
      </c>
      <c r="B313" t="str">
        <f t="shared" si="36"/>
        <v>/rdf:RDF/dcat:Catalog/dcat:dataset/dcat:Dataset/dcat:distribution/dcat:Distribution/adms:status/skos:Concept</v>
      </c>
      <c r="C313" t="str">
        <f t="shared" si="41"/>
        <v/>
      </c>
      <c r="D313" t="str">
        <f t="shared" si="40"/>
        <v>&lt;element name="xml:lang" context="/rdf:RDF/dcat:Catalog/dcat:dataset/dcat:Dataset/dcat:distribution/dcat:Distribution/adms:status/skos:Concept/skos:prefLabel/@xml:lang"&gt;&lt;label&gt;taal&lt;/label&gt;&lt;/element&gt;</v>
      </c>
      <c r="E313" t="str">
        <f t="shared" si="38"/>
        <v/>
      </c>
      <c r="F313" t="str">
        <f t="shared" si="42"/>
        <v/>
      </c>
      <c r="G313" t="str">
        <f t="shared" si="39"/>
        <v/>
      </c>
      <c r="H313" t="str">
        <f t="shared" si="43"/>
        <v>lang</v>
      </c>
      <c r="I313" t="str">
        <f>IF(ISNUMBER(SEARCH("@",O313)),"",VLOOKUP(O313,CARDINALITIES,2,FALSE))</f>
        <v/>
      </c>
      <c r="J313" s="66" t="str">
        <f>IF(ISNUMBER(SEARCH("@",O313)),"",VLOOKUP(O313,CARDINALITIES,3,FALSE))</f>
        <v/>
      </c>
      <c r="M313" s="2" t="s">
        <v>4</v>
      </c>
      <c r="N313" s="2" t="s">
        <v>220</v>
      </c>
      <c r="O313" s="3" t="s">
        <v>411</v>
      </c>
      <c r="P313" s="3" t="b">
        <v>1</v>
      </c>
      <c r="Q313" s="3" t="b">
        <v>0</v>
      </c>
      <c r="R313" s="3" t="b">
        <v>0</v>
      </c>
      <c r="S313" s="3" t="str">
        <f>VLOOKUP(N313,dcat_terms!$B$2:$E$151,3,FALSE)</f>
        <v>language</v>
      </c>
      <c r="T313" s="3" t="str">
        <f>VLOOKUP(N313,dcat_terms!$B$2:$E$151,4,FALSE)</f>
        <v>taal</v>
      </c>
      <c r="U313" s="4" t="s">
        <v>655</v>
      </c>
    </row>
    <row r="314" spans="1:21" outlineLevel="3" x14ac:dyDescent="0.25">
      <c r="A314" t="str">
        <f t="shared" si="37"/>
        <v/>
      </c>
      <c r="B314" t="str">
        <f t="shared" si="36"/>
        <v>/rdf:RDF/dcat:Catalog/dcat:dataset/dcat:Dataset/dcat:distribution/dcat:Distribution/adms:status/skos:Concept</v>
      </c>
      <c r="C314" t="str">
        <f t="shared" si="41"/>
        <v/>
      </c>
      <c r="D314" t="str">
        <f t="shared" si="40"/>
        <v>&lt;element name="skos:inScheme" context="/rdf:RDF/dcat:Catalog/dcat:dataset/dcat:Dataset/dcat:distribution/dcat:Distribution/adms:status/skos:Concept/skos:inScheme/@rdf:resource"&gt;&lt;label&gt;in thesaurus&lt;/label&gt;&lt;/element&gt;</v>
      </c>
      <c r="E314" t="str">
        <f t="shared" si="38"/>
        <v/>
      </c>
      <c r="F314" t="str">
        <f t="shared" si="42"/>
        <v/>
      </c>
      <c r="G314" t="str">
        <f t="shared" si="39"/>
        <v>&lt;/section&gt;</v>
      </c>
      <c r="H314" t="str">
        <f t="shared" si="43"/>
        <v>inScheme</v>
      </c>
      <c r="I314" t="str">
        <f>IF(ISNUMBER(SEARCH("@",O314)),"",VLOOKUP(O314,CARDINALITIES,2,FALSE))</f>
        <v/>
      </c>
      <c r="J314" s="66" t="str">
        <f>IF(ISNUMBER(SEARCH("@",O314)),"",VLOOKUP(O314,CARDINALITIES,3,FALSE))</f>
        <v/>
      </c>
      <c r="M314" s="2" t="s">
        <v>4</v>
      </c>
      <c r="N314" s="2" t="s">
        <v>232</v>
      </c>
      <c r="O314" s="3" t="s">
        <v>412</v>
      </c>
      <c r="P314" s="3" t="b">
        <v>1</v>
      </c>
      <c r="Q314" s="3" t="b">
        <v>0</v>
      </c>
      <c r="R314" s="3" t="b">
        <v>1</v>
      </c>
      <c r="S314" s="3" t="str">
        <f>VLOOKUP(N314,dcat_terms!$B$2:$E$151,3,FALSE)</f>
        <v>in scheme</v>
      </c>
      <c r="T314" s="3" t="str">
        <f>VLOOKUP(N314,dcat_terms!$B$2:$E$151,4,FALSE)</f>
        <v>in thesaurus</v>
      </c>
      <c r="U314" s="4" t="s">
        <v>684</v>
      </c>
    </row>
    <row r="315" spans="1:21" outlineLevel="2" x14ac:dyDescent="0.25">
      <c r="A315" t="str">
        <f t="shared" si="37"/>
        <v>&lt;name&gt;adms:sample&lt;/name&gt;</v>
      </c>
      <c r="B315" t="str">
        <f t="shared" si="36"/>
        <v/>
      </c>
      <c r="C315" t="str">
        <f t="shared" si="41"/>
        <v/>
      </c>
      <c r="D315" t="str">
        <f t="shared" si="40"/>
        <v>&lt;element name="adms:sample" context="/rdf:RDF/dcat:Catalog/dcat:dataset/dcat:Dataset/adms:sample"&gt;&lt;label&gt;voorbeeld&lt;/label&gt;&lt;/element&gt;</v>
      </c>
      <c r="E315" t="str">
        <f t="shared" si="38"/>
        <v/>
      </c>
      <c r="F315" t="str">
        <f t="shared" si="42"/>
        <v/>
      </c>
      <c r="G315" t="str">
        <f t="shared" si="39"/>
        <v/>
      </c>
      <c r="H315" t="str">
        <f t="shared" si="43"/>
        <v>sample</v>
      </c>
      <c r="I315">
        <f>IF(ISNUMBER(SEARCH("@",O315)),"",VLOOKUP(O315,CARDINALITIES,2,FALSE))</f>
        <v>0</v>
      </c>
      <c r="J315" s="66">
        <f>IF(ISNUMBER(SEARCH("@",O315)),"",VLOOKUP(O315,CARDINALITIES,3,FALSE))</f>
        <v>0</v>
      </c>
      <c r="M315" s="2" t="s">
        <v>214</v>
      </c>
      <c r="N315" s="2" t="s">
        <v>185</v>
      </c>
      <c r="O315" s="3" t="s">
        <v>186</v>
      </c>
      <c r="P315" s="3" t="b">
        <v>1</v>
      </c>
      <c r="Q315" s="3" t="b">
        <v>0</v>
      </c>
      <c r="R315" s="3" t="b">
        <v>1</v>
      </c>
      <c r="S315" s="3" t="str">
        <f>VLOOKUP(N315,dcat_terms!$B$2:$E$151,3,FALSE)</f>
        <v>sample</v>
      </c>
      <c r="T315" s="3" t="str">
        <f>VLOOKUP(N315,dcat_terms!$B$2:$E$151,4,FALSE)</f>
        <v>voorbeeld</v>
      </c>
      <c r="U315" s="4"/>
    </row>
    <row r="316" spans="1:21" outlineLevel="2" x14ac:dyDescent="0.25">
      <c r="A316" t="str">
        <f t="shared" si="37"/>
        <v>&lt;name&gt;dcat:Distribution&lt;/name&gt;</v>
      </c>
      <c r="B316" t="str">
        <f t="shared" si="36"/>
        <v>/rdf:RDF/dcat:Catalog/dcat:dataset/dcat:Dataset/adms:sample/dcat:Distribution</v>
      </c>
      <c r="C316" t="str">
        <f t="shared" si="41"/>
        <v>&lt;SectionDistribution&gt;dataset distribution&lt;/SectionDistribution&gt;</v>
      </c>
      <c r="D316" t="str">
        <f t="shared" si="40"/>
        <v>&lt;element name="dcat:Distribution" context="/rdf:RDF/dcat:Catalog/dcat:dataset/dcat:Dataset/adms:sample/dcat:Distribution"&gt;&lt;label&gt;distributie&lt;/label&gt;&lt;/element&gt;</v>
      </c>
      <c r="E316" t="str">
        <f t="shared" si="38"/>
        <v>&lt;section  name="SectionDistribution"&gt;</v>
      </c>
      <c r="F316" t="str">
        <f t="shared" si="42"/>
        <v/>
      </c>
      <c r="G316" t="str">
        <f t="shared" si="39"/>
        <v/>
      </c>
      <c r="H316" t="str">
        <f t="shared" si="43"/>
        <v>Distribution</v>
      </c>
      <c r="I316">
        <f>IF(ISNUMBER(SEARCH("@",O316)),"",VLOOKUP(O316,CARDINALITIES,2,FALSE))</f>
        <v>0</v>
      </c>
      <c r="J316" s="66">
        <f>IF(ISNUMBER(SEARCH("@",O316)),"",VLOOKUP(O316,CARDINALITIES,3,FALSE))</f>
        <v>1</v>
      </c>
      <c r="M316" s="8" t="s">
        <v>215</v>
      </c>
      <c r="N316" s="8" t="s">
        <v>151</v>
      </c>
      <c r="O316" s="9" t="s">
        <v>187</v>
      </c>
      <c r="P316" s="9" t="b">
        <v>1</v>
      </c>
      <c r="Q316" s="9" t="b">
        <v>0</v>
      </c>
      <c r="R316" s="9" t="b">
        <v>1</v>
      </c>
      <c r="S316" s="9" t="str">
        <f>VLOOKUP(N316,dcat_terms!$B$2:$E$151,3,FALSE)</f>
        <v>dataset distribution</v>
      </c>
      <c r="T316" s="9" t="str">
        <f>VLOOKUP(N316,dcat_terms!$B$2:$E$151,4,FALSE)</f>
        <v>distributie</v>
      </c>
      <c r="U316" s="10"/>
    </row>
    <row r="317" spans="1:21" outlineLevel="3" x14ac:dyDescent="0.25">
      <c r="A317" t="str">
        <f t="shared" si="37"/>
        <v/>
      </c>
      <c r="B317" t="str">
        <f t="shared" si="36"/>
        <v>/rdf:RDF/dcat:Catalog/dcat:dataset/dcat:Dataset/adms:sample/dcat:Distribution</v>
      </c>
      <c r="C317" t="str">
        <f t="shared" si="41"/>
        <v>&lt;FieldId317&gt;URI&lt;/FieldId317&gt;</v>
      </c>
      <c r="D317" t="str">
        <f t="shared" si="40"/>
        <v>&lt;element name="rdf:about" context="/rdf:RDF/dcat:Catalog/dcat:dataset/dcat:Dataset/adms:sample/dcat:Distribution/@rdf:about"&gt;&lt;label&gt;URI&lt;/label&gt;&lt;/element&gt;</v>
      </c>
      <c r="E317" t="str">
        <f t="shared" si="38"/>
        <v/>
      </c>
      <c r="F317" t="str">
        <f t="shared" si="42"/>
        <v>&lt;!--field name="FieldId317" xpath="/rdf:RDF/dcat:Catalog/dcat:dataset/dcat:Dataset/adms:sample/dcat:Distribution/@rdf:about"/!--&gt;</v>
      </c>
      <c r="G317" t="str">
        <f t="shared" si="39"/>
        <v/>
      </c>
      <c r="H317" t="str">
        <f t="shared" si="43"/>
        <v>about</v>
      </c>
      <c r="I317" t="str">
        <f>IF(ISNUMBER(SEARCH("@",O317)),"",VLOOKUP(O317,CARDINALITIES,2,FALSE))</f>
        <v/>
      </c>
      <c r="J317" s="66" t="str">
        <f>IF(ISNUMBER(SEARCH("@",O317)),"",VLOOKUP(O317,CARDINALITIES,3,FALSE))</f>
        <v/>
      </c>
      <c r="M317" s="2" t="s">
        <v>4</v>
      </c>
      <c r="N317" s="2" t="s">
        <v>218</v>
      </c>
      <c r="O317" s="3" t="s">
        <v>413</v>
      </c>
      <c r="P317" s="3" t="b">
        <v>1</v>
      </c>
      <c r="Q317" s="3" t="b">
        <v>0</v>
      </c>
      <c r="R317" s="3" t="b">
        <v>1</v>
      </c>
      <c r="S317" s="3" t="str">
        <f>VLOOKUP(N317,dcat_terms!$B$2:$E$151,3,FALSE)</f>
        <v>URI</v>
      </c>
      <c r="T317" s="3" t="str">
        <f>VLOOKUP(N317,dcat_terms!$B$2:$E$151,4,FALSE)</f>
        <v>URI</v>
      </c>
      <c r="U317" s="4"/>
    </row>
    <row r="318" spans="1:21" outlineLevel="3" x14ac:dyDescent="0.25">
      <c r="A318" t="str">
        <f t="shared" si="37"/>
        <v/>
      </c>
      <c r="B318" t="str">
        <f t="shared" si="36"/>
        <v>/rdf:RDF/dcat:Catalog/dcat:dataset/dcat:Dataset/adms:sample/dcat:Distribution</v>
      </c>
      <c r="C318" t="str">
        <f t="shared" si="41"/>
        <v>&lt;FieldId318&gt;titel&lt;/FieldId318&gt;</v>
      </c>
      <c r="D318" t="str">
        <f t="shared" si="40"/>
        <v>&lt;element name="dct:title" context="/rdf:RDF/dcat:Catalog/dcat:dataset/dcat:Dataset/adms:sample/dcat:Distribution/dct:title"&gt;&lt;label&gt;titel&lt;/label&gt;&lt;/element&gt;</v>
      </c>
      <c r="E318" t="str">
        <f t="shared" si="38"/>
        <v/>
      </c>
      <c r="F318" t="str">
        <f t="shared" si="42"/>
        <v>&lt;field name="FieldId318" xpath="/rdf:RDF/dcat:Catalog/dcat:dataset/dcat:Dataset/adms:sample/dcat:Distribution/dct:title" or="title" in="/rdf:RDF/dcat:Catalog/dcat:dataset/dcat:Dataset/adms:sample/dcat:Distribution"/&gt;</v>
      </c>
      <c r="G318" t="str">
        <f t="shared" si="39"/>
        <v/>
      </c>
      <c r="H318" t="str">
        <f t="shared" si="43"/>
        <v>title</v>
      </c>
      <c r="I318">
        <f>IF(ISNUMBER(SEARCH("@",O318)),"",VLOOKUP(O318,CARDINALITIES,2,FALSE))</f>
        <v>0</v>
      </c>
      <c r="J318" s="66" t="str">
        <f>IF(ISNUMBER(SEARCH("@",O318)),"",VLOOKUP(O318,CARDINALITIES,3,FALSE))</f>
        <v>n</v>
      </c>
      <c r="M318" s="2" t="s">
        <v>4</v>
      </c>
      <c r="N318" s="2" t="s">
        <v>5</v>
      </c>
      <c r="O318" s="3" t="s">
        <v>188</v>
      </c>
      <c r="P318" s="3" t="b">
        <v>1</v>
      </c>
      <c r="Q318" s="3" t="b">
        <v>0</v>
      </c>
      <c r="R318" s="3" t="b">
        <v>1</v>
      </c>
      <c r="S318" s="3" t="str">
        <f>VLOOKUP(N318,dcat_terms!$B$2:$E$151,3,FALSE)</f>
        <v>title</v>
      </c>
      <c r="T318" s="3" t="str">
        <f>VLOOKUP(N318,dcat_terms!$B$2:$E$151,4,FALSE)</f>
        <v>titel</v>
      </c>
      <c r="U318" s="4"/>
    </row>
    <row r="319" spans="1:21" outlineLevel="3" x14ac:dyDescent="0.25">
      <c r="A319" t="str">
        <f t="shared" si="37"/>
        <v/>
      </c>
      <c r="B319" t="str">
        <f t="shared" si="36"/>
        <v>/rdf:RDF/dcat:Catalog/dcat:dataset/dcat:Dataset/adms:sample/dcat:Distribution</v>
      </c>
      <c r="C319" t="str">
        <f t="shared" si="41"/>
        <v>&lt;FieldId319&gt;taal&lt;/FieldId319&gt;</v>
      </c>
      <c r="D319" t="str">
        <f t="shared" si="40"/>
        <v>&lt;element name="xml:lang" context="/rdf:RDF/dcat:Catalog/dcat:dataset/dcat:Dataset/adms:sample/dcat:Distribution/dct:title/@xml:lang"&gt;&lt;label&gt;taal&lt;/label&gt;&lt;/element&gt;</v>
      </c>
      <c r="E319" t="str">
        <f t="shared" si="38"/>
        <v/>
      </c>
      <c r="F319" t="str">
        <f t="shared" si="42"/>
        <v>&lt;!--field name="FieldId319" xpath="/rdf:RDF/dcat:Catalog/dcat:dataset/dcat:Dataset/adms:sample/dcat:Distribution/dct:title/@xml:lang"/!--&gt;</v>
      </c>
      <c r="G319" t="str">
        <f t="shared" si="39"/>
        <v/>
      </c>
      <c r="H319" t="str">
        <f t="shared" si="43"/>
        <v>lang</v>
      </c>
      <c r="I319" t="str">
        <f>IF(ISNUMBER(SEARCH("@",O319)),"",VLOOKUP(O319,CARDINALITIES,2,FALSE))</f>
        <v/>
      </c>
      <c r="J319" s="66" t="str">
        <f>IF(ISNUMBER(SEARCH("@",O319)),"",VLOOKUP(O319,CARDINALITIES,3,FALSE))</f>
        <v/>
      </c>
      <c r="M319" s="2" t="s">
        <v>4</v>
      </c>
      <c r="N319" s="2" t="s">
        <v>220</v>
      </c>
      <c r="O319" s="3" t="s">
        <v>414</v>
      </c>
      <c r="P319" s="3" t="b">
        <v>1</v>
      </c>
      <c r="Q319" s="3" t="b">
        <v>0</v>
      </c>
      <c r="R319" s="3" t="b">
        <v>0</v>
      </c>
      <c r="S319" s="3" t="str">
        <f>VLOOKUP(N319,dcat_terms!$B$2:$E$151,3,FALSE)</f>
        <v>language</v>
      </c>
      <c r="T319" s="3" t="str">
        <f>VLOOKUP(N319,dcat_terms!$B$2:$E$151,4,FALSE)</f>
        <v>taal</v>
      </c>
      <c r="U319" s="4" t="s">
        <v>655</v>
      </c>
    </row>
    <row r="320" spans="1:21" outlineLevel="3" x14ac:dyDescent="0.25">
      <c r="A320" t="str">
        <f t="shared" si="37"/>
        <v/>
      </c>
      <c r="B320" t="str">
        <f t="shared" si="36"/>
        <v>/rdf:RDF/dcat:Catalog/dcat:dataset/dcat:Dataset/adms:sample/dcat:Distribution</v>
      </c>
      <c r="C320" t="str">
        <f t="shared" si="41"/>
        <v>&lt;FieldId320&gt;beschrijving&lt;/FieldId320&gt;</v>
      </c>
      <c r="D320" t="str">
        <f t="shared" si="40"/>
        <v>&lt;element name="dct:description" context="/rdf:RDF/dcat:Catalog/dcat:dataset/dcat:Dataset/adms:sample/dcat:Distribution/dct:description"&gt;&lt;label&gt;beschrijving&lt;/label&gt;&lt;/element&gt;</v>
      </c>
      <c r="E320" t="str">
        <f t="shared" si="38"/>
        <v/>
      </c>
      <c r="F320" t="str">
        <f t="shared" si="42"/>
        <v>&lt;field name="FieldId320" xpath="/rdf:RDF/dcat:Catalog/dcat:dataset/dcat:Dataset/adms:sample/dcat:Distribution/dct:description" or="description" in="/rdf:RDF/dcat:Catalog/dcat:dataset/dcat:Dataset/adms:sample/dcat:Distribution"/&gt;</v>
      </c>
      <c r="G320" t="str">
        <f t="shared" si="39"/>
        <v/>
      </c>
      <c r="H320" t="str">
        <f t="shared" si="43"/>
        <v>description</v>
      </c>
      <c r="I320">
        <f>IF(ISNUMBER(SEARCH("@",O320)),"",VLOOKUP(O320,CARDINALITIES,2,FALSE))</f>
        <v>0</v>
      </c>
      <c r="J320" s="66" t="str">
        <f>IF(ISNUMBER(SEARCH("@",O320)),"",VLOOKUP(O320,CARDINALITIES,3,FALSE))</f>
        <v>n</v>
      </c>
      <c r="M320" s="2" t="s">
        <v>4</v>
      </c>
      <c r="N320" s="2" t="s">
        <v>7</v>
      </c>
      <c r="O320" s="3" t="s">
        <v>189</v>
      </c>
      <c r="P320" s="3" t="b">
        <v>1</v>
      </c>
      <c r="Q320" s="3" t="b">
        <v>0</v>
      </c>
      <c r="R320" s="3" t="b">
        <v>1</v>
      </c>
      <c r="S320" s="3" t="str">
        <f>VLOOKUP(N320,dcat_terms!$B$2:$E$151,3,FALSE)</f>
        <v>description</v>
      </c>
      <c r="T320" s="3" t="str">
        <f>VLOOKUP(N320,dcat_terms!$B$2:$E$151,4,FALSE)</f>
        <v>beschrijving</v>
      </c>
      <c r="U320" s="4"/>
    </row>
    <row r="321" spans="1:21" outlineLevel="3" x14ac:dyDescent="0.25">
      <c r="A321" t="str">
        <f t="shared" si="37"/>
        <v/>
      </c>
      <c r="B321" t="str">
        <f t="shared" si="36"/>
        <v>/rdf:RDF/dcat:Catalog/dcat:dataset/dcat:Dataset/adms:sample/dcat:Distribution</v>
      </c>
      <c r="C321" t="str">
        <f t="shared" si="41"/>
        <v>&lt;FieldId321&gt;taal&lt;/FieldId321&gt;</v>
      </c>
      <c r="D321" t="str">
        <f t="shared" si="40"/>
        <v>&lt;element name="xml:lang" context="/rdf:RDF/dcat:Catalog/dcat:dataset/dcat:Dataset/adms:sample/dcat:Distribution/dct:description/@xml:lang"&gt;&lt;label&gt;taal&lt;/label&gt;&lt;/element&gt;</v>
      </c>
      <c r="E321" t="str">
        <f t="shared" si="38"/>
        <v/>
      </c>
      <c r="F321" t="str">
        <f t="shared" si="42"/>
        <v>&lt;!--field name="FieldId321" xpath="/rdf:RDF/dcat:Catalog/dcat:dataset/dcat:Dataset/adms:sample/dcat:Distribution/dct:description/@xml:lang"/!--&gt;</v>
      </c>
      <c r="G321" t="str">
        <f t="shared" si="39"/>
        <v/>
      </c>
      <c r="H321" t="str">
        <f t="shared" si="43"/>
        <v>lang</v>
      </c>
      <c r="I321" t="str">
        <f>IF(ISNUMBER(SEARCH("@",O321)),"",VLOOKUP(O321,CARDINALITIES,2,FALSE))</f>
        <v/>
      </c>
      <c r="J321" s="66" t="str">
        <f>IF(ISNUMBER(SEARCH("@",O321)),"",VLOOKUP(O321,CARDINALITIES,3,FALSE))</f>
        <v/>
      </c>
      <c r="M321" s="2" t="s">
        <v>4</v>
      </c>
      <c r="N321" s="2" t="s">
        <v>220</v>
      </c>
      <c r="O321" s="3" t="s">
        <v>415</v>
      </c>
      <c r="P321" s="3" t="b">
        <v>1</v>
      </c>
      <c r="Q321" s="3" t="b">
        <v>0</v>
      </c>
      <c r="R321" s="3" t="b">
        <v>0</v>
      </c>
      <c r="S321" s="3" t="str">
        <f>VLOOKUP(N321,dcat_terms!$B$2:$E$151,3,FALSE)</f>
        <v>language</v>
      </c>
      <c r="T321" s="3" t="str">
        <f>VLOOKUP(N321,dcat_terms!$B$2:$E$151,4,FALSE)</f>
        <v>taal</v>
      </c>
      <c r="U321" s="4" t="s">
        <v>655</v>
      </c>
    </row>
    <row r="322" spans="1:21" outlineLevel="3" x14ac:dyDescent="0.25">
      <c r="A322" t="str">
        <f t="shared" si="37"/>
        <v/>
      </c>
      <c r="B322" t="str">
        <f t="shared" ref="B322:B382" si="44">IF(AND(P322,M322="class"),O322,IF(ROW()&gt;2,IF(NOT(SUBSTITUTE(O322,B321,"")=O322),B321,""),""))</f>
        <v>/rdf:RDF/dcat:Catalog/dcat:dataset/dcat:Dataset/adms:sample/dcat:Distribution</v>
      </c>
      <c r="C322" t="str">
        <f t="shared" si="41"/>
        <v>&lt;FieldId322&gt;URL&lt;/FieldId322&gt;</v>
      </c>
      <c r="D322" t="str">
        <f t="shared" si="40"/>
        <v>&lt;element name="dcat:accessURL" context="/rdf:RDF/dcat:Catalog/dcat:dataset/dcat:Dataset/adms:sample/dcat:Distribution/dcat:accessURL/@rdf:resource"&gt;&lt;label&gt;URL&lt;/label&gt;&lt;/element&gt;</v>
      </c>
      <c r="E322" t="str">
        <f t="shared" si="38"/>
        <v/>
      </c>
      <c r="F322" t="str">
        <f t="shared" si="42"/>
        <v>&lt;!--field name="FieldId322" xpath="/rdf:RDF/dcat:Catalog/dcat:dataset/dcat:Dataset/adms:sample/dcat:Distribution/dcat:accessURL/@rdf:resource"/!--&gt;</v>
      </c>
      <c r="G322" t="str">
        <f t="shared" si="39"/>
        <v/>
      </c>
      <c r="H322" t="str">
        <f t="shared" si="43"/>
        <v>accessURL</v>
      </c>
      <c r="I322" t="str">
        <f>IF(ISNUMBER(SEARCH("@",O322)),"",VLOOKUP(O322,CARDINALITIES,2,FALSE))</f>
        <v/>
      </c>
      <c r="J322" s="66" t="str">
        <f>IF(ISNUMBER(SEARCH("@",O322)),"",VLOOKUP(O322,CARDINALITIES,3,FALSE))</f>
        <v/>
      </c>
      <c r="M322" s="2" t="s">
        <v>4</v>
      </c>
      <c r="N322" s="2" t="s">
        <v>155</v>
      </c>
      <c r="O322" s="3" t="s">
        <v>416</v>
      </c>
      <c r="P322" s="3" t="b">
        <v>1</v>
      </c>
      <c r="Q322" s="3" t="b">
        <v>0</v>
      </c>
      <c r="R322" s="3" t="b">
        <v>1</v>
      </c>
      <c r="S322" s="3" t="str">
        <f>VLOOKUP(N322,dcat_terms!$B$2:$E$151,3,FALSE)</f>
        <v>access URL</v>
      </c>
      <c r="T322" s="3" t="str">
        <f>VLOOKUP(N322,dcat_terms!$B$2:$E$151,4,FALSE)</f>
        <v>URL</v>
      </c>
      <c r="U322" s="4"/>
    </row>
    <row r="323" spans="1:21" outlineLevel="3" x14ac:dyDescent="0.25">
      <c r="A323" t="str">
        <f t="shared" ref="A323:A382" si="45">IF(AND(P323,NOT(N323="skos:Concept"),OR(M323="class",M324="class")),CONCATENATE("&lt;name&gt;",N323,"&lt;/name&gt;"),"")</f>
        <v/>
      </c>
      <c r="B323" t="str">
        <f t="shared" si="44"/>
        <v>/rdf:RDF/dcat:Catalog/dcat:dataset/dcat:Dataset/adms:sample/dcat:Distribution</v>
      </c>
      <c r="C323" t="str">
        <f t="shared" si="41"/>
        <v>&lt;FieldId323&gt;download URL&lt;/FieldId323&gt;</v>
      </c>
      <c r="D323" t="str">
        <f t="shared" si="40"/>
        <v>&lt;element name="dcat:downloadURL" context="/rdf:RDF/dcat:Catalog/dcat:dataset/dcat:Dataset/adms:sample/dcat:Distribution/dcat:downloadURL/@rdf:resource"&gt;&lt;label&gt;download URL&lt;/label&gt;&lt;/element&gt;</v>
      </c>
      <c r="E323" t="str">
        <f t="shared" ref="E323:E382" si="46">IF(AND(M323="class",P323),CONCATENATE("&lt;section ",IF(N323="skos:Concept",CONCATENATE("xpath=""",O323,""""),"")," name=""Section",H323,"""&gt;"),"")</f>
        <v/>
      </c>
      <c r="F323" t="str">
        <f t="shared" si="42"/>
        <v>&lt;!--field name="FieldId323" xpath="/rdf:RDF/dcat:Catalog/dcat:dataset/dcat:Dataset/adms:sample/dcat:Distribution/dcat:downloadURL/@rdf:resource"/!--&gt;</v>
      </c>
      <c r="G323" t="str">
        <f t="shared" ref="G323:G382" si="47">IF(AND(LEN(B323)&gt;0,OR(LEN(B324)=0,M324="class")),"&lt;/section&gt;","")</f>
        <v/>
      </c>
      <c r="H323" t="str">
        <f t="shared" si="43"/>
        <v>downloadURL</v>
      </c>
      <c r="I323" t="str">
        <f>IF(ISNUMBER(SEARCH("@",O323)),"",VLOOKUP(O323,CARDINALITIES,2,FALSE))</f>
        <v/>
      </c>
      <c r="J323" s="66" t="str">
        <f>IF(ISNUMBER(SEARCH("@",O323)),"",VLOOKUP(O323,CARDINALITIES,3,FALSE))</f>
        <v/>
      </c>
      <c r="M323" s="2" t="s">
        <v>4</v>
      </c>
      <c r="N323" s="2" t="s">
        <v>156</v>
      </c>
      <c r="O323" s="3" t="s">
        <v>417</v>
      </c>
      <c r="P323" s="3" t="b">
        <v>1</v>
      </c>
      <c r="Q323" s="3" t="b">
        <v>0</v>
      </c>
      <c r="R323" s="3" t="b">
        <v>1</v>
      </c>
      <c r="S323" s="3" t="str">
        <f>VLOOKUP(N323,dcat_terms!$B$2:$E$151,3,FALSE)</f>
        <v>download URL</v>
      </c>
      <c r="T323" s="3" t="str">
        <f>VLOOKUP(N323,dcat_terms!$B$2:$E$151,4,FALSE)</f>
        <v>download URL</v>
      </c>
      <c r="U323" s="4"/>
    </row>
    <row r="324" spans="1:21" outlineLevel="3" x14ac:dyDescent="0.25">
      <c r="A324" t="str">
        <f t="shared" si="45"/>
        <v/>
      </c>
      <c r="B324" t="str">
        <f t="shared" si="44"/>
        <v>/rdf:RDF/dcat:Catalog/dcat:dataset/dcat:Dataset/adms:sample/dcat:Distribution</v>
      </c>
      <c r="C324" t="str">
        <f t="shared" si="41"/>
        <v>&lt;FieldId324&gt;publicatiedatum&lt;/FieldId324&gt;</v>
      </c>
      <c r="D324" t="str">
        <f t="shared" si="40"/>
        <v>&lt;element name="dct:issued" context="/rdf:RDF/dcat:Catalog/dcat:dataset/dcat:Dataset/adms:sample/dcat:Distribution/dct:issued"&gt;&lt;label&gt;publicatiedatum&lt;/label&gt;&lt;/element&gt;</v>
      </c>
      <c r="E324" t="str">
        <f t="shared" si="46"/>
        <v/>
      </c>
      <c r="F324" t="str">
        <f t="shared" si="42"/>
        <v>&lt;field name="FieldId324" xpath="/rdf:RDF/dcat:Catalog/dcat:dataset/dcat:Dataset/adms:sample/dcat:Distribution/dct:issued" or="issued" in="/rdf:RDF/dcat:Catalog/dcat:dataset/dcat:Dataset/adms:sample/dcat:Distribution"/&gt;</v>
      </c>
      <c r="G324" t="str">
        <f t="shared" si="47"/>
        <v/>
      </c>
      <c r="H324" t="str">
        <f t="shared" si="43"/>
        <v>issued</v>
      </c>
      <c r="I324">
        <f>IF(ISNUMBER(SEARCH("@",O324)),"",VLOOKUP(O324,CARDINALITIES,2,FALSE))</f>
        <v>0</v>
      </c>
      <c r="J324" s="66">
        <f>IF(ISNUMBER(SEARCH("@",O324)),"",VLOOKUP(O324,CARDINALITIES,3,FALSE))</f>
        <v>1</v>
      </c>
      <c r="M324" s="2" t="s">
        <v>4</v>
      </c>
      <c r="N324" s="2" t="s">
        <v>36</v>
      </c>
      <c r="O324" s="3" t="s">
        <v>190</v>
      </c>
      <c r="P324" s="3" t="b">
        <v>1</v>
      </c>
      <c r="Q324" s="3" t="b">
        <v>0</v>
      </c>
      <c r="R324" s="3" t="b">
        <v>1</v>
      </c>
      <c r="S324" s="3" t="str">
        <f>VLOOKUP(N324,dcat_terms!$B$2:$E$151,3,FALSE)</f>
        <v>release date</v>
      </c>
      <c r="T324" s="3" t="str">
        <f>VLOOKUP(N324,dcat_terms!$B$2:$E$151,4,FALSE)</f>
        <v>publicatiedatum</v>
      </c>
      <c r="U324" s="4"/>
    </row>
    <row r="325" spans="1:21" outlineLevel="3" x14ac:dyDescent="0.25">
      <c r="A325" t="str">
        <f t="shared" si="45"/>
        <v/>
      </c>
      <c r="B325" t="str">
        <f t="shared" si="44"/>
        <v>/rdf:RDF/dcat:Catalog/dcat:dataset/dcat:Dataset/adms:sample/dcat:Distribution</v>
      </c>
      <c r="C325" t="str">
        <f t="shared" si="41"/>
        <v/>
      </c>
      <c r="D325" t="str">
        <f t="shared" si="40"/>
        <v/>
      </c>
      <c r="E325" t="str">
        <f t="shared" si="46"/>
        <v/>
      </c>
      <c r="F325" t="str">
        <f t="shared" si="42"/>
        <v/>
      </c>
      <c r="G325" t="str">
        <f t="shared" si="47"/>
        <v/>
      </c>
      <c r="H325" t="str">
        <f t="shared" si="43"/>
        <v/>
      </c>
      <c r="I325" t="str">
        <f>IF(ISNUMBER(SEARCH("@",O325)),"",VLOOKUP(O325,CARDINALITIES,2,FALSE))</f>
        <v/>
      </c>
      <c r="J325" s="66" t="str">
        <f>IF(ISNUMBER(SEARCH("@",O325)),"",VLOOKUP(O325,CARDINALITIES,3,FALSE))</f>
        <v/>
      </c>
      <c r="M325" s="2" t="s">
        <v>4</v>
      </c>
      <c r="N325" s="2" t="s">
        <v>250</v>
      </c>
      <c r="O325" s="2" t="s">
        <v>418</v>
      </c>
      <c r="P325" s="48" t="b">
        <v>0</v>
      </c>
      <c r="Q325" s="3" t="b">
        <v>0</v>
      </c>
      <c r="R325" s="3" t="b">
        <v>0</v>
      </c>
      <c r="S325" s="3" t="e">
        <f>VLOOKUP(N325,dcat_terms!$B$2:$E$151,3,FALSE)</f>
        <v>#N/A</v>
      </c>
      <c r="T325" s="3" t="e">
        <f>VLOOKUP(N325,dcat_terms!$B$2:$E$151,4,FALSE)</f>
        <v>#N/A</v>
      </c>
      <c r="U325" s="4" t="s">
        <v>677</v>
      </c>
    </row>
    <row r="326" spans="1:21" outlineLevel="3" x14ac:dyDescent="0.25">
      <c r="A326" t="str">
        <f t="shared" si="45"/>
        <v/>
      </c>
      <c r="B326" t="str">
        <f t="shared" si="44"/>
        <v>/rdf:RDF/dcat:Catalog/dcat:dataset/dcat:Dataset/adms:sample/dcat:Distribution</v>
      </c>
      <c r="C326" t="str">
        <f t="shared" si="41"/>
        <v>&lt;FieldId326&gt;laatst gewijzigd&lt;/FieldId326&gt;</v>
      </c>
      <c r="D326" t="str">
        <f t="shared" si="40"/>
        <v>&lt;element name="dct:modified" context="/rdf:RDF/dcat:Catalog/dcat:dataset/dcat:Dataset/adms:sample/dcat:Distribution/dct:modified"&gt;&lt;label&gt;laatst gewijzigd&lt;/label&gt;&lt;/element&gt;</v>
      </c>
      <c r="E326" t="str">
        <f t="shared" si="46"/>
        <v/>
      </c>
      <c r="F326" t="str">
        <f t="shared" si="42"/>
        <v>&lt;field name="FieldId326" xpath="/rdf:RDF/dcat:Catalog/dcat:dataset/dcat:Dataset/adms:sample/dcat:Distribution/dct:modified" or="modified" in="/rdf:RDF/dcat:Catalog/dcat:dataset/dcat:Dataset/adms:sample/dcat:Distribution"/&gt;</v>
      </c>
      <c r="G326" t="str">
        <f t="shared" si="47"/>
        <v/>
      </c>
      <c r="H326" t="str">
        <f t="shared" si="43"/>
        <v>modified</v>
      </c>
      <c r="I326">
        <f>IF(ISNUMBER(SEARCH("@",O326)),"",VLOOKUP(O326,CARDINALITIES,2,FALSE))</f>
        <v>0</v>
      </c>
      <c r="J326" s="66">
        <f>IF(ISNUMBER(SEARCH("@",O326)),"",VLOOKUP(O326,CARDINALITIES,3,FALSE))</f>
        <v>1</v>
      </c>
      <c r="M326" s="2" t="s">
        <v>4</v>
      </c>
      <c r="N326" s="2" t="s">
        <v>38</v>
      </c>
      <c r="O326" s="3" t="s">
        <v>191</v>
      </c>
      <c r="P326" s="3" t="b">
        <v>1</v>
      </c>
      <c r="Q326" s="3" t="b">
        <v>0</v>
      </c>
      <c r="R326" s="3" t="b">
        <v>1</v>
      </c>
      <c r="S326" s="3" t="str">
        <f>VLOOKUP(N326,dcat_terms!$B$2:$E$151,3,FALSE)</f>
        <v>update/ modification date</v>
      </c>
      <c r="T326" s="3" t="str">
        <f>VLOOKUP(N326,dcat_terms!$B$2:$E$151,4,FALSE)</f>
        <v>laatst gewijzigd</v>
      </c>
      <c r="U326" s="4"/>
    </row>
    <row r="327" spans="1:21" outlineLevel="3" x14ac:dyDescent="0.25">
      <c r="A327" t="str">
        <f t="shared" si="45"/>
        <v/>
      </c>
      <c r="B327" t="str">
        <f t="shared" si="44"/>
        <v>/rdf:RDF/dcat:Catalog/dcat:dataset/dcat:Dataset/adms:sample/dcat:Distribution</v>
      </c>
      <c r="C327" t="str">
        <f t="shared" si="41"/>
        <v/>
      </c>
      <c r="D327" t="str">
        <f t="shared" ref="D327:D382" si="48">IF(P327,CONCATENATE("&lt;element name=""",N327,""" context=""",O327,"""&gt;&lt;label&gt;",T327,"&lt;/label&gt;&lt;/element&gt;"),"")</f>
        <v/>
      </c>
      <c r="E327" t="str">
        <f t="shared" si="46"/>
        <v/>
      </c>
      <c r="F327" t="str">
        <f t="shared" si="42"/>
        <v/>
      </c>
      <c r="G327" t="str">
        <f t="shared" si="47"/>
        <v/>
      </c>
      <c r="H327" t="str">
        <f t="shared" si="43"/>
        <v/>
      </c>
      <c r="I327" t="str">
        <f>IF(ISNUMBER(SEARCH("@",O327)),"",VLOOKUP(O327,CARDINALITIES,2,FALSE))</f>
        <v/>
      </c>
      <c r="J327" s="66" t="str">
        <f>IF(ISNUMBER(SEARCH("@",O327)),"",VLOOKUP(O327,CARDINALITIES,3,FALSE))</f>
        <v/>
      </c>
      <c r="M327" s="2" t="s">
        <v>4</v>
      </c>
      <c r="N327" s="2" t="s">
        <v>250</v>
      </c>
      <c r="O327" s="2" t="s">
        <v>419</v>
      </c>
      <c r="P327" s="48" t="b">
        <v>0</v>
      </c>
      <c r="Q327" s="3" t="b">
        <v>0</v>
      </c>
      <c r="R327" s="3" t="b">
        <v>0</v>
      </c>
      <c r="S327" s="3" t="e">
        <f>VLOOKUP(N327,dcat_terms!$B$2:$E$151,3,FALSE)</f>
        <v>#N/A</v>
      </c>
      <c r="T327" s="3" t="e">
        <f>VLOOKUP(N327,dcat_terms!$B$2:$E$151,4,FALSE)</f>
        <v>#N/A</v>
      </c>
      <c r="U327" s="4" t="s">
        <v>677</v>
      </c>
    </row>
    <row r="328" spans="1:21" outlineLevel="3" x14ac:dyDescent="0.25">
      <c r="A328" t="str">
        <f t="shared" si="45"/>
        <v>&lt;name&gt;dct:format&lt;/name&gt;</v>
      </c>
      <c r="B328" t="str">
        <f t="shared" si="44"/>
        <v>/rdf:RDF/dcat:Catalog/dcat:dataset/dcat:Dataset/adms:sample/dcat:Distribution</v>
      </c>
      <c r="C328" t="str">
        <f t="shared" si="41"/>
        <v/>
      </c>
      <c r="D328" t="str">
        <f t="shared" si="48"/>
        <v>&lt;element name="dct:format" context="/rdf:RDF/dcat:Catalog/dcat:dataset/dcat:Dataset/adms:sample/dcat:Distribution/dct:format"&gt;&lt;label&gt;formaat&lt;/label&gt;&lt;/element&gt;</v>
      </c>
      <c r="E328" t="str">
        <f t="shared" si="46"/>
        <v/>
      </c>
      <c r="F328" t="str">
        <f t="shared" si="42"/>
        <v/>
      </c>
      <c r="G328" t="str">
        <f t="shared" si="47"/>
        <v>&lt;/section&gt;</v>
      </c>
      <c r="H328" t="str">
        <f t="shared" si="43"/>
        <v>format</v>
      </c>
      <c r="I328">
        <f>IF(ISNUMBER(SEARCH("@",O328)),"",VLOOKUP(O328,CARDINALITIES,2,FALSE))</f>
        <v>0</v>
      </c>
      <c r="J328" s="66">
        <f>IF(ISNUMBER(SEARCH("@",O328)),"",VLOOKUP(O328,CARDINALITIES,3,FALSE))</f>
        <v>1</v>
      </c>
      <c r="M328" s="2" t="s">
        <v>214</v>
      </c>
      <c r="N328" s="2" t="s">
        <v>159</v>
      </c>
      <c r="O328" s="3" t="s">
        <v>192</v>
      </c>
      <c r="P328" s="3" t="b">
        <v>1</v>
      </c>
      <c r="Q328" s="3" t="b">
        <v>0</v>
      </c>
      <c r="R328" s="3" t="b">
        <v>1</v>
      </c>
      <c r="S328" s="3" t="str">
        <f>VLOOKUP(N328,dcat_terms!$B$2:$E$151,3,FALSE)</f>
        <v>format</v>
      </c>
      <c r="T328" s="3" t="str">
        <f>VLOOKUP(N328,dcat_terms!$B$2:$E$151,4,FALSE)</f>
        <v>formaat</v>
      </c>
      <c r="U328" s="4"/>
    </row>
    <row r="329" spans="1:21" outlineLevel="3" x14ac:dyDescent="0.25">
      <c r="A329" t="str">
        <f t="shared" si="45"/>
        <v/>
      </c>
      <c r="B329" t="str">
        <f t="shared" si="44"/>
        <v>/rdf:RDF/dcat:Catalog/dcat:dataset/dcat:Dataset/adms:sample/dcat:Distribution/dct:format/skos:Concept</v>
      </c>
      <c r="C329" t="str">
        <f t="shared" si="41"/>
        <v/>
      </c>
      <c r="D329" t="str">
        <f t="shared" si="48"/>
        <v>&lt;element name="skos:Concept" context="/rdf:RDF/dcat:Catalog/dcat:dataset/dcat:Dataset/adms:sample/dcat:Distribution/dct:format/skos:Concept"&gt;&lt;label&gt;concept&lt;/label&gt;&lt;/element&gt;</v>
      </c>
      <c r="E329" t="str">
        <f t="shared" si="46"/>
        <v>&lt;section xpath="/rdf:RDF/dcat:Catalog/dcat:dataset/dcat:Dataset/adms:sample/dcat:Distribution/dct:format/skos:Concept" name="SectionConcept"&gt;</v>
      </c>
      <c r="F329" t="str">
        <f t="shared" si="42"/>
        <v/>
      </c>
      <c r="G329" t="str">
        <f t="shared" si="47"/>
        <v/>
      </c>
      <c r="H329" t="str">
        <f t="shared" si="43"/>
        <v>Concept</v>
      </c>
      <c r="I329">
        <f>IF(ISNUMBER(SEARCH("@",O329)),"",VLOOKUP(O329,CARDINALITIES,2,FALSE))</f>
        <v>1</v>
      </c>
      <c r="J329" s="66">
        <f>IF(ISNUMBER(SEARCH("@",O329)),"",VLOOKUP(O329,CARDINALITIES,3,FALSE))</f>
        <v>1</v>
      </c>
      <c r="M329" s="8" t="s">
        <v>215</v>
      </c>
      <c r="N329" s="8" t="s">
        <v>17</v>
      </c>
      <c r="O329" s="9" t="s">
        <v>193</v>
      </c>
      <c r="P329" s="9" t="b">
        <v>1</v>
      </c>
      <c r="Q329" s="9" t="b">
        <v>0</v>
      </c>
      <c r="R329" s="9" t="b">
        <v>1</v>
      </c>
      <c r="S329" s="9" t="str">
        <f>VLOOKUP(N329,dcat_terms!$B$2:$E$151,3,FALSE)</f>
        <v>concept</v>
      </c>
      <c r="T329" s="9" t="str">
        <f>VLOOKUP(N329,dcat_terms!$B$2:$E$151,4,FALSE)</f>
        <v>concept</v>
      </c>
      <c r="U329" s="10" t="s">
        <v>684</v>
      </c>
    </row>
    <row r="330" spans="1:21" outlineLevel="4" x14ac:dyDescent="0.25">
      <c r="A330" t="str">
        <f t="shared" si="45"/>
        <v/>
      </c>
      <c r="B330" t="str">
        <f t="shared" si="44"/>
        <v>/rdf:RDF/dcat:Catalog/dcat:dataset/dcat:Dataset/adms:sample/dcat:Distribution/dct:format/skos:Concept</v>
      </c>
      <c r="C330" t="str">
        <f t="shared" si="41"/>
        <v/>
      </c>
      <c r="D330" t="str">
        <f t="shared" si="48"/>
        <v>&lt;element name="rdf:about" context="/rdf:RDF/dcat:Catalog/dcat:dataset/dcat:Dataset/adms:sample/dcat:Distribution/dct:format/skos:Concept/@rdf:about"&gt;&lt;label&gt;URI&lt;/label&gt;&lt;/element&gt;</v>
      </c>
      <c r="E330" t="str">
        <f t="shared" si="46"/>
        <v/>
      </c>
      <c r="F330" t="str">
        <f t="shared" si="42"/>
        <v/>
      </c>
      <c r="G330" t="str">
        <f t="shared" si="47"/>
        <v/>
      </c>
      <c r="H330" t="str">
        <f t="shared" si="43"/>
        <v>about</v>
      </c>
      <c r="I330" t="str">
        <f>IF(ISNUMBER(SEARCH("@",O330)),"",VLOOKUP(O330,CARDINALITIES,2,FALSE))</f>
        <v/>
      </c>
      <c r="J330" s="66" t="str">
        <f>IF(ISNUMBER(SEARCH("@",O330)),"",VLOOKUP(O330,CARDINALITIES,3,FALSE))</f>
        <v/>
      </c>
      <c r="M330" s="2" t="s">
        <v>4</v>
      </c>
      <c r="N330" s="2" t="s">
        <v>218</v>
      </c>
      <c r="O330" s="3" t="s">
        <v>420</v>
      </c>
      <c r="P330" s="3" t="b">
        <v>1</v>
      </c>
      <c r="Q330" s="3" t="b">
        <v>0</v>
      </c>
      <c r="R330" s="3" t="b">
        <v>1</v>
      </c>
      <c r="S330" s="3" t="str">
        <f>VLOOKUP(N330,dcat_terms!$B$2:$E$151,3,FALSE)</f>
        <v>URI</v>
      </c>
      <c r="T330" s="3" t="str">
        <f>VLOOKUP(N330,dcat_terms!$B$2:$E$151,4,FALSE)</f>
        <v>URI</v>
      </c>
      <c r="U330" s="4"/>
    </row>
    <row r="331" spans="1:21" outlineLevel="4" x14ac:dyDescent="0.25">
      <c r="A331" t="str">
        <f t="shared" si="45"/>
        <v/>
      </c>
      <c r="B331" t="str">
        <f t="shared" si="44"/>
        <v>/rdf:RDF/dcat:Catalog/dcat:dataset/dcat:Dataset/adms:sample/dcat:Distribution/dct:format/skos:Concept</v>
      </c>
      <c r="C331" t="str">
        <f t="shared" si="41"/>
        <v/>
      </c>
      <c r="D331" t="str">
        <f t="shared" si="48"/>
        <v/>
      </c>
      <c r="E331" t="str">
        <f t="shared" si="46"/>
        <v/>
      </c>
      <c r="F331" t="str">
        <f t="shared" si="42"/>
        <v/>
      </c>
      <c r="G331" t="str">
        <f t="shared" si="47"/>
        <v/>
      </c>
      <c r="H331" t="str">
        <f t="shared" si="43"/>
        <v/>
      </c>
      <c r="I331" t="str">
        <f>IF(ISNUMBER(SEARCH("@",O331)),"",VLOOKUP(O331,CARDINALITIES,2,FALSE))</f>
        <v/>
      </c>
      <c r="J331" s="66" t="str">
        <f>IF(ISNUMBER(SEARCH("@",O331)),"",VLOOKUP(O331,CARDINALITIES,3,FALSE))</f>
        <v/>
      </c>
      <c r="M331" s="2" t="s">
        <v>4</v>
      </c>
      <c r="N331" s="2" t="s">
        <v>226</v>
      </c>
      <c r="O331" s="2" t="s">
        <v>421</v>
      </c>
      <c r="P331" s="48" t="b">
        <v>0</v>
      </c>
      <c r="Q331" s="3" t="b">
        <v>0</v>
      </c>
      <c r="R331" s="3" t="b">
        <v>0</v>
      </c>
      <c r="S331" s="3" t="str">
        <f>VLOOKUP(N331,dcat_terms!$B$2:$E$151,3,FALSE)</f>
        <v>rdf class</v>
      </c>
      <c r="T331" s="3" t="str">
        <f>VLOOKUP(N331,dcat_terms!$B$2:$E$151,4,FALSE)</f>
        <v>rdf klasse</v>
      </c>
      <c r="U331" s="4" t="s">
        <v>678</v>
      </c>
    </row>
    <row r="332" spans="1:21" outlineLevel="4" x14ac:dyDescent="0.25">
      <c r="A332" t="str">
        <f t="shared" si="45"/>
        <v/>
      </c>
      <c r="B332" t="str">
        <f t="shared" si="44"/>
        <v>/rdf:RDF/dcat:Catalog/dcat:dataset/dcat:Dataset/adms:sample/dcat:Distribution/dct:format/skos:Concept</v>
      </c>
      <c r="C332" t="str">
        <f t="shared" si="41"/>
        <v/>
      </c>
      <c r="D332" t="str">
        <f t="shared" si="48"/>
        <v>&lt;element name="skos:prefLabel" context="/rdf:RDF/dcat:Catalog/dcat:dataset/dcat:Dataset/adms:sample/dcat:Distribution/dct:format/skos:Concept/skos:prefLabel"&gt;&lt;label&gt;label&lt;/label&gt;&lt;/element&gt;</v>
      </c>
      <c r="E332" t="str">
        <f t="shared" si="46"/>
        <v/>
      </c>
      <c r="F332" t="str">
        <f t="shared" si="42"/>
        <v/>
      </c>
      <c r="G332" t="str">
        <f t="shared" si="47"/>
        <v/>
      </c>
      <c r="H332" t="str">
        <f t="shared" si="43"/>
        <v>prefLabel</v>
      </c>
      <c r="I332">
        <f>IF(ISNUMBER(SEARCH("@",O332)),"",VLOOKUP(O332,CARDINALITIES,2,FALSE))</f>
        <v>0</v>
      </c>
      <c r="J332" s="66" t="str">
        <f>IF(ISNUMBER(SEARCH("@",O332)),"",VLOOKUP(O332,CARDINALITIES,3,FALSE))</f>
        <v>n</v>
      </c>
      <c r="M332" s="2" t="s">
        <v>4</v>
      </c>
      <c r="N332" s="2" t="s">
        <v>229</v>
      </c>
      <c r="O332" s="3" t="s">
        <v>422</v>
      </c>
      <c r="P332" s="3" t="b">
        <v>1</v>
      </c>
      <c r="Q332" s="3" t="b">
        <v>0</v>
      </c>
      <c r="R332" s="3" t="b">
        <v>1</v>
      </c>
      <c r="S332" s="3" t="str">
        <f>VLOOKUP(N332,dcat_terms!$B$2:$E$151,3,FALSE)</f>
        <v>preferred label</v>
      </c>
      <c r="T332" s="3" t="str">
        <f>VLOOKUP(N332,dcat_terms!$B$2:$E$151,4,FALSE)</f>
        <v>label</v>
      </c>
      <c r="U332" s="4"/>
    </row>
    <row r="333" spans="1:21" outlineLevel="4" x14ac:dyDescent="0.25">
      <c r="A333" t="str">
        <f t="shared" si="45"/>
        <v/>
      </c>
      <c r="B333" t="str">
        <f t="shared" si="44"/>
        <v>/rdf:RDF/dcat:Catalog/dcat:dataset/dcat:Dataset/adms:sample/dcat:Distribution/dct:format/skos:Concept</v>
      </c>
      <c r="C333" t="str">
        <f t="shared" si="41"/>
        <v/>
      </c>
      <c r="D333" t="str">
        <f t="shared" si="48"/>
        <v>&lt;element name="xml:lang" context="/rdf:RDF/dcat:Catalog/dcat:dataset/dcat:Dataset/adms:sample/dcat:Distribution/dct:format/skos:Concept/skos:prefLabel/@xml:lang"&gt;&lt;label&gt;taal&lt;/label&gt;&lt;/element&gt;</v>
      </c>
      <c r="E333" t="str">
        <f t="shared" si="46"/>
        <v/>
      </c>
      <c r="F333" t="str">
        <f t="shared" si="42"/>
        <v/>
      </c>
      <c r="G333" t="str">
        <f t="shared" si="47"/>
        <v/>
      </c>
      <c r="H333" t="str">
        <f t="shared" si="43"/>
        <v>lang</v>
      </c>
      <c r="I333" t="str">
        <f>IF(ISNUMBER(SEARCH("@",O333)),"",VLOOKUP(O333,CARDINALITIES,2,FALSE))</f>
        <v/>
      </c>
      <c r="J333" s="66" t="str">
        <f>IF(ISNUMBER(SEARCH("@",O333)),"",VLOOKUP(O333,CARDINALITIES,3,FALSE))</f>
        <v/>
      </c>
      <c r="M333" s="2" t="s">
        <v>4</v>
      </c>
      <c r="N333" s="2" t="s">
        <v>220</v>
      </c>
      <c r="O333" s="3" t="s">
        <v>423</v>
      </c>
      <c r="P333" s="3" t="b">
        <v>1</v>
      </c>
      <c r="Q333" s="3" t="b">
        <v>0</v>
      </c>
      <c r="R333" s="3" t="b">
        <v>0</v>
      </c>
      <c r="S333" s="3" t="str">
        <f>VLOOKUP(N333,dcat_terms!$B$2:$E$151,3,FALSE)</f>
        <v>language</v>
      </c>
      <c r="T333" s="3" t="str">
        <f>VLOOKUP(N333,dcat_terms!$B$2:$E$151,4,FALSE)</f>
        <v>taal</v>
      </c>
      <c r="U333" s="4" t="s">
        <v>655</v>
      </c>
    </row>
    <row r="334" spans="1:21" outlineLevel="4" x14ac:dyDescent="0.25">
      <c r="A334" t="str">
        <f t="shared" si="45"/>
        <v/>
      </c>
      <c r="B334" t="str">
        <f t="shared" si="44"/>
        <v>/rdf:RDF/dcat:Catalog/dcat:dataset/dcat:Dataset/adms:sample/dcat:Distribution/dct:format/skos:Concept</v>
      </c>
      <c r="C334" t="str">
        <f t="shared" si="41"/>
        <v/>
      </c>
      <c r="D334" t="str">
        <f t="shared" si="48"/>
        <v>&lt;element name="skos:inScheme" context="/rdf:RDF/dcat:Catalog/dcat:dataset/dcat:Dataset/adms:sample/dcat:Distribution/dct:format/skos:Concept/skos:inScheme/@rdf:resource"&gt;&lt;label&gt;in thesaurus&lt;/label&gt;&lt;/element&gt;</v>
      </c>
      <c r="E334" t="str">
        <f t="shared" si="46"/>
        <v/>
      </c>
      <c r="F334" t="str">
        <f t="shared" si="42"/>
        <v/>
      </c>
      <c r="G334" t="str">
        <f t="shared" si="47"/>
        <v>&lt;/section&gt;</v>
      </c>
      <c r="H334" t="str">
        <f t="shared" si="43"/>
        <v>inScheme</v>
      </c>
      <c r="I334" t="str">
        <f>IF(ISNUMBER(SEARCH("@",O334)),"",VLOOKUP(O334,CARDINALITIES,2,FALSE))</f>
        <v/>
      </c>
      <c r="J334" s="66" t="str">
        <f>IF(ISNUMBER(SEARCH("@",O334)),"",VLOOKUP(O334,CARDINALITIES,3,FALSE))</f>
        <v/>
      </c>
      <c r="M334" s="2" t="s">
        <v>4</v>
      </c>
      <c r="N334" s="2" t="s">
        <v>232</v>
      </c>
      <c r="O334" s="3" t="s">
        <v>424</v>
      </c>
      <c r="P334" s="3" t="b">
        <v>1</v>
      </c>
      <c r="Q334" s="3" t="b">
        <v>0</v>
      </c>
      <c r="R334" s="3" t="b">
        <v>1</v>
      </c>
      <c r="S334" s="3" t="str">
        <f>VLOOKUP(N334,dcat_terms!$B$2:$E$151,3,FALSE)</f>
        <v>in scheme</v>
      </c>
      <c r="T334" s="3" t="str">
        <f>VLOOKUP(N334,dcat_terms!$B$2:$E$151,4,FALSE)</f>
        <v>in thesaurus</v>
      </c>
      <c r="U334" s="4"/>
    </row>
    <row r="335" spans="1:21" outlineLevel="3" x14ac:dyDescent="0.25">
      <c r="A335" t="str">
        <f t="shared" si="45"/>
        <v/>
      </c>
      <c r="B335" t="str">
        <f t="shared" si="44"/>
        <v/>
      </c>
      <c r="C335" t="str">
        <f t="shared" si="41"/>
        <v>&lt;FieldId335&gt;mediatype&lt;/FieldId335&gt;</v>
      </c>
      <c r="D335" t="str">
        <f t="shared" si="48"/>
        <v>&lt;element name="dcat:mediaType" context="/rdf:RDF/dcat:Catalog/dcat:dataset/dcat:Dataset/adms:sample/dcat:Distribution/dcat:mediaType"&gt;&lt;label&gt;mediatype&lt;/label&gt;&lt;/element&gt;</v>
      </c>
      <c r="E335" t="str">
        <f t="shared" si="46"/>
        <v/>
      </c>
      <c r="F335" t="str">
        <f t="shared" si="42"/>
        <v>&lt;field name="FieldId335" xpath="/rdf:RDF/dcat:Catalog/dcat:dataset/dcat:Dataset/adms:sample/dcat:Distribution/dcat:mediaType" or="mediaType" in="/rdf:RDF/dcat:Catalog/dcat:dataset/dcat:Dataset/adms:sample/dcat:Distribution"/&gt;</v>
      </c>
      <c r="G335" t="str">
        <f t="shared" si="47"/>
        <v/>
      </c>
      <c r="H335" t="str">
        <f t="shared" si="43"/>
        <v>mediaType</v>
      </c>
      <c r="I335">
        <f>IF(ISNUMBER(SEARCH("@",O335)),"",VLOOKUP(O335,CARDINALITIES,2,FALSE))</f>
        <v>0</v>
      </c>
      <c r="J335" s="66">
        <f>IF(ISNUMBER(SEARCH("@",O335)),"",VLOOKUP(O335,CARDINALITIES,3,FALSE))</f>
        <v>1</v>
      </c>
      <c r="M335" s="2" t="s">
        <v>4</v>
      </c>
      <c r="N335" s="2" t="s">
        <v>162</v>
      </c>
      <c r="O335" s="3" t="s">
        <v>194</v>
      </c>
      <c r="P335" s="3" t="b">
        <v>1</v>
      </c>
      <c r="Q335" s="3" t="b">
        <v>0</v>
      </c>
      <c r="R335" s="3" t="b">
        <v>1</v>
      </c>
      <c r="S335" s="3" t="str">
        <f>VLOOKUP(N335,dcat_terms!$B$2:$E$151,3,FALSE)</f>
        <v>media type</v>
      </c>
      <c r="T335" s="3" t="str">
        <f>VLOOKUP(N335,dcat_terms!$B$2:$E$151,4,FALSE)</f>
        <v>mediatype</v>
      </c>
      <c r="U335" s="4"/>
    </row>
    <row r="336" spans="1:21" outlineLevel="3" x14ac:dyDescent="0.25">
      <c r="A336" t="str">
        <f t="shared" si="45"/>
        <v>&lt;name&gt;dct:language&lt;/name&gt;</v>
      </c>
      <c r="B336" t="str">
        <f t="shared" si="44"/>
        <v/>
      </c>
      <c r="C336" t="str">
        <f t="shared" si="41"/>
        <v/>
      </c>
      <c r="D336" t="str">
        <f t="shared" si="48"/>
        <v>&lt;element name="dct:language" context="/rdf:RDF/dcat:Catalog/dcat:dataset/dcat:Dataset/adms:sample/dcat:Distribution/dct:language"&gt;&lt;label&gt;taal&lt;/label&gt;&lt;/element&gt;</v>
      </c>
      <c r="E336" t="str">
        <f t="shared" si="46"/>
        <v/>
      </c>
      <c r="F336" t="str">
        <f t="shared" si="42"/>
        <v/>
      </c>
      <c r="G336" t="str">
        <f t="shared" si="47"/>
        <v/>
      </c>
      <c r="H336" t="str">
        <f t="shared" si="43"/>
        <v>language</v>
      </c>
      <c r="I336">
        <f>IF(ISNUMBER(SEARCH("@",O336)),"",VLOOKUP(O336,CARDINALITIES,2,FALSE))</f>
        <v>0</v>
      </c>
      <c r="J336" s="66">
        <f>IF(ISNUMBER(SEARCH("@",O336)),"",VLOOKUP(O336,CARDINALITIES,3,FALSE))</f>
        <v>1</v>
      </c>
      <c r="M336" s="2" t="s">
        <v>214</v>
      </c>
      <c r="N336" s="2" t="s">
        <v>33</v>
      </c>
      <c r="O336" s="3" t="s">
        <v>195</v>
      </c>
      <c r="P336" s="3" t="b">
        <v>1</v>
      </c>
      <c r="Q336" s="3" t="b">
        <v>0</v>
      </c>
      <c r="R336" s="3" t="b">
        <v>1</v>
      </c>
      <c r="S336" s="3" t="str">
        <f>VLOOKUP(N336,dcat_terms!$B$2:$E$151,3,FALSE)</f>
        <v>language</v>
      </c>
      <c r="T336" s="3" t="str">
        <f>VLOOKUP(N336,dcat_terms!$B$2:$E$151,4,FALSE)</f>
        <v>taal</v>
      </c>
      <c r="U336" s="4"/>
    </row>
    <row r="337" spans="1:21" outlineLevel="3" x14ac:dyDescent="0.25">
      <c r="A337" t="str">
        <f t="shared" si="45"/>
        <v/>
      </c>
      <c r="B337" t="str">
        <f t="shared" si="44"/>
        <v>/rdf:RDF/dcat:Catalog/dcat:dataset/dcat:Dataset/adms:sample/dcat:Distribution/dct:language/skos:Concept</v>
      </c>
      <c r="C337" t="str">
        <f t="shared" si="41"/>
        <v/>
      </c>
      <c r="D337" t="str">
        <f t="shared" si="48"/>
        <v>&lt;element name="skos:Concept" context="/rdf:RDF/dcat:Catalog/dcat:dataset/dcat:Dataset/adms:sample/dcat:Distribution/dct:language/skos:Concept"&gt;&lt;label&gt;concept&lt;/label&gt;&lt;/element&gt;</v>
      </c>
      <c r="E337" t="str">
        <f t="shared" si="46"/>
        <v>&lt;section xpath="/rdf:RDF/dcat:Catalog/dcat:dataset/dcat:Dataset/adms:sample/dcat:Distribution/dct:language/skos:Concept" name="SectionConcept"&gt;</v>
      </c>
      <c r="F337" t="str">
        <f t="shared" si="42"/>
        <v/>
      </c>
      <c r="G337" t="str">
        <f t="shared" si="47"/>
        <v/>
      </c>
      <c r="H337" t="str">
        <f t="shared" si="43"/>
        <v>Concept</v>
      </c>
      <c r="I337">
        <f>IF(ISNUMBER(SEARCH("@",O337)),"",VLOOKUP(O337,CARDINALITIES,2,FALSE))</f>
        <v>1</v>
      </c>
      <c r="J337" s="66">
        <f>IF(ISNUMBER(SEARCH("@",O337)),"",VLOOKUP(O337,CARDINALITIES,3,FALSE))</f>
        <v>1</v>
      </c>
      <c r="M337" s="8" t="s">
        <v>215</v>
      </c>
      <c r="N337" s="8" t="s">
        <v>17</v>
      </c>
      <c r="O337" s="9" t="s">
        <v>196</v>
      </c>
      <c r="P337" s="9" t="b">
        <v>1</v>
      </c>
      <c r="Q337" s="9" t="b">
        <v>0</v>
      </c>
      <c r="R337" s="9" t="b">
        <v>1</v>
      </c>
      <c r="S337" s="9" t="str">
        <f>VLOOKUP(N337,dcat_terms!$B$2:$E$151,3,FALSE)</f>
        <v>concept</v>
      </c>
      <c r="T337" s="9" t="str">
        <f>VLOOKUP(N337,dcat_terms!$B$2:$E$151,4,FALSE)</f>
        <v>concept</v>
      </c>
      <c r="U337" s="10" t="s">
        <v>684</v>
      </c>
    </row>
    <row r="338" spans="1:21" outlineLevel="4" x14ac:dyDescent="0.25">
      <c r="A338" t="str">
        <f t="shared" si="45"/>
        <v/>
      </c>
      <c r="B338" t="str">
        <f t="shared" si="44"/>
        <v>/rdf:RDF/dcat:Catalog/dcat:dataset/dcat:Dataset/adms:sample/dcat:Distribution/dct:language/skos:Concept</v>
      </c>
      <c r="C338" t="str">
        <f t="shared" si="41"/>
        <v/>
      </c>
      <c r="D338" t="str">
        <f t="shared" si="48"/>
        <v>&lt;element name="rdf:about" context="/rdf:RDF/dcat:Catalog/dcat:dataset/dcat:Dataset/adms:sample/dcat:Distribution/dct:language/skos:Concept/@rdf:about"&gt;&lt;label&gt;URI&lt;/label&gt;&lt;/element&gt;</v>
      </c>
      <c r="E338" t="str">
        <f t="shared" si="46"/>
        <v/>
      </c>
      <c r="F338" t="str">
        <f t="shared" si="42"/>
        <v/>
      </c>
      <c r="G338" t="str">
        <f t="shared" si="47"/>
        <v/>
      </c>
      <c r="H338" t="str">
        <f t="shared" si="43"/>
        <v>about</v>
      </c>
      <c r="I338" t="str">
        <f>IF(ISNUMBER(SEARCH("@",O338)),"",VLOOKUP(O338,CARDINALITIES,2,FALSE))</f>
        <v/>
      </c>
      <c r="J338" s="66" t="str">
        <f>IF(ISNUMBER(SEARCH("@",O338)),"",VLOOKUP(O338,CARDINALITIES,3,FALSE))</f>
        <v/>
      </c>
      <c r="M338" s="2" t="s">
        <v>4</v>
      </c>
      <c r="N338" s="2" t="s">
        <v>218</v>
      </c>
      <c r="O338" s="3" t="s">
        <v>425</v>
      </c>
      <c r="P338" s="3" t="b">
        <v>1</v>
      </c>
      <c r="Q338" s="3" t="b">
        <v>0</v>
      </c>
      <c r="R338" s="3" t="b">
        <v>1</v>
      </c>
      <c r="S338" s="3" t="str">
        <f>VLOOKUP(N338,dcat_terms!$B$2:$E$151,3,FALSE)</f>
        <v>URI</v>
      </c>
      <c r="T338" s="3" t="str">
        <f>VLOOKUP(N338,dcat_terms!$B$2:$E$151,4,FALSE)</f>
        <v>URI</v>
      </c>
      <c r="U338" s="4" t="s">
        <v>684</v>
      </c>
    </row>
    <row r="339" spans="1:21" outlineLevel="4" x14ac:dyDescent="0.25">
      <c r="A339" t="str">
        <f t="shared" si="45"/>
        <v/>
      </c>
      <c r="B339" t="str">
        <f t="shared" si="44"/>
        <v>/rdf:RDF/dcat:Catalog/dcat:dataset/dcat:Dataset/adms:sample/dcat:Distribution/dct:language/skos:Concept</v>
      </c>
      <c r="C339" t="str">
        <f t="shared" si="41"/>
        <v/>
      </c>
      <c r="D339" t="str">
        <f t="shared" si="48"/>
        <v>&lt;element name="rdf:type" context="/rdf:RDF/dcat:Catalog/dcat:dataset/dcat:Dataset/adms:sample/dcat:Distribution/dct:language/skos:Concept/rdf:type/@rdf:resource"&gt;&lt;label&gt;rdf klasse&lt;/label&gt;&lt;/element&gt;</v>
      </c>
      <c r="E339" t="str">
        <f t="shared" si="46"/>
        <v/>
      </c>
      <c r="F339" t="str">
        <f t="shared" si="42"/>
        <v/>
      </c>
      <c r="G339" t="str">
        <f t="shared" si="47"/>
        <v/>
      </c>
      <c r="H339" t="str">
        <f t="shared" si="43"/>
        <v>type</v>
      </c>
      <c r="I339" t="str">
        <f>IF(ISNUMBER(SEARCH("@",O339)),"",VLOOKUP(O339,CARDINALITIES,2,FALSE))</f>
        <v/>
      </c>
      <c r="J339" s="66" t="str">
        <f>IF(ISNUMBER(SEARCH("@",O339)),"",VLOOKUP(O339,CARDINALITIES,3,FALSE))</f>
        <v/>
      </c>
      <c r="M339" s="2" t="s">
        <v>4</v>
      </c>
      <c r="N339" s="2" t="s">
        <v>226</v>
      </c>
      <c r="O339" s="3" t="s">
        <v>426</v>
      </c>
      <c r="P339" s="3" t="b">
        <v>1</v>
      </c>
      <c r="Q339" s="3" t="b">
        <v>0</v>
      </c>
      <c r="R339" s="3" t="b">
        <v>1</v>
      </c>
      <c r="S339" s="3" t="str">
        <f>VLOOKUP(N339,dcat_terms!$B$2:$E$151,3,FALSE)</f>
        <v>rdf class</v>
      </c>
      <c r="T339" s="3" t="str">
        <f>VLOOKUP(N339,dcat_terms!$B$2:$E$151,4,FALSE)</f>
        <v>rdf klasse</v>
      </c>
      <c r="U339" s="4"/>
    </row>
    <row r="340" spans="1:21" outlineLevel="4" x14ac:dyDescent="0.25">
      <c r="A340" t="str">
        <f t="shared" si="45"/>
        <v/>
      </c>
      <c r="B340" t="str">
        <f t="shared" si="44"/>
        <v>/rdf:RDF/dcat:Catalog/dcat:dataset/dcat:Dataset/adms:sample/dcat:Distribution/dct:language/skos:Concept</v>
      </c>
      <c r="C340" t="str">
        <f t="shared" si="41"/>
        <v/>
      </c>
      <c r="D340" t="str">
        <f t="shared" si="48"/>
        <v>&lt;element name="skos:prefLabel" context="/rdf:RDF/dcat:Catalog/dcat:dataset/dcat:Dataset/adms:sample/dcat:Distribution/dct:language/skos:Concept/skos:prefLabel"&gt;&lt;label&gt;label&lt;/label&gt;&lt;/element&gt;</v>
      </c>
      <c r="E340" t="str">
        <f t="shared" si="46"/>
        <v/>
      </c>
      <c r="F340" t="str">
        <f t="shared" si="42"/>
        <v/>
      </c>
      <c r="G340" t="str">
        <f t="shared" si="47"/>
        <v/>
      </c>
      <c r="H340" t="str">
        <f t="shared" si="43"/>
        <v>prefLabel</v>
      </c>
      <c r="I340">
        <f>IF(ISNUMBER(SEARCH("@",O340)),"",VLOOKUP(O340,CARDINALITIES,2,FALSE))</f>
        <v>0</v>
      </c>
      <c r="J340" s="66" t="str">
        <f>IF(ISNUMBER(SEARCH("@",O340)),"",VLOOKUP(O340,CARDINALITIES,3,FALSE))</f>
        <v>n</v>
      </c>
      <c r="M340" s="2" t="s">
        <v>4</v>
      </c>
      <c r="N340" s="2" t="s">
        <v>229</v>
      </c>
      <c r="O340" s="3" t="s">
        <v>427</v>
      </c>
      <c r="P340" s="3" t="b">
        <v>1</v>
      </c>
      <c r="Q340" s="3" t="b">
        <v>0</v>
      </c>
      <c r="R340" s="3" t="b">
        <v>1</v>
      </c>
      <c r="S340" s="3" t="str">
        <f>VLOOKUP(N340,dcat_terms!$B$2:$E$151,3,FALSE)</f>
        <v>preferred label</v>
      </c>
      <c r="T340" s="3" t="str">
        <f>VLOOKUP(N340,dcat_terms!$B$2:$E$151,4,FALSE)</f>
        <v>label</v>
      </c>
      <c r="U340" s="4" t="s">
        <v>684</v>
      </c>
    </row>
    <row r="341" spans="1:21" outlineLevel="4" x14ac:dyDescent="0.25">
      <c r="A341" t="str">
        <f t="shared" si="45"/>
        <v/>
      </c>
      <c r="B341" t="str">
        <f t="shared" si="44"/>
        <v>/rdf:RDF/dcat:Catalog/dcat:dataset/dcat:Dataset/adms:sample/dcat:Distribution/dct:language/skos:Concept</v>
      </c>
      <c r="C341" t="str">
        <f t="shared" si="41"/>
        <v/>
      </c>
      <c r="D341" t="str">
        <f t="shared" si="48"/>
        <v>&lt;element name="xml:lang" context="/rdf:RDF/dcat:Catalog/dcat:dataset/dcat:Dataset/adms:sample/dcat:Distribution/dct:language/skos:Concept/skos:prefLabel/@xml:lang"&gt;&lt;label&gt;taal&lt;/label&gt;&lt;/element&gt;</v>
      </c>
      <c r="E341" t="str">
        <f t="shared" si="46"/>
        <v/>
      </c>
      <c r="F341" t="str">
        <f t="shared" si="42"/>
        <v/>
      </c>
      <c r="G341" t="str">
        <f t="shared" si="47"/>
        <v/>
      </c>
      <c r="H341" t="str">
        <f t="shared" si="43"/>
        <v>lang</v>
      </c>
      <c r="I341" t="str">
        <f>IF(ISNUMBER(SEARCH("@",O341)),"",VLOOKUP(O341,CARDINALITIES,2,FALSE))</f>
        <v/>
      </c>
      <c r="J341" s="66" t="str">
        <f>IF(ISNUMBER(SEARCH("@",O341)),"",VLOOKUP(O341,CARDINALITIES,3,FALSE))</f>
        <v/>
      </c>
      <c r="M341" s="2" t="s">
        <v>4</v>
      </c>
      <c r="N341" s="2" t="s">
        <v>220</v>
      </c>
      <c r="O341" s="3" t="s">
        <v>428</v>
      </c>
      <c r="P341" s="3" t="b">
        <v>1</v>
      </c>
      <c r="Q341" s="3" t="b">
        <v>0</v>
      </c>
      <c r="R341" s="3" t="b">
        <v>0</v>
      </c>
      <c r="S341" s="3" t="str">
        <f>VLOOKUP(N341,dcat_terms!$B$2:$E$151,3,FALSE)</f>
        <v>language</v>
      </c>
      <c r="T341" s="3" t="str">
        <f>VLOOKUP(N341,dcat_terms!$B$2:$E$151,4,FALSE)</f>
        <v>taal</v>
      </c>
      <c r="U341" s="4" t="s">
        <v>655</v>
      </c>
    </row>
    <row r="342" spans="1:21" outlineLevel="4" x14ac:dyDescent="0.25">
      <c r="A342" t="str">
        <f t="shared" si="45"/>
        <v/>
      </c>
      <c r="B342" t="str">
        <f t="shared" si="44"/>
        <v>/rdf:RDF/dcat:Catalog/dcat:dataset/dcat:Dataset/adms:sample/dcat:Distribution/dct:language/skos:Concept</v>
      </c>
      <c r="C342" t="str">
        <f t="shared" si="41"/>
        <v/>
      </c>
      <c r="D342" t="str">
        <f t="shared" si="48"/>
        <v>&lt;element name="skos:inScheme" context="/rdf:RDF/dcat:Catalog/dcat:dataset/dcat:Dataset/adms:sample/dcat:Distribution/dct:language/skos:Concept/skos:inScheme/@rdf:resource"&gt;&lt;label&gt;in thesaurus&lt;/label&gt;&lt;/element&gt;</v>
      </c>
      <c r="E342" t="str">
        <f t="shared" si="46"/>
        <v/>
      </c>
      <c r="F342" t="str">
        <f t="shared" si="42"/>
        <v/>
      </c>
      <c r="G342" t="str">
        <f t="shared" si="47"/>
        <v>&lt;/section&gt;</v>
      </c>
      <c r="H342" t="str">
        <f t="shared" si="43"/>
        <v>inScheme</v>
      </c>
      <c r="I342" t="str">
        <f>IF(ISNUMBER(SEARCH("@",O342)),"",VLOOKUP(O342,CARDINALITIES,2,FALSE))</f>
        <v/>
      </c>
      <c r="J342" s="66" t="str">
        <f>IF(ISNUMBER(SEARCH("@",O342)),"",VLOOKUP(O342,CARDINALITIES,3,FALSE))</f>
        <v/>
      </c>
      <c r="M342" s="2" t="s">
        <v>4</v>
      </c>
      <c r="N342" s="2" t="s">
        <v>232</v>
      </c>
      <c r="O342" s="3" t="s">
        <v>429</v>
      </c>
      <c r="P342" s="3" t="b">
        <v>1</v>
      </c>
      <c r="Q342" s="3" t="b">
        <v>0</v>
      </c>
      <c r="R342" s="3" t="b">
        <v>1</v>
      </c>
      <c r="S342" s="3" t="str">
        <f>VLOOKUP(N342,dcat_terms!$B$2:$E$151,3,FALSE)</f>
        <v>in scheme</v>
      </c>
      <c r="T342" s="3" t="str">
        <f>VLOOKUP(N342,dcat_terms!$B$2:$E$151,4,FALSE)</f>
        <v>in thesaurus</v>
      </c>
      <c r="U342" s="4" t="s">
        <v>684</v>
      </c>
    </row>
    <row r="343" spans="1:21" outlineLevel="3" x14ac:dyDescent="0.25">
      <c r="A343" t="str">
        <f t="shared" si="45"/>
        <v>&lt;name&gt;dct:license&lt;/name&gt;</v>
      </c>
      <c r="B343" t="str">
        <f t="shared" si="44"/>
        <v/>
      </c>
      <c r="C343" t="str">
        <f t="shared" si="41"/>
        <v/>
      </c>
      <c r="D343" t="str">
        <f t="shared" si="48"/>
        <v>&lt;element name="dct:license" context="/rdf:RDF/dcat:Catalog/dcat:dataset/dcat:Dataset/adms:sample/dcat:Distribution/dct:license"&gt;&lt;label&gt;licentie&lt;/label&gt;&lt;/element&gt;</v>
      </c>
      <c r="E343" t="str">
        <f t="shared" si="46"/>
        <v/>
      </c>
      <c r="F343" t="str">
        <f t="shared" si="42"/>
        <v/>
      </c>
      <c r="G343" t="str">
        <f t="shared" si="47"/>
        <v/>
      </c>
      <c r="H343" t="str">
        <f t="shared" si="43"/>
        <v>license</v>
      </c>
      <c r="I343">
        <f>IF(ISNUMBER(SEARCH("@",O343)),"",VLOOKUP(O343,CARDINALITIES,2,FALSE))</f>
        <v>0</v>
      </c>
      <c r="J343" s="66">
        <f>IF(ISNUMBER(SEARCH("@",O343)),"",VLOOKUP(O343,CARDINALITIES,3,FALSE))</f>
        <v>1</v>
      </c>
      <c r="M343" s="2" t="s">
        <v>214</v>
      </c>
      <c r="N343" s="2" t="s">
        <v>23</v>
      </c>
      <c r="O343" s="3" t="s">
        <v>197</v>
      </c>
      <c r="P343" s="3" t="b">
        <v>1</v>
      </c>
      <c r="Q343" s="3" t="b">
        <v>0</v>
      </c>
      <c r="R343" s="3" t="b">
        <v>1</v>
      </c>
      <c r="S343" s="3" t="str">
        <f>VLOOKUP(N343,dcat_terms!$B$2:$E$151,3,FALSE)</f>
        <v>licence</v>
      </c>
      <c r="T343" s="3" t="str">
        <f>VLOOKUP(N343,dcat_terms!$B$2:$E$151,4,FALSE)</f>
        <v>licentie</v>
      </c>
      <c r="U343" s="4"/>
    </row>
    <row r="344" spans="1:21" outlineLevel="3" x14ac:dyDescent="0.25">
      <c r="A344" t="str">
        <f t="shared" si="45"/>
        <v>&lt;name&gt;dct:LicenseDocument&lt;/name&gt;</v>
      </c>
      <c r="B344" t="str">
        <f t="shared" si="44"/>
        <v>/rdf:RDF/dcat:Catalog/dcat:dataset/dcat:Dataset/adms:sample/dcat:Distribution/dct:license/dct:LicenseDocument</v>
      </c>
      <c r="C344" t="str">
        <f t="shared" si="41"/>
        <v>&lt;SectionLicenseDocument&gt;licentie&lt;/SectionLicenseDocument&gt;</v>
      </c>
      <c r="D344" t="str">
        <f t="shared" si="48"/>
        <v>&lt;element name="dct:LicenseDocument" context="/rdf:RDF/dcat:Catalog/dcat:dataset/dcat:Dataset/adms:sample/dcat:Distribution/dct:license/dct:LicenseDocument"&gt;&lt;label&gt;licentie&lt;/label&gt;&lt;/element&gt;</v>
      </c>
      <c r="E344" t="str">
        <f t="shared" si="46"/>
        <v>&lt;section  name="SectionLicenseDocument"&gt;</v>
      </c>
      <c r="F344" t="str">
        <f t="shared" si="42"/>
        <v/>
      </c>
      <c r="G344" t="str">
        <f t="shared" si="47"/>
        <v/>
      </c>
      <c r="H344" t="str">
        <f t="shared" si="43"/>
        <v>LicenseDocument</v>
      </c>
      <c r="I344">
        <f>IF(ISNUMBER(SEARCH("@",O344)),"",VLOOKUP(O344,CARDINALITIES,2,FALSE))</f>
        <v>1</v>
      </c>
      <c r="J344" s="66">
        <f>IF(ISNUMBER(SEARCH("@",O344)),"",VLOOKUP(O344,CARDINALITIES,3,FALSE))</f>
        <v>1</v>
      </c>
      <c r="M344" s="8" t="s">
        <v>215</v>
      </c>
      <c r="N344" s="8" t="s">
        <v>25</v>
      </c>
      <c r="O344" s="9" t="s">
        <v>198</v>
      </c>
      <c r="P344" s="9" t="b">
        <v>1</v>
      </c>
      <c r="Q344" s="9" t="b">
        <v>0</v>
      </c>
      <c r="R344" s="9" t="b">
        <v>1</v>
      </c>
      <c r="S344" s="9" t="str">
        <f>VLOOKUP(N344,dcat_terms!$B$2:$E$151,3,FALSE)</f>
        <v>licentie</v>
      </c>
      <c r="T344" s="9" t="str">
        <f>VLOOKUP(N344,dcat_terms!$B$2:$E$151,4,FALSE)</f>
        <v>licentie</v>
      </c>
      <c r="U344" s="10"/>
    </row>
    <row r="345" spans="1:21" s="33" customFormat="1" outlineLevel="4" x14ac:dyDescent="0.25">
      <c r="A345" t="str">
        <f t="shared" si="45"/>
        <v/>
      </c>
      <c r="B345" t="str">
        <f t="shared" si="44"/>
        <v>/rdf:RDF/dcat:Catalog/dcat:dataset/dcat:Dataset/adms:sample/dcat:Distribution/dct:license/dct:LicenseDocument</v>
      </c>
      <c r="C345" t="str">
        <f t="shared" si="41"/>
        <v>&lt;FieldId345&gt;URI&lt;/FieldId345&gt;</v>
      </c>
      <c r="D345" t="str">
        <f t="shared" si="48"/>
        <v>&lt;element name="rdf:about" context="/rdf:RDF/dcat:Catalog/dcat:dataset/dcat:Dataset/adms:sample/dcat:Distribution/dct:license/dct:LicenseDocument/@rdf:about"&gt;&lt;label&gt;URI&lt;/label&gt;&lt;/element&gt;</v>
      </c>
      <c r="E345" t="str">
        <f t="shared" si="46"/>
        <v/>
      </c>
      <c r="F345" t="str">
        <f t="shared" si="42"/>
        <v>&lt;!--field name="FieldId345" xpath="/rdf:RDF/dcat:Catalog/dcat:dataset/dcat:Dataset/adms:sample/dcat:Distribution/dct:license/dct:LicenseDocument/@rdf:about"/!--&gt;</v>
      </c>
      <c r="G345" t="str">
        <f t="shared" si="47"/>
        <v/>
      </c>
      <c r="H345" t="str">
        <f t="shared" si="43"/>
        <v>about</v>
      </c>
      <c r="I345" t="str">
        <f>IF(ISNUMBER(SEARCH("@",O345)),"",VLOOKUP(O345,CARDINALITIES,2,FALSE))</f>
        <v/>
      </c>
      <c r="J345" s="66" t="str">
        <f>IF(ISNUMBER(SEARCH("@",O345)),"",VLOOKUP(O345,CARDINALITIES,3,FALSE))</f>
        <v/>
      </c>
      <c r="K345"/>
      <c r="M345" s="24" t="s">
        <v>4</v>
      </c>
      <c r="N345" s="24" t="s">
        <v>218</v>
      </c>
      <c r="O345" s="31" t="s">
        <v>430</v>
      </c>
      <c r="P345" s="31" t="b">
        <v>1</v>
      </c>
      <c r="Q345" s="31" t="b">
        <v>0</v>
      </c>
      <c r="R345" s="31" t="b">
        <v>1</v>
      </c>
      <c r="S345" s="31" t="str">
        <f>VLOOKUP(N345,dcat_terms!$B$2:$E$151,3,FALSE)</f>
        <v>URI</v>
      </c>
      <c r="T345" s="31" t="str">
        <f>VLOOKUP(N345,dcat_terms!$B$2:$E$151,4,FALSE)</f>
        <v>URI</v>
      </c>
      <c r="U345" s="32"/>
    </row>
    <row r="346" spans="1:21" s="33" customFormat="1" outlineLevel="4" x14ac:dyDescent="0.25">
      <c r="A346" t="str">
        <f t="shared" si="45"/>
        <v>&lt;name&gt;dct:type&lt;/name&gt;</v>
      </c>
      <c r="B346" t="str">
        <f t="shared" si="44"/>
        <v>/rdf:RDF/dcat:Catalog/dcat:dataset/dcat:Dataset/adms:sample/dcat:Distribution/dct:license/dct:LicenseDocument</v>
      </c>
      <c r="C346" t="str">
        <f t="shared" si="41"/>
        <v/>
      </c>
      <c r="D346" t="str">
        <f t="shared" si="48"/>
        <v>&lt;element name="dct:type" context="/rdf:RDF/dcat:Catalog/dcat:dataset/dcat:Dataset/adms:sample/dcat:Distribution/dct:license/dct:LicenseDocument/dct:type"&gt;&lt;label&gt;type&lt;/label&gt;&lt;/element&gt;</v>
      </c>
      <c r="E346" t="str">
        <f t="shared" si="46"/>
        <v/>
      </c>
      <c r="F346" t="str">
        <f t="shared" si="42"/>
        <v/>
      </c>
      <c r="G346" t="str">
        <f t="shared" si="47"/>
        <v>&lt;/section&gt;</v>
      </c>
      <c r="H346" t="str">
        <f t="shared" si="43"/>
        <v>type</v>
      </c>
      <c r="I346">
        <f>IF(ISNUMBER(SEARCH("@",O346)),"",VLOOKUP(O346,CARDINALITIES,2,FALSE))</f>
        <v>0</v>
      </c>
      <c r="J346" s="66">
        <f>IF(ISNUMBER(SEARCH("@",O346)),"",VLOOKUP(O346,CARDINALITIES,3,FALSE))</f>
        <v>1</v>
      </c>
      <c r="K346"/>
      <c r="M346" s="24" t="s">
        <v>214</v>
      </c>
      <c r="N346" s="24" t="s">
        <v>15</v>
      </c>
      <c r="O346" s="31" t="s">
        <v>199</v>
      </c>
      <c r="P346" s="31" t="b">
        <v>1</v>
      </c>
      <c r="Q346" s="31" t="b">
        <v>0</v>
      </c>
      <c r="R346" s="31" t="b">
        <v>1</v>
      </c>
      <c r="S346" s="31" t="str">
        <f>VLOOKUP(N346,dcat_terms!$B$2:$E$151,3,FALSE)</f>
        <v>type</v>
      </c>
      <c r="T346" s="31" t="str">
        <f>VLOOKUP(N346,dcat_terms!$B$2:$E$151,4,FALSE)</f>
        <v>type</v>
      </c>
      <c r="U346" s="32"/>
    </row>
    <row r="347" spans="1:21" outlineLevel="4" x14ac:dyDescent="0.25">
      <c r="A347" t="str">
        <f t="shared" si="45"/>
        <v/>
      </c>
      <c r="B347" t="str">
        <f t="shared" si="44"/>
        <v>/rdf:RDF/dcat:Catalog/dcat:dataset/dcat:Dataset/adms:sample/dcat:Distribution/dct:license/dct:LicenseDocument/dct:type/skos:Concept</v>
      </c>
      <c r="C347" t="str">
        <f t="shared" si="41"/>
        <v/>
      </c>
      <c r="D347" t="str">
        <f t="shared" si="48"/>
        <v>&lt;element name="skos:Concept" context="/rdf:RDF/dcat:Catalog/dcat:dataset/dcat:Dataset/adms:sample/dcat:Distribution/dct:license/dct:LicenseDocument/dct:type/skos:Concept"&gt;&lt;label&gt;concept&lt;/label&gt;&lt;/element&gt;</v>
      </c>
      <c r="E347" t="str">
        <f t="shared" si="46"/>
        <v>&lt;section xpath="/rdf:RDF/dcat:Catalog/dcat:dataset/dcat:Dataset/adms:sample/dcat:Distribution/dct:license/dct:LicenseDocument/dct:type/skos:Concept" name="SectionConcept"&gt;</v>
      </c>
      <c r="F347" t="str">
        <f t="shared" si="42"/>
        <v/>
      </c>
      <c r="G347" t="str">
        <f t="shared" si="47"/>
        <v/>
      </c>
      <c r="H347" t="str">
        <f t="shared" si="43"/>
        <v>Concept</v>
      </c>
      <c r="I347">
        <f>IF(ISNUMBER(SEARCH("@",O347)),"",VLOOKUP(O347,CARDINALITIES,2,FALSE))</f>
        <v>1</v>
      </c>
      <c r="J347" s="66">
        <f>IF(ISNUMBER(SEARCH("@",O347)),"",VLOOKUP(O347,CARDINALITIES,3,FALSE))</f>
        <v>1</v>
      </c>
      <c r="M347" s="8" t="s">
        <v>215</v>
      </c>
      <c r="N347" s="8" t="s">
        <v>17</v>
      </c>
      <c r="O347" s="9" t="s">
        <v>200</v>
      </c>
      <c r="P347" s="9" t="b">
        <v>1</v>
      </c>
      <c r="Q347" s="9" t="b">
        <v>0</v>
      </c>
      <c r="R347" s="9" t="b">
        <v>1</v>
      </c>
      <c r="S347" s="9" t="str">
        <f>VLOOKUP(N347,dcat_terms!$B$2:$E$151,3,FALSE)</f>
        <v>concept</v>
      </c>
      <c r="T347" s="9" t="str">
        <f>VLOOKUP(N347,dcat_terms!$B$2:$E$151,4,FALSE)</f>
        <v>concept</v>
      </c>
      <c r="U347" s="10" t="s">
        <v>684</v>
      </c>
    </row>
    <row r="348" spans="1:21" outlineLevel="5" x14ac:dyDescent="0.25">
      <c r="A348" t="str">
        <f t="shared" si="45"/>
        <v/>
      </c>
      <c r="B348" t="str">
        <f t="shared" si="44"/>
        <v>/rdf:RDF/dcat:Catalog/dcat:dataset/dcat:Dataset/adms:sample/dcat:Distribution/dct:license/dct:LicenseDocument/dct:type/skos:Concept</v>
      </c>
      <c r="C348" t="str">
        <f t="shared" si="41"/>
        <v/>
      </c>
      <c r="D348" t="str">
        <f t="shared" si="48"/>
        <v>&lt;element name="rdf:about" context="/rdf:RDF/dcat:Catalog/dcat:dataset/dcat:Dataset/adms:sample/dcat:Distribution/dct:license/dct:LicenseDocument/dct:type/skos:Concept/@rdf:about"&gt;&lt;label&gt;URI&lt;/label&gt;&lt;/element&gt;</v>
      </c>
      <c r="E348" t="str">
        <f t="shared" si="46"/>
        <v/>
      </c>
      <c r="F348" t="str">
        <f t="shared" si="42"/>
        <v/>
      </c>
      <c r="G348" t="str">
        <f t="shared" si="47"/>
        <v/>
      </c>
      <c r="H348" t="str">
        <f t="shared" si="43"/>
        <v>about</v>
      </c>
      <c r="I348" t="str">
        <f>IF(ISNUMBER(SEARCH("@",O348)),"",VLOOKUP(O348,CARDINALITIES,2,FALSE))</f>
        <v/>
      </c>
      <c r="J348" s="66" t="str">
        <f>IF(ISNUMBER(SEARCH("@",O348)),"",VLOOKUP(O348,CARDINALITIES,3,FALSE))</f>
        <v/>
      </c>
      <c r="M348" s="2" t="s">
        <v>4</v>
      </c>
      <c r="N348" s="2" t="s">
        <v>218</v>
      </c>
      <c r="O348" s="3" t="s">
        <v>431</v>
      </c>
      <c r="P348" s="3" t="b">
        <v>1</v>
      </c>
      <c r="Q348" s="3" t="b">
        <v>0</v>
      </c>
      <c r="R348" s="3" t="b">
        <v>1</v>
      </c>
      <c r="S348" s="3" t="str">
        <f>VLOOKUP(N348,dcat_terms!$B$2:$E$151,3,FALSE)</f>
        <v>URI</v>
      </c>
      <c r="T348" s="3" t="str">
        <f>VLOOKUP(N348,dcat_terms!$B$2:$E$151,4,FALSE)</f>
        <v>URI</v>
      </c>
      <c r="U348" s="4" t="s">
        <v>684</v>
      </c>
    </row>
    <row r="349" spans="1:21" outlineLevel="5" x14ac:dyDescent="0.25">
      <c r="A349" t="str">
        <f t="shared" si="45"/>
        <v/>
      </c>
      <c r="B349" t="str">
        <f t="shared" si="44"/>
        <v>/rdf:RDF/dcat:Catalog/dcat:dataset/dcat:Dataset/adms:sample/dcat:Distribution/dct:license/dct:LicenseDocument/dct:type/skos:Concept</v>
      </c>
      <c r="C349" t="str">
        <f t="shared" si="41"/>
        <v/>
      </c>
      <c r="D349" t="str">
        <f t="shared" si="48"/>
        <v>&lt;element name="rdf:type" context="/rdf:RDF/dcat:Catalog/dcat:dataset/dcat:Dataset/adms:sample/dcat:Distribution/dct:license/dct:LicenseDocument/dct:type/skos:Concept/rdf:type/@rdf:resource"&gt;&lt;label&gt;rdf klasse&lt;/label&gt;&lt;/element&gt;</v>
      </c>
      <c r="E349" t="str">
        <f t="shared" si="46"/>
        <v/>
      </c>
      <c r="F349" t="str">
        <f t="shared" si="42"/>
        <v/>
      </c>
      <c r="G349" t="str">
        <f t="shared" si="47"/>
        <v/>
      </c>
      <c r="H349" t="str">
        <f t="shared" si="43"/>
        <v>type</v>
      </c>
      <c r="I349" t="str">
        <f>IF(ISNUMBER(SEARCH("@",O349)),"",VLOOKUP(O349,CARDINALITIES,2,FALSE))</f>
        <v/>
      </c>
      <c r="J349" s="66" t="str">
        <f>IF(ISNUMBER(SEARCH("@",O349)),"",VLOOKUP(O349,CARDINALITIES,3,FALSE))</f>
        <v/>
      </c>
      <c r="M349" s="2" t="s">
        <v>4</v>
      </c>
      <c r="N349" s="2" t="s">
        <v>226</v>
      </c>
      <c r="O349" s="3" t="s">
        <v>432</v>
      </c>
      <c r="P349" s="3" t="b">
        <v>1</v>
      </c>
      <c r="Q349" s="3" t="b">
        <v>0</v>
      </c>
      <c r="R349" s="3" t="b">
        <v>1</v>
      </c>
      <c r="S349" s="3" t="str">
        <f>VLOOKUP(N349,dcat_terms!$B$2:$E$151,3,FALSE)</f>
        <v>rdf class</v>
      </c>
      <c r="T349" s="3" t="str">
        <f>VLOOKUP(N349,dcat_terms!$B$2:$E$151,4,FALSE)</f>
        <v>rdf klasse</v>
      </c>
      <c r="U349" s="4" t="s">
        <v>706</v>
      </c>
    </row>
    <row r="350" spans="1:21" outlineLevel="5" x14ac:dyDescent="0.25">
      <c r="A350" t="str">
        <f t="shared" si="45"/>
        <v/>
      </c>
      <c r="B350" t="str">
        <f t="shared" si="44"/>
        <v>/rdf:RDF/dcat:Catalog/dcat:dataset/dcat:Dataset/adms:sample/dcat:Distribution/dct:license/dct:LicenseDocument/dct:type/skos:Concept</v>
      </c>
      <c r="C350" t="str">
        <f t="shared" si="41"/>
        <v/>
      </c>
      <c r="D350" t="str">
        <f t="shared" si="48"/>
        <v>&lt;element name="skos:prefLabel" context="/rdf:RDF/dcat:Catalog/dcat:dataset/dcat:Dataset/adms:sample/dcat:Distribution/dct:license/dct:LicenseDocument/dct:type/skos:Concept/skos:prefLabel"&gt;&lt;label&gt;label&lt;/label&gt;&lt;/element&gt;</v>
      </c>
      <c r="E350" t="str">
        <f t="shared" si="46"/>
        <v/>
      </c>
      <c r="F350" t="str">
        <f t="shared" si="42"/>
        <v/>
      </c>
      <c r="G350" t="str">
        <f t="shared" si="47"/>
        <v/>
      </c>
      <c r="H350" t="str">
        <f t="shared" si="43"/>
        <v>prefLabel</v>
      </c>
      <c r="I350">
        <f>IF(ISNUMBER(SEARCH("@",O350)),"",VLOOKUP(O350,CARDINALITIES,2,FALSE))</f>
        <v>0</v>
      </c>
      <c r="J350" s="66" t="str">
        <f>IF(ISNUMBER(SEARCH("@",O350)),"",VLOOKUP(O350,CARDINALITIES,3,FALSE))</f>
        <v>n</v>
      </c>
      <c r="M350" s="2" t="s">
        <v>4</v>
      </c>
      <c r="N350" s="2" t="s">
        <v>229</v>
      </c>
      <c r="O350" s="3" t="s">
        <v>433</v>
      </c>
      <c r="P350" s="3" t="b">
        <v>1</v>
      </c>
      <c r="Q350" s="3" t="b">
        <v>0</v>
      </c>
      <c r="R350" s="3" t="b">
        <v>1</v>
      </c>
      <c r="S350" s="3" t="str">
        <f>VLOOKUP(N350,dcat_terms!$B$2:$E$151,3,FALSE)</f>
        <v>preferred label</v>
      </c>
      <c r="T350" s="3" t="str">
        <f>VLOOKUP(N350,dcat_terms!$B$2:$E$151,4,FALSE)</f>
        <v>label</v>
      </c>
      <c r="U350" s="4" t="s">
        <v>684</v>
      </c>
    </row>
    <row r="351" spans="1:21" outlineLevel="5" x14ac:dyDescent="0.25">
      <c r="A351" t="str">
        <f t="shared" si="45"/>
        <v/>
      </c>
      <c r="B351" t="str">
        <f t="shared" si="44"/>
        <v>/rdf:RDF/dcat:Catalog/dcat:dataset/dcat:Dataset/adms:sample/dcat:Distribution/dct:license/dct:LicenseDocument/dct:type/skos:Concept</v>
      </c>
      <c r="C351" t="str">
        <f t="shared" si="41"/>
        <v/>
      </c>
      <c r="D351" t="str">
        <f t="shared" si="48"/>
        <v>&lt;element name="xml:lang" context="/rdf:RDF/dcat:Catalog/dcat:dataset/dcat:Dataset/adms:sample/dcat:Distribution/dct:license/dct:LicenseDocument/dct:type/skos:Concept/skos:prefLabel/@xml:lang"&gt;&lt;label&gt;taal&lt;/label&gt;&lt;/element&gt;</v>
      </c>
      <c r="E351" t="str">
        <f t="shared" si="46"/>
        <v/>
      </c>
      <c r="F351" t="str">
        <f t="shared" si="42"/>
        <v/>
      </c>
      <c r="G351" t="str">
        <f t="shared" si="47"/>
        <v/>
      </c>
      <c r="H351" t="str">
        <f t="shared" si="43"/>
        <v>lang</v>
      </c>
      <c r="I351" t="str">
        <f>IF(ISNUMBER(SEARCH("@",O351)),"",VLOOKUP(O351,CARDINALITIES,2,FALSE))</f>
        <v/>
      </c>
      <c r="J351" s="66" t="str">
        <f>IF(ISNUMBER(SEARCH("@",O351)),"",VLOOKUP(O351,CARDINALITIES,3,FALSE))</f>
        <v/>
      </c>
      <c r="M351" s="2" t="s">
        <v>4</v>
      </c>
      <c r="N351" s="2" t="s">
        <v>220</v>
      </c>
      <c r="O351" s="3" t="s">
        <v>434</v>
      </c>
      <c r="P351" s="3" t="b">
        <v>1</v>
      </c>
      <c r="Q351" s="3" t="b">
        <v>0</v>
      </c>
      <c r="R351" s="3" t="b">
        <v>0</v>
      </c>
      <c r="S351" s="3" t="str">
        <f>VLOOKUP(N351,dcat_terms!$B$2:$E$151,3,FALSE)</f>
        <v>language</v>
      </c>
      <c r="T351" s="3" t="str">
        <f>VLOOKUP(N351,dcat_terms!$B$2:$E$151,4,FALSE)</f>
        <v>taal</v>
      </c>
      <c r="U351" s="4" t="s">
        <v>655</v>
      </c>
    </row>
    <row r="352" spans="1:21" outlineLevel="5" x14ac:dyDescent="0.25">
      <c r="A352" t="str">
        <f t="shared" si="45"/>
        <v/>
      </c>
      <c r="B352" t="str">
        <f t="shared" si="44"/>
        <v>/rdf:RDF/dcat:Catalog/dcat:dataset/dcat:Dataset/adms:sample/dcat:Distribution/dct:license/dct:LicenseDocument/dct:type/skos:Concept</v>
      </c>
      <c r="C352" t="str">
        <f t="shared" si="41"/>
        <v/>
      </c>
      <c r="D352" t="str">
        <f t="shared" si="48"/>
        <v>&lt;element name="skos:inScheme" context="/rdf:RDF/dcat:Catalog/dcat:dataset/dcat:Dataset/adms:sample/dcat:Distribution/dct:license/dct:LicenseDocument/dct:type/skos:Concept/skos:inScheme/@rdf:resource"&gt;&lt;label&gt;in thesaurus&lt;/label&gt;&lt;/element&gt;</v>
      </c>
      <c r="E352" t="str">
        <f t="shared" si="46"/>
        <v/>
      </c>
      <c r="F352" t="str">
        <f t="shared" si="42"/>
        <v/>
      </c>
      <c r="G352" t="str">
        <f t="shared" si="47"/>
        <v>&lt;/section&gt;</v>
      </c>
      <c r="H352" t="str">
        <f t="shared" si="43"/>
        <v>inScheme</v>
      </c>
      <c r="I352" t="str">
        <f>IF(ISNUMBER(SEARCH("@",O352)),"",VLOOKUP(O352,CARDINALITIES,2,FALSE))</f>
        <v/>
      </c>
      <c r="J352" s="66" t="str">
        <f>IF(ISNUMBER(SEARCH("@",O352)),"",VLOOKUP(O352,CARDINALITIES,3,FALSE))</f>
        <v/>
      </c>
      <c r="M352" s="2" t="s">
        <v>4</v>
      </c>
      <c r="N352" s="2" t="s">
        <v>232</v>
      </c>
      <c r="O352" s="3" t="s">
        <v>435</v>
      </c>
      <c r="P352" s="3" t="b">
        <v>1</v>
      </c>
      <c r="Q352" s="3" t="b">
        <v>0</v>
      </c>
      <c r="R352" s="3" t="b">
        <v>1</v>
      </c>
      <c r="S352" s="3" t="str">
        <f>VLOOKUP(N352,dcat_terms!$B$2:$E$151,3,FALSE)</f>
        <v>in scheme</v>
      </c>
      <c r="T352" s="3" t="str">
        <f>VLOOKUP(N352,dcat_terms!$B$2:$E$151,4,FALSE)</f>
        <v>in thesaurus</v>
      </c>
      <c r="U352" s="4" t="s">
        <v>684</v>
      </c>
    </row>
    <row r="353" spans="1:21" outlineLevel="4" x14ac:dyDescent="0.25">
      <c r="A353" t="str">
        <f t="shared" si="45"/>
        <v/>
      </c>
      <c r="B353" t="str">
        <f t="shared" si="44"/>
        <v/>
      </c>
      <c r="C353" t="str">
        <f t="shared" si="41"/>
        <v>&lt;FieldId353&gt;titel&lt;/FieldId353&gt;</v>
      </c>
      <c r="D353" t="str">
        <f t="shared" si="48"/>
        <v>&lt;element name="dct:title" context="/rdf:RDF/dcat:Catalog/dcat:dataset/dcat:Dataset/adms:sample/dcat:Distribution/dct:license/dct:LicenseDocument/dct:title"&gt;&lt;label&gt;titel&lt;/label&gt;&lt;/element&gt;</v>
      </c>
      <c r="E353" t="str">
        <f t="shared" si="46"/>
        <v/>
      </c>
      <c r="F353" t="str">
        <f t="shared" si="42"/>
        <v>&lt;field name="FieldId353" xpath="/rdf:RDF/dcat:Catalog/dcat:dataset/dcat:Dataset/adms:sample/dcat:Distribution/dct:license/dct:LicenseDocument/dct:title" or="title" in="/rdf:RDF/dcat:Catalog/dcat:dataset/dcat:Dataset/adms:sample/dcat:Distribution/dct:license/dct:LicenseDocument"/&gt;</v>
      </c>
      <c r="G353" t="str">
        <f t="shared" si="47"/>
        <v/>
      </c>
      <c r="H353" t="str">
        <f t="shared" si="43"/>
        <v>title</v>
      </c>
      <c r="I353">
        <f>IF(ISNUMBER(SEARCH("@",O353)),"",VLOOKUP(O353,CARDINALITIES,2,FALSE))</f>
        <v>0</v>
      </c>
      <c r="J353" s="66" t="str">
        <f>IF(ISNUMBER(SEARCH("@",O353)),"",VLOOKUP(O353,CARDINALITIES,3,FALSE))</f>
        <v>n</v>
      </c>
      <c r="M353" s="2" t="s">
        <v>4</v>
      </c>
      <c r="N353" s="2" t="s">
        <v>5</v>
      </c>
      <c r="O353" s="3" t="s">
        <v>201</v>
      </c>
      <c r="P353" s="3" t="b">
        <v>1</v>
      </c>
      <c r="Q353" s="3" t="b">
        <v>0</v>
      </c>
      <c r="R353" s="3" t="b">
        <v>1</v>
      </c>
      <c r="S353" s="3" t="str">
        <f>VLOOKUP(N353,dcat_terms!$B$2:$E$151,3,FALSE)</f>
        <v>title</v>
      </c>
      <c r="T353" s="3" t="str">
        <f>VLOOKUP(N353,dcat_terms!$B$2:$E$151,4,FALSE)</f>
        <v>titel</v>
      </c>
      <c r="U353" s="4"/>
    </row>
    <row r="354" spans="1:21" outlineLevel="4" x14ac:dyDescent="0.25">
      <c r="A354" t="str">
        <f t="shared" si="45"/>
        <v/>
      </c>
      <c r="B354" t="str">
        <f t="shared" si="44"/>
        <v/>
      </c>
      <c r="C354" t="str">
        <f t="shared" si="41"/>
        <v>&lt;FieldId354&gt;taal&lt;/FieldId354&gt;</v>
      </c>
      <c r="D354" t="str">
        <f t="shared" si="48"/>
        <v>&lt;element name="xml:lang" context="/rdf:RDF/dcat:Catalog/dcat:dataset/dcat:Dataset/adms:sample/dcat:Distribution/dct:license/dct:LicenseDocument/dct:title/@xml:lang"&gt;&lt;label&gt;taal&lt;/label&gt;&lt;/element&gt;</v>
      </c>
      <c r="E354" t="str">
        <f t="shared" si="46"/>
        <v/>
      </c>
      <c r="F354" t="str">
        <f t="shared" si="42"/>
        <v>&lt;!--field name="FieldId354" xpath="/rdf:RDF/dcat:Catalog/dcat:dataset/dcat:Dataset/adms:sample/dcat:Distribution/dct:license/dct:LicenseDocument/dct:title/@xml:lang"/!--&gt;</v>
      </c>
      <c r="G354" t="str">
        <f t="shared" si="47"/>
        <v/>
      </c>
      <c r="H354" t="str">
        <f t="shared" si="43"/>
        <v>lang</v>
      </c>
      <c r="I354" t="str">
        <f>IF(ISNUMBER(SEARCH("@",O354)),"",VLOOKUP(O354,CARDINALITIES,2,FALSE))</f>
        <v/>
      </c>
      <c r="J354" s="66" t="str">
        <f>IF(ISNUMBER(SEARCH("@",O354)),"",VLOOKUP(O354,CARDINALITIES,3,FALSE))</f>
        <v/>
      </c>
      <c r="M354" s="2" t="s">
        <v>4</v>
      </c>
      <c r="N354" s="2" t="s">
        <v>220</v>
      </c>
      <c r="O354" s="3" t="s">
        <v>436</v>
      </c>
      <c r="P354" s="3" t="b">
        <v>1</v>
      </c>
      <c r="Q354" s="3" t="b">
        <v>0</v>
      </c>
      <c r="R354" s="3" t="b">
        <v>0</v>
      </c>
      <c r="S354" s="3" t="str">
        <f>VLOOKUP(N354,dcat_terms!$B$2:$E$151,3,FALSE)</f>
        <v>language</v>
      </c>
      <c r="T354" s="3" t="str">
        <f>VLOOKUP(N354,dcat_terms!$B$2:$E$151,4,FALSE)</f>
        <v>taal</v>
      </c>
      <c r="U354" s="4" t="s">
        <v>655</v>
      </c>
    </row>
    <row r="355" spans="1:21" outlineLevel="4" x14ac:dyDescent="0.25">
      <c r="A355" t="str">
        <f t="shared" si="45"/>
        <v/>
      </c>
      <c r="B355" t="str">
        <f t="shared" si="44"/>
        <v/>
      </c>
      <c r="C355" t="str">
        <f t="shared" si="41"/>
        <v>&lt;FieldId355&gt;beschrijving&lt;/FieldId355&gt;</v>
      </c>
      <c r="D355" t="str">
        <f t="shared" si="48"/>
        <v>&lt;element name="dct:description" context="/rdf:RDF/dcat:Catalog/dcat:dataset/dcat:Dataset/adms:sample/dcat:Distribution/dct:license/dct:LicenseDocument/dct:description"&gt;&lt;label&gt;beschrijving&lt;/label&gt;&lt;/element&gt;</v>
      </c>
      <c r="E355" t="str">
        <f t="shared" si="46"/>
        <v/>
      </c>
      <c r="F355" t="str">
        <f t="shared" si="42"/>
        <v>&lt;field name="FieldId355" xpath="/rdf:RDF/dcat:Catalog/dcat:dataset/dcat:Dataset/adms:sample/dcat:Distribution/dct:license/dct:LicenseDocument/dct:description" or="description" in="/rdf:RDF/dcat:Catalog/dcat:dataset/dcat:Dataset/adms:sample/dcat:Distribution/dct:license/dct:LicenseDocument"/&gt;</v>
      </c>
      <c r="G355" t="str">
        <f t="shared" si="47"/>
        <v/>
      </c>
      <c r="H355" t="str">
        <f t="shared" si="43"/>
        <v>description</v>
      </c>
      <c r="I355">
        <f>IF(ISNUMBER(SEARCH("@",O355)),"",VLOOKUP(O355,CARDINALITIES,2,FALSE))</f>
        <v>0</v>
      </c>
      <c r="J355" s="66" t="str">
        <f>IF(ISNUMBER(SEARCH("@",O355)),"",VLOOKUP(O355,CARDINALITIES,3,FALSE))</f>
        <v>n</v>
      </c>
      <c r="M355" s="2" t="s">
        <v>4</v>
      </c>
      <c r="N355" s="2" t="s">
        <v>7</v>
      </c>
      <c r="O355" s="3" t="s">
        <v>202</v>
      </c>
      <c r="P355" s="3" t="b">
        <v>1</v>
      </c>
      <c r="Q355" s="3" t="b">
        <v>0</v>
      </c>
      <c r="R355" s="3" t="b">
        <v>1</v>
      </c>
      <c r="S355" s="3" t="str">
        <f>VLOOKUP(N355,dcat_terms!$B$2:$E$151,3,FALSE)</f>
        <v>description</v>
      </c>
      <c r="T355" s="3" t="str">
        <f>VLOOKUP(N355,dcat_terms!$B$2:$E$151,4,FALSE)</f>
        <v>beschrijving</v>
      </c>
      <c r="U355" s="4"/>
    </row>
    <row r="356" spans="1:21" outlineLevel="4" x14ac:dyDescent="0.25">
      <c r="A356" t="str">
        <f t="shared" si="45"/>
        <v/>
      </c>
      <c r="B356" t="str">
        <f t="shared" si="44"/>
        <v/>
      </c>
      <c r="C356" t="str">
        <f t="shared" si="41"/>
        <v>&lt;FieldId356&gt;taal&lt;/FieldId356&gt;</v>
      </c>
      <c r="D356" t="str">
        <f t="shared" si="48"/>
        <v>&lt;element name="xml:lang" context="/rdf:RDF/dcat:Catalog/dcat:dataset/dcat:Dataset/adms:sample/dcat:Distribution/dct:license/dct:LicenseDocument/dct:description/@xml:lang"&gt;&lt;label&gt;taal&lt;/label&gt;&lt;/element&gt;</v>
      </c>
      <c r="E356" t="str">
        <f t="shared" si="46"/>
        <v/>
      </c>
      <c r="F356" t="str">
        <f t="shared" si="42"/>
        <v>&lt;!--field name="FieldId356" xpath="/rdf:RDF/dcat:Catalog/dcat:dataset/dcat:Dataset/adms:sample/dcat:Distribution/dct:license/dct:LicenseDocument/dct:description/@xml:lang"/!--&gt;</v>
      </c>
      <c r="G356" t="str">
        <f t="shared" si="47"/>
        <v/>
      </c>
      <c r="H356" t="str">
        <f t="shared" si="43"/>
        <v>lang</v>
      </c>
      <c r="I356" t="str">
        <f>IF(ISNUMBER(SEARCH("@",O356)),"",VLOOKUP(O356,CARDINALITIES,2,FALSE))</f>
        <v/>
      </c>
      <c r="J356" s="66" t="str">
        <f>IF(ISNUMBER(SEARCH("@",O356)),"",VLOOKUP(O356,CARDINALITIES,3,FALSE))</f>
        <v/>
      </c>
      <c r="M356" s="2" t="s">
        <v>4</v>
      </c>
      <c r="N356" s="2" t="s">
        <v>220</v>
      </c>
      <c r="O356" s="3" t="s">
        <v>437</v>
      </c>
      <c r="P356" s="3" t="b">
        <v>1</v>
      </c>
      <c r="Q356" s="3" t="b">
        <v>0</v>
      </c>
      <c r="R356" s="3" t="b">
        <v>0</v>
      </c>
      <c r="S356" s="3" t="str">
        <f>VLOOKUP(N356,dcat_terms!$B$2:$E$151,3,FALSE)</f>
        <v>language</v>
      </c>
      <c r="T356" s="3" t="str">
        <f>VLOOKUP(N356,dcat_terms!$B$2:$E$151,4,FALSE)</f>
        <v>taal</v>
      </c>
      <c r="U356" s="4" t="s">
        <v>655</v>
      </c>
    </row>
    <row r="357" spans="1:21" outlineLevel="4" x14ac:dyDescent="0.25">
      <c r="A357" t="str">
        <f t="shared" si="45"/>
        <v/>
      </c>
      <c r="B357" t="str">
        <f t="shared" si="44"/>
        <v/>
      </c>
      <c r="C357" t="str">
        <f t="shared" si="41"/>
        <v>&lt;FieldId357&gt;identificator&lt;/FieldId357&gt;</v>
      </c>
      <c r="D357" t="str">
        <f t="shared" si="48"/>
        <v>&lt;element name="dct:identifier" context="/rdf:RDF/dcat:Catalog/dcat:dataset/dcat:Dataset/adms:sample/dcat:Distribution/dct:license/dct:LicenseDocument/dct:identifier"&gt;&lt;label&gt;identificator&lt;/label&gt;&lt;/element&gt;</v>
      </c>
      <c r="E357" t="str">
        <f t="shared" si="46"/>
        <v/>
      </c>
      <c r="F357" t="str">
        <f t="shared" si="42"/>
        <v>&lt;field name="FieldId357" xpath="/rdf:RDF/dcat:Catalog/dcat:dataset/dcat:Dataset/adms:sample/dcat:Distribution/dct:license/dct:LicenseDocument/dct:identifier" or="identifier" in="/rdf:RDF/dcat:Catalog/dcat:dataset/dcat:Dataset/adms:sample/dcat:Distribution/dct:license/dct:LicenseDocument"/&gt;</v>
      </c>
      <c r="G357" t="str">
        <f t="shared" si="47"/>
        <v/>
      </c>
      <c r="H357" t="str">
        <f t="shared" si="43"/>
        <v>identifier</v>
      </c>
      <c r="I357">
        <f>IF(ISNUMBER(SEARCH("@",O357)),"",VLOOKUP(O357,CARDINALITIES,2,FALSE))</f>
        <v>0</v>
      </c>
      <c r="J357" s="66" t="str">
        <f>IF(ISNUMBER(SEARCH("@",O357)),"",VLOOKUP(O357,CARDINALITIES,3,FALSE))</f>
        <v>n</v>
      </c>
      <c r="M357" s="2" t="s">
        <v>4</v>
      </c>
      <c r="N357" s="2" t="s">
        <v>31</v>
      </c>
      <c r="O357" s="3" t="s">
        <v>203</v>
      </c>
      <c r="P357" s="3" t="b">
        <v>1</v>
      </c>
      <c r="Q357" s="3" t="b">
        <v>0</v>
      </c>
      <c r="R357" s="3" t="b">
        <v>1</v>
      </c>
      <c r="S357" s="3" t="str">
        <f>VLOOKUP(N357,dcat_terms!$B$2:$E$151,3,FALSE)</f>
        <v>identifier</v>
      </c>
      <c r="T357" s="3" t="str">
        <f>VLOOKUP(N357,dcat_terms!$B$2:$E$151,4,FALSE)</f>
        <v>identificator</v>
      </c>
      <c r="U357" s="4"/>
    </row>
    <row r="358" spans="1:21" outlineLevel="3" x14ac:dyDescent="0.25">
      <c r="A358" t="str">
        <f t="shared" si="45"/>
        <v/>
      </c>
      <c r="B358" t="str">
        <f t="shared" si="44"/>
        <v/>
      </c>
      <c r="C358" t="str">
        <f t="shared" si="41"/>
        <v>&lt;FieldId358&gt;grootte (bytes)&lt;/FieldId358&gt;</v>
      </c>
      <c r="D358" t="str">
        <f t="shared" si="48"/>
        <v>&lt;element name="dcat:byteSize" context="/rdf:RDF/dcat:Catalog/dcat:dataset/dcat:Dataset/adms:sample/dcat:Distribution/dcat:byteSize"&gt;&lt;label&gt;grootte (bytes)&lt;/label&gt;&lt;/element&gt;</v>
      </c>
      <c r="E358" t="str">
        <f t="shared" si="46"/>
        <v/>
      </c>
      <c r="F358" t="str">
        <f t="shared" si="42"/>
        <v>&lt;field name="FieldId358" xpath="/rdf:RDF/dcat:Catalog/dcat:dataset/dcat:Dataset/adms:sample/dcat:Distribution/dcat:byteSize" or="byteSize" in="/rdf:RDF/dcat:Catalog/dcat:dataset/dcat:Dataset/adms:sample/dcat:Distribution"/&gt;</v>
      </c>
      <c r="G358" t="str">
        <f t="shared" si="47"/>
        <v/>
      </c>
      <c r="H358" t="str">
        <f t="shared" si="43"/>
        <v>byteSize</v>
      </c>
      <c r="I358">
        <f>IF(ISNUMBER(SEARCH("@",O358)),"",VLOOKUP(O358,CARDINALITIES,2,FALSE))</f>
        <v>0</v>
      </c>
      <c r="J358" s="66">
        <f>IF(ISNUMBER(SEARCH("@",O358)),"",VLOOKUP(O358,CARDINALITIES,3,FALSE))</f>
        <v>1</v>
      </c>
      <c r="M358" s="2" t="s">
        <v>4</v>
      </c>
      <c r="N358" s="2" t="s">
        <v>174</v>
      </c>
      <c r="O358" s="3" t="s">
        <v>204</v>
      </c>
      <c r="P358" s="3" t="b">
        <v>1</v>
      </c>
      <c r="Q358" s="3" t="b">
        <v>0</v>
      </c>
      <c r="R358" s="3" t="b">
        <v>1</v>
      </c>
      <c r="S358" s="3" t="str">
        <f>VLOOKUP(N358,dcat_terms!$B$2:$E$151,3,FALSE)</f>
        <v>byte size</v>
      </c>
      <c r="T358" s="3" t="str">
        <f>VLOOKUP(N358,dcat_terms!$B$2:$E$151,4,FALSE)</f>
        <v>grootte (bytes)</v>
      </c>
      <c r="U358" s="4"/>
    </row>
    <row r="359" spans="1:21" outlineLevel="3" x14ac:dyDescent="0.25">
      <c r="A359" t="str">
        <f t="shared" si="45"/>
        <v>&lt;name&gt;spdx:checksum&lt;/name&gt;</v>
      </c>
      <c r="B359" t="str">
        <f t="shared" si="44"/>
        <v/>
      </c>
      <c r="C359" t="str">
        <f t="shared" si="41"/>
        <v/>
      </c>
      <c r="D359" t="str">
        <f t="shared" si="48"/>
        <v>&lt;element name="spdx:checksum" context="/rdf:RDF/dcat:Catalog/dcat:dataset/dcat:Dataset/adms:sample/dcat:Distribution/spdx:checksum"&gt;&lt;label&gt;checksom&lt;/label&gt;&lt;/element&gt;</v>
      </c>
      <c r="E359" t="str">
        <f t="shared" si="46"/>
        <v/>
      </c>
      <c r="F359" t="str">
        <f t="shared" si="42"/>
        <v/>
      </c>
      <c r="G359" t="str">
        <f t="shared" si="47"/>
        <v/>
      </c>
      <c r="H359" t="str">
        <f t="shared" si="43"/>
        <v>checksum</v>
      </c>
      <c r="I359">
        <f>IF(ISNUMBER(SEARCH("@",O359)),"",VLOOKUP(O359,CARDINALITIES,2,FALSE))</f>
        <v>0</v>
      </c>
      <c r="J359" s="66">
        <f>IF(ISNUMBER(SEARCH("@",O359)),"",VLOOKUP(O359,CARDINALITIES,3,FALSE))</f>
        <v>1</v>
      </c>
      <c r="M359" s="2" t="s">
        <v>214</v>
      </c>
      <c r="N359" s="2" t="s">
        <v>176</v>
      </c>
      <c r="O359" s="3" t="s">
        <v>205</v>
      </c>
      <c r="P359" s="3" t="b">
        <v>1</v>
      </c>
      <c r="Q359" s="3" t="b">
        <v>0</v>
      </c>
      <c r="R359" s="3" t="b">
        <v>1</v>
      </c>
      <c r="S359" s="3" t="str">
        <f>VLOOKUP(N359,dcat_terms!$B$2:$E$151,3,FALSE)</f>
        <v>checksum</v>
      </c>
      <c r="T359" s="3" t="str">
        <f>VLOOKUP(N359,dcat_terms!$B$2:$E$151,4,FALSE)</f>
        <v>checksom</v>
      </c>
      <c r="U359" s="4"/>
    </row>
    <row r="360" spans="1:21" outlineLevel="3" x14ac:dyDescent="0.25">
      <c r="A360" t="str">
        <f t="shared" si="45"/>
        <v>&lt;name&gt;spdx:Checksum&lt;/name&gt;</v>
      </c>
      <c r="B360" t="str">
        <f t="shared" si="44"/>
        <v>/rdf:RDF/dcat:Catalog/dcat:dataset/dcat:Dataset/adms:sample/dcat:Distribution/spdx:checksum/spdx:Checksum</v>
      </c>
      <c r="C360" t="str">
        <f t="shared" si="41"/>
        <v>&lt;SectionChecksum&gt;checksum&lt;/SectionChecksum&gt;</v>
      </c>
      <c r="D360" t="str">
        <f t="shared" si="48"/>
        <v>&lt;element name="spdx:Checksum" context="/rdf:RDF/dcat:Catalog/dcat:dataset/dcat:Dataset/adms:sample/dcat:Distribution/spdx:checksum/spdx:Checksum"&gt;&lt;label&gt;checksom&lt;/label&gt;&lt;/element&gt;</v>
      </c>
      <c r="E360" t="str">
        <f t="shared" si="46"/>
        <v>&lt;section  name="SectionChecksum"&gt;</v>
      </c>
      <c r="F360" t="str">
        <f t="shared" si="42"/>
        <v/>
      </c>
      <c r="G360" t="str">
        <f t="shared" si="47"/>
        <v/>
      </c>
      <c r="H360" t="str">
        <f t="shared" si="43"/>
        <v>Checksum</v>
      </c>
      <c r="I360">
        <f>IF(ISNUMBER(SEARCH("@",O360)),"",VLOOKUP(O360,CARDINALITIES,2,FALSE))</f>
        <v>1</v>
      </c>
      <c r="J360" s="66">
        <f>IF(ISNUMBER(SEARCH("@",O360)),"",VLOOKUP(O360,CARDINALITIES,3,FALSE))</f>
        <v>1</v>
      </c>
      <c r="M360" s="8" t="s">
        <v>215</v>
      </c>
      <c r="N360" s="8" t="s">
        <v>178</v>
      </c>
      <c r="O360" s="9" t="s">
        <v>206</v>
      </c>
      <c r="P360" s="9" t="b">
        <v>1</v>
      </c>
      <c r="Q360" s="9" t="b">
        <v>0</v>
      </c>
      <c r="R360" s="9" t="b">
        <v>1</v>
      </c>
      <c r="S360" s="9" t="str">
        <f>VLOOKUP(N360,dcat_terms!$B$2:$E$151,3,FALSE)</f>
        <v>checksum</v>
      </c>
      <c r="T360" s="9" t="str">
        <f>VLOOKUP(N360,dcat_terms!$B$2:$E$151,4,FALSE)</f>
        <v>checksom</v>
      </c>
      <c r="U360" s="10"/>
    </row>
    <row r="361" spans="1:21" outlineLevel="4" x14ac:dyDescent="0.25">
      <c r="A361" t="str">
        <f t="shared" si="45"/>
        <v/>
      </c>
      <c r="B361" t="str">
        <f t="shared" si="44"/>
        <v>/rdf:RDF/dcat:Catalog/dcat:dataset/dcat:Dataset/adms:sample/dcat:Distribution/spdx:checksum/spdx:Checksum</v>
      </c>
      <c r="C361" t="str">
        <f t="shared" si="41"/>
        <v>&lt;FieldId361&gt;URI&lt;/FieldId361&gt;</v>
      </c>
      <c r="D361" t="str">
        <f t="shared" si="48"/>
        <v>&lt;element name="rdf:about" context="/rdf:RDF/dcat:Catalog/dcat:dataset/dcat:Dataset/adms:sample/dcat:Distribution/spdx:checksum/spdx:Checksum/@rdf:about"&gt;&lt;label&gt;URI&lt;/label&gt;&lt;/element&gt;</v>
      </c>
      <c r="E361" t="str">
        <f t="shared" si="46"/>
        <v/>
      </c>
      <c r="F361" t="str">
        <f t="shared" si="42"/>
        <v>&lt;!--field name="FieldId361" xpath="/rdf:RDF/dcat:Catalog/dcat:dataset/dcat:Dataset/adms:sample/dcat:Distribution/spdx:checksum/spdx:Checksum/@rdf:about"/!--&gt;</v>
      </c>
      <c r="G361" t="str">
        <f t="shared" si="47"/>
        <v/>
      </c>
      <c r="H361" t="str">
        <f t="shared" si="43"/>
        <v>about</v>
      </c>
      <c r="I361" t="str">
        <f>IF(ISNUMBER(SEARCH("@",O361)),"",VLOOKUP(O361,CARDINALITIES,2,FALSE))</f>
        <v/>
      </c>
      <c r="J361" s="66" t="str">
        <f>IF(ISNUMBER(SEARCH("@",O361)),"",VLOOKUP(O361,CARDINALITIES,3,FALSE))</f>
        <v/>
      </c>
      <c r="M361" s="2" t="s">
        <v>4</v>
      </c>
      <c r="N361" s="2" t="s">
        <v>218</v>
      </c>
      <c r="O361" s="3" t="s">
        <v>438</v>
      </c>
      <c r="P361" s="3" t="b">
        <v>1</v>
      </c>
      <c r="Q361" s="3" t="b">
        <v>0</v>
      </c>
      <c r="R361" s="3" t="b">
        <v>1</v>
      </c>
      <c r="S361" s="3" t="str">
        <f>VLOOKUP(N361,dcat_terms!$B$2:$E$151,3,FALSE)</f>
        <v>URI</v>
      </c>
      <c r="T361" s="3" t="str">
        <f>VLOOKUP(N361,dcat_terms!$B$2:$E$151,4,FALSE)</f>
        <v>URI</v>
      </c>
      <c r="U361" s="4"/>
    </row>
    <row r="362" spans="1:21" outlineLevel="4" x14ac:dyDescent="0.25">
      <c r="A362" t="str">
        <f t="shared" si="45"/>
        <v/>
      </c>
      <c r="B362" t="str">
        <f t="shared" si="44"/>
        <v>/rdf:RDF/dcat:Catalog/dcat:dataset/dcat:Dataset/adms:sample/dcat:Distribution/spdx:checksum/spdx:Checksum</v>
      </c>
      <c r="C362" t="str">
        <f t="shared" si="41"/>
        <v>&lt;FieldId362&gt;algoritme&lt;/FieldId362&gt;</v>
      </c>
      <c r="D362" t="str">
        <f t="shared" si="48"/>
        <v>&lt;element name="spdx:algorithm" context="/rdf:RDF/dcat:Catalog/dcat:dataset/dcat:Dataset/adms:sample/dcat:Distribution/spdx:checksum/spdx:Checksum/spdx:algorithm"&gt;&lt;label&gt;algoritme&lt;/label&gt;&lt;/element&gt;</v>
      </c>
      <c r="E362" t="str">
        <f t="shared" si="46"/>
        <v/>
      </c>
      <c r="F362" t="str">
        <f t="shared" si="42"/>
        <v>&lt;field name="FieldId362" xpath="/rdf:RDF/dcat:Catalog/dcat:dataset/dcat:Dataset/adms:sample/dcat:Distribution/spdx:checksum/spdx:Checksum/spdx:algorithm" or="algorithm" in="/rdf:RDF/dcat:Catalog/dcat:dataset/dcat:Dataset/adms:sample/dcat:Distribution/spdx:checksum/spdx:Checksum"/&gt;</v>
      </c>
      <c r="G362" t="str">
        <f t="shared" si="47"/>
        <v/>
      </c>
      <c r="H362" t="str">
        <f t="shared" si="43"/>
        <v>algorithm</v>
      </c>
      <c r="I362">
        <f>IF(ISNUMBER(SEARCH("@",O362)),"",VLOOKUP(O362,CARDINALITIES,2,FALSE))</f>
        <v>1</v>
      </c>
      <c r="J362" s="66">
        <f>IF(ISNUMBER(SEARCH("@",O362)),"",VLOOKUP(O362,CARDINALITIES,3,FALSE))</f>
        <v>1</v>
      </c>
      <c r="M362" s="2" t="s">
        <v>4</v>
      </c>
      <c r="N362" s="2" t="s">
        <v>395</v>
      </c>
      <c r="O362" s="3" t="s">
        <v>439</v>
      </c>
      <c r="P362" s="3" t="b">
        <v>1</v>
      </c>
      <c r="Q362" s="3" t="b">
        <v>0</v>
      </c>
      <c r="R362" s="3" t="b">
        <v>1</v>
      </c>
      <c r="S362" s="3" t="str">
        <f>VLOOKUP(N362,dcat_terms!$B$2:$E$151,3,FALSE)</f>
        <v>algorithm</v>
      </c>
      <c r="T362" s="3" t="str">
        <f>VLOOKUP(N362,dcat_terms!$B$2:$E$151,4,FALSE)</f>
        <v>algoritme</v>
      </c>
      <c r="U362" s="4"/>
    </row>
    <row r="363" spans="1:21" outlineLevel="4" x14ac:dyDescent="0.25">
      <c r="A363" t="str">
        <f t="shared" si="45"/>
        <v/>
      </c>
      <c r="B363" t="str">
        <f t="shared" si="44"/>
        <v>/rdf:RDF/dcat:Catalog/dcat:dataset/dcat:Dataset/adms:sample/dcat:Distribution/spdx:checksum/spdx:Checksum</v>
      </c>
      <c r="C363" t="str">
        <f t="shared" si="41"/>
        <v>&lt;FieldId363&gt;checksom waarde&lt;/FieldId363&gt;</v>
      </c>
      <c r="D363" t="str">
        <f t="shared" si="48"/>
        <v>&lt;element name="spdx:checksumValue" context="/rdf:RDF/dcat:Catalog/dcat:dataset/dcat:Dataset/adms:sample/dcat:Distribution/spdx:checksum/spdx:Checksum/spdx:checksumValue"&gt;&lt;label&gt;checksom waarde&lt;/label&gt;&lt;/element&gt;</v>
      </c>
      <c r="E363" t="str">
        <f t="shared" si="46"/>
        <v/>
      </c>
      <c r="F363" t="str">
        <f t="shared" si="42"/>
        <v>&lt;field name="FieldId363" xpath="/rdf:RDF/dcat:Catalog/dcat:dataset/dcat:Dataset/adms:sample/dcat:Distribution/spdx:checksum/spdx:Checksum/spdx:checksumValue" or="checksumValue" in="/rdf:RDF/dcat:Catalog/dcat:dataset/dcat:Dataset/adms:sample/dcat:Distribution/spdx:checksum/spdx:Checksum"/&gt;</v>
      </c>
      <c r="G363" t="str">
        <f t="shared" si="47"/>
        <v>&lt;/section&gt;</v>
      </c>
      <c r="H363" t="str">
        <f t="shared" si="43"/>
        <v>checksumValue</v>
      </c>
      <c r="I363">
        <f>IF(ISNUMBER(SEARCH("@",O363)),"",VLOOKUP(O363,CARDINALITIES,2,FALSE))</f>
        <v>1</v>
      </c>
      <c r="J363" s="66">
        <f>IF(ISNUMBER(SEARCH("@",O363)),"",VLOOKUP(O363,CARDINALITIES,3,FALSE))</f>
        <v>1</v>
      </c>
      <c r="M363" s="2" t="s">
        <v>4</v>
      </c>
      <c r="N363" s="2" t="s">
        <v>397</v>
      </c>
      <c r="O363" s="3" t="s">
        <v>440</v>
      </c>
      <c r="P363" s="3" t="b">
        <v>1</v>
      </c>
      <c r="Q363" s="3" t="b">
        <v>0</v>
      </c>
      <c r="R363" s="3" t="b">
        <v>1</v>
      </c>
      <c r="S363" s="3" t="str">
        <f>VLOOKUP(N363,dcat_terms!$B$2:$E$151,3,FALSE)</f>
        <v>checksum value</v>
      </c>
      <c r="T363" s="3" t="str">
        <f>VLOOKUP(N363,dcat_terms!$B$2:$E$151,4,FALSE)</f>
        <v>checksom waarde</v>
      </c>
      <c r="U363" s="4"/>
    </row>
    <row r="364" spans="1:21" outlineLevel="3" x14ac:dyDescent="0.25">
      <c r="A364" t="str">
        <f t="shared" si="45"/>
        <v>&lt;name&gt;foaf:page&lt;/name&gt;</v>
      </c>
      <c r="B364" t="str">
        <f t="shared" si="44"/>
        <v/>
      </c>
      <c r="C364" t="str">
        <f t="shared" ref="C364:C382" si="49">IF(AND(M364="class",P364,NOT(N364="skos:Concept")),CONCATENATE("&lt;Section",H364,"&gt;",S364,"&lt;/Section",H364,"&gt;"),IF(LEN(F364)&gt;0,CONCATENATE("&lt;FieldId",ROW(),"&gt;",T364,"&lt;/FieldId",ROW(),"&gt;"),""))</f>
        <v/>
      </c>
      <c r="D364" t="str">
        <f t="shared" si="48"/>
        <v>&lt;element name="foaf:page" context="/rdf:RDF/dcat:Catalog/dcat:dataset/dcat:Dataset/adms:sample/dcat:Distribution/foaf:page"&gt;&lt;label&gt;documentatie&lt;/label&gt;&lt;/element&gt;</v>
      </c>
      <c r="E364" t="str">
        <f t="shared" si="46"/>
        <v/>
      </c>
      <c r="F364" t="str">
        <f t="shared" si="42"/>
        <v/>
      </c>
      <c r="G364" t="str">
        <f t="shared" si="47"/>
        <v/>
      </c>
      <c r="H364" t="str">
        <f t="shared" si="43"/>
        <v>page</v>
      </c>
      <c r="I364">
        <f>IF(ISNUMBER(SEARCH("@",O364)),"",VLOOKUP(O364,CARDINALITIES,2,FALSE))</f>
        <v>0</v>
      </c>
      <c r="J364" s="66" t="str">
        <f>IF(ISNUMBER(SEARCH("@",O364)),"",VLOOKUP(O364,CARDINALITIES,3,FALSE))</f>
        <v>n</v>
      </c>
      <c r="M364" s="2" t="s">
        <v>214</v>
      </c>
      <c r="N364" s="2" t="s">
        <v>113</v>
      </c>
      <c r="O364" s="3" t="s">
        <v>207</v>
      </c>
      <c r="P364" s="3" t="b">
        <v>1</v>
      </c>
      <c r="Q364" s="3" t="b">
        <v>0</v>
      </c>
      <c r="R364" s="3" t="b">
        <v>1</v>
      </c>
      <c r="S364" s="3" t="str">
        <f>VLOOKUP(N364,dcat_terms!$B$2:$E$151,3,FALSE)</f>
        <v>documentation</v>
      </c>
      <c r="T364" s="3" t="str">
        <f>VLOOKUP(N364,dcat_terms!$B$2:$E$151,4,FALSE)</f>
        <v>documentatie</v>
      </c>
      <c r="U364" s="4"/>
    </row>
    <row r="365" spans="1:21" outlineLevel="3" x14ac:dyDescent="0.25">
      <c r="A365" t="str">
        <f t="shared" si="45"/>
        <v>&lt;name&gt;foaf:Document&lt;/name&gt;</v>
      </c>
      <c r="B365" t="str">
        <f t="shared" si="44"/>
        <v>/rdf:RDF/dcat:Catalog/dcat:dataset/dcat:Dataset/adms:sample/dcat:Distribution/foaf:page/foaf:Document</v>
      </c>
      <c r="C365" t="str">
        <f t="shared" si="49"/>
        <v>&lt;SectionDocument&gt;document&lt;/SectionDocument&gt;</v>
      </c>
      <c r="D365" t="str">
        <f t="shared" si="48"/>
        <v>&lt;element name="foaf:Document" context="/rdf:RDF/dcat:Catalog/dcat:dataset/dcat:Dataset/adms:sample/dcat:Distribution/foaf:page/foaf:Document"&gt;&lt;label&gt;document&lt;/label&gt;&lt;/element&gt;</v>
      </c>
      <c r="E365" t="str">
        <f t="shared" si="46"/>
        <v>&lt;section  name="SectionDocument"&gt;</v>
      </c>
      <c r="F365" t="str">
        <f t="shared" si="42"/>
        <v/>
      </c>
      <c r="G365" t="str">
        <f t="shared" si="47"/>
        <v/>
      </c>
      <c r="H365" t="str">
        <f t="shared" si="43"/>
        <v>Document</v>
      </c>
      <c r="I365">
        <f>IF(ISNUMBER(SEARCH("@",O365)),"",VLOOKUP(O365,CARDINALITIES,2,FALSE))</f>
        <v>1</v>
      </c>
      <c r="J365" s="66">
        <f>IF(ISNUMBER(SEARCH("@",O365)),"",VLOOKUP(O365,CARDINALITIES,3,FALSE))</f>
        <v>1</v>
      </c>
      <c r="M365" s="8" t="s">
        <v>215</v>
      </c>
      <c r="N365" s="8" t="s">
        <v>21</v>
      </c>
      <c r="O365" s="9" t="s">
        <v>208</v>
      </c>
      <c r="P365" s="9" t="b">
        <v>1</v>
      </c>
      <c r="Q365" s="9" t="b">
        <v>0</v>
      </c>
      <c r="R365" s="9" t="b">
        <v>1</v>
      </c>
      <c r="S365" s="9" t="str">
        <f>VLOOKUP(N365,dcat_terms!$B$2:$E$151,3,FALSE)</f>
        <v>document</v>
      </c>
      <c r="T365" s="9" t="str">
        <f>VLOOKUP(N365,dcat_terms!$B$2:$E$151,4,FALSE)</f>
        <v>document</v>
      </c>
      <c r="U365" s="10"/>
    </row>
    <row r="366" spans="1:21" outlineLevel="4" x14ac:dyDescent="0.25">
      <c r="A366" t="str">
        <f t="shared" si="45"/>
        <v/>
      </c>
      <c r="B366" t="str">
        <f t="shared" si="44"/>
        <v>/rdf:RDF/dcat:Catalog/dcat:dataset/dcat:Dataset/adms:sample/dcat:Distribution/foaf:page/foaf:Document</v>
      </c>
      <c r="C366" t="str">
        <f t="shared" si="49"/>
        <v>&lt;FieldId366&gt;URI&lt;/FieldId366&gt;</v>
      </c>
      <c r="D366" t="str">
        <f t="shared" si="48"/>
        <v>&lt;element name="rdf:about" context="/rdf:RDF/dcat:Catalog/dcat:dataset/dcat:Dataset/adms:sample/dcat:Distribution/foaf:page/foaf:Document/@rdf:about"&gt;&lt;label&gt;URI&lt;/label&gt;&lt;/element&gt;</v>
      </c>
      <c r="E366" t="str">
        <f t="shared" si="46"/>
        <v/>
      </c>
      <c r="F366" t="str">
        <f t="shared" ref="F366:F382" si="50">IF(AND(P366,NOT(ISNUMBER(SEARCH("skos:Concept",O366))),NOT(OR(M366="class",M367="class"))),CONCATENATE("&lt;",IF(ISNUMBER(SEARCH("@",O366)),"!--",""),"field name=""FieldId",ROW(),""" xpath=""",O366,"""",IF(ISNUMBER(SEARCH("@",O366)),"",CONCATENATE(" or=""",H366,""" in=""",SUBSTITUTE(O366,CONCATENATE("/",N366),""),"""")),"/",IF(ISNUMBER(SEARCH("@",O366)),"!--",""),"&gt;"),"")</f>
        <v>&lt;!--field name="FieldId366" xpath="/rdf:RDF/dcat:Catalog/dcat:dataset/dcat:Dataset/adms:sample/dcat:Distribution/foaf:page/foaf:Document/@rdf:about"/!--&gt;</v>
      </c>
      <c r="G366" t="str">
        <f t="shared" si="47"/>
        <v/>
      </c>
      <c r="H366" t="str">
        <f t="shared" ref="H366:H382" si="51">IF(P366,RIGHT(N366,LEN(N366)-SEARCH(":",N366)),"")</f>
        <v>about</v>
      </c>
      <c r="I366" t="str">
        <f>IF(ISNUMBER(SEARCH("@",O366)),"",VLOOKUP(O366,CARDINALITIES,2,FALSE))</f>
        <v/>
      </c>
      <c r="J366" s="66" t="str">
        <f>IF(ISNUMBER(SEARCH("@",O366)),"",VLOOKUP(O366,CARDINALITIES,3,FALSE))</f>
        <v/>
      </c>
      <c r="M366" s="2" t="s">
        <v>4</v>
      </c>
      <c r="N366" s="2" t="s">
        <v>218</v>
      </c>
      <c r="O366" s="3" t="s">
        <v>441</v>
      </c>
      <c r="P366" s="3" t="b">
        <v>1</v>
      </c>
      <c r="Q366" s="3" t="b">
        <v>0</v>
      </c>
      <c r="R366" s="3" t="b">
        <v>1</v>
      </c>
      <c r="S366" s="3" t="str">
        <f>VLOOKUP(N366,dcat_terms!$B$2:$E$151,3,FALSE)</f>
        <v>URI</v>
      </c>
      <c r="T366" s="3" t="str">
        <f>VLOOKUP(N366,dcat_terms!$B$2:$E$151,4,FALSE)</f>
        <v>URI</v>
      </c>
      <c r="U366" s="4"/>
    </row>
    <row r="367" spans="1:21" outlineLevel="4" x14ac:dyDescent="0.25">
      <c r="A367" t="str">
        <f t="shared" si="45"/>
        <v/>
      </c>
      <c r="B367" t="str">
        <f t="shared" si="44"/>
        <v>/rdf:RDF/dcat:Catalog/dcat:dataset/dcat:Dataset/adms:sample/dcat:Distribution/foaf:page/foaf:Document</v>
      </c>
      <c r="C367" t="str">
        <f t="shared" si="49"/>
        <v>&lt;FieldId367&gt;naam&lt;/FieldId367&gt;</v>
      </c>
      <c r="D367" t="str">
        <f t="shared" si="48"/>
        <v>&lt;element name="foaf:name" context="/rdf:RDF/dcat:Catalog/dcat:dataset/dcat:Dataset/adms:sample/dcat:Distribution/foaf:page/foaf:Document/foaf:name"&gt;&lt;label&gt;naam&lt;/label&gt;&lt;/element&gt;</v>
      </c>
      <c r="E367" t="str">
        <f t="shared" si="46"/>
        <v/>
      </c>
      <c r="F367" t="str">
        <f t="shared" si="50"/>
        <v>&lt;field name="FieldId367" xpath="/rdf:RDF/dcat:Catalog/dcat:dataset/dcat:Dataset/adms:sample/dcat:Distribution/foaf:page/foaf:Document/foaf:name" or="name" in="/rdf:RDF/dcat:Catalog/dcat:dataset/dcat:Dataset/adms:sample/dcat:Distribution/foaf:page/foaf:Document"/&gt;</v>
      </c>
      <c r="G367" t="str">
        <f t="shared" si="47"/>
        <v/>
      </c>
      <c r="H367" t="str">
        <f t="shared" si="51"/>
        <v>name</v>
      </c>
      <c r="I367">
        <f>IF(ISNUMBER(SEARCH("@",O367)),"",VLOOKUP(O367,CARDINALITIES,2,FALSE))</f>
        <v>1</v>
      </c>
      <c r="J367" s="66">
        <f>IF(ISNUMBER(SEARCH("@",O367)),"",VLOOKUP(O367,CARDINALITIES,3,FALSE))</f>
        <v>0</v>
      </c>
      <c r="M367" s="2" t="s">
        <v>4</v>
      </c>
      <c r="N367" s="2" t="s">
        <v>13</v>
      </c>
      <c r="O367" s="3" t="s">
        <v>442</v>
      </c>
      <c r="P367" s="3" t="b">
        <v>1</v>
      </c>
      <c r="Q367" s="3" t="b">
        <v>0</v>
      </c>
      <c r="R367" s="3" t="b">
        <v>1</v>
      </c>
      <c r="S367" s="3" t="str">
        <f>VLOOKUP(N367,dcat_terms!$B$2:$E$151,3,FALSE)</f>
        <v>name</v>
      </c>
      <c r="T367" s="3" t="str">
        <f>VLOOKUP(N367,dcat_terms!$B$2:$E$151,4,FALSE)</f>
        <v>naam</v>
      </c>
      <c r="U367" s="4"/>
    </row>
    <row r="368" spans="1:21" outlineLevel="4" x14ac:dyDescent="0.25">
      <c r="A368" t="str">
        <f t="shared" si="45"/>
        <v/>
      </c>
      <c r="B368" t="str">
        <f t="shared" si="44"/>
        <v>/rdf:RDF/dcat:Catalog/dcat:dataset/dcat:Dataset/adms:sample/dcat:Distribution/foaf:page/foaf:Document</v>
      </c>
      <c r="C368" t="str">
        <f t="shared" si="49"/>
        <v>&lt;FieldId368&gt;taal&lt;/FieldId368&gt;</v>
      </c>
      <c r="D368" t="str">
        <f t="shared" si="48"/>
        <v>&lt;element name="xml:lang" context="/rdf:RDF/dcat:Catalog/dcat:dataset/dcat:Dataset/adms:sample/dcat:Distribution/foaf:page/foaf:Document/foaf:name/@xml:lang"&gt;&lt;label&gt;taal&lt;/label&gt;&lt;/element&gt;</v>
      </c>
      <c r="E368" t="str">
        <f t="shared" si="46"/>
        <v/>
      </c>
      <c r="F368" t="str">
        <f t="shared" si="50"/>
        <v>&lt;!--field name="FieldId368" xpath="/rdf:RDF/dcat:Catalog/dcat:dataset/dcat:Dataset/adms:sample/dcat:Distribution/foaf:page/foaf:Document/foaf:name/@xml:lang"/!--&gt;</v>
      </c>
      <c r="G368" t="str">
        <f t="shared" si="47"/>
        <v>&lt;/section&gt;</v>
      </c>
      <c r="H368" t="str">
        <f t="shared" si="51"/>
        <v>lang</v>
      </c>
      <c r="I368" t="str">
        <f>IF(ISNUMBER(SEARCH("@",O368)),"",VLOOKUP(O368,CARDINALITIES,2,FALSE))</f>
        <v/>
      </c>
      <c r="J368" s="66" t="str">
        <f>IF(ISNUMBER(SEARCH("@",O368)),"",VLOOKUP(O368,CARDINALITIES,3,FALSE))</f>
        <v/>
      </c>
      <c r="M368" s="2" t="s">
        <v>4</v>
      </c>
      <c r="N368" s="2" t="s">
        <v>220</v>
      </c>
      <c r="O368" s="3" t="s">
        <v>443</v>
      </c>
      <c r="P368" s="3" t="b">
        <v>1</v>
      </c>
      <c r="Q368" s="3" t="b">
        <v>0</v>
      </c>
      <c r="R368" s="3" t="b">
        <v>0</v>
      </c>
      <c r="S368" s="3" t="str">
        <f>VLOOKUP(N368,dcat_terms!$B$2:$E$151,3,FALSE)</f>
        <v>language</v>
      </c>
      <c r="T368" s="3" t="str">
        <f>VLOOKUP(N368,dcat_terms!$B$2:$E$151,4,FALSE)</f>
        <v>taal</v>
      </c>
      <c r="U368" s="4" t="s">
        <v>655</v>
      </c>
    </row>
    <row r="369" spans="1:21" outlineLevel="3" x14ac:dyDescent="0.25">
      <c r="A369" t="str">
        <f t="shared" si="45"/>
        <v>&lt;name&gt;dct:conformsTo&lt;/name&gt;</v>
      </c>
      <c r="B369" t="str">
        <f t="shared" si="44"/>
        <v/>
      </c>
      <c r="C369" t="str">
        <f t="shared" si="49"/>
        <v/>
      </c>
      <c r="D369" t="str">
        <f t="shared" si="48"/>
        <v>&lt;element name="dct:conformsTo" context="/rdf:RDF/dcat:Catalog/dcat:dataset/dcat:Dataset/adms:sample/dcat:Distribution/dct:conformsTo"&gt;&lt;label&gt;conform met&lt;/label&gt;&lt;/element&gt;</v>
      </c>
      <c r="E369" t="str">
        <f t="shared" si="46"/>
        <v/>
      </c>
      <c r="F369" t="str">
        <f t="shared" si="50"/>
        <v/>
      </c>
      <c r="G369" t="str">
        <f t="shared" si="47"/>
        <v/>
      </c>
      <c r="H369" t="str">
        <f t="shared" si="51"/>
        <v>conformsTo</v>
      </c>
      <c r="I369">
        <f>IF(ISNUMBER(SEARCH("@",O369)),"",VLOOKUP(O369,CARDINALITIES,2,FALSE))</f>
        <v>0</v>
      </c>
      <c r="J369" s="66" t="str">
        <f>IF(ISNUMBER(SEARCH("@",O369)),"",VLOOKUP(O369,CARDINALITIES,3,FALSE))</f>
        <v>n</v>
      </c>
      <c r="M369" s="2" t="s">
        <v>214</v>
      </c>
      <c r="N369" s="2" t="s">
        <v>53</v>
      </c>
      <c r="O369" s="3" t="s">
        <v>209</v>
      </c>
      <c r="P369" s="3" t="b">
        <v>1</v>
      </c>
      <c r="Q369" s="3" t="b">
        <v>0</v>
      </c>
      <c r="R369" s="3" t="b">
        <v>1</v>
      </c>
      <c r="S369" s="3" t="str">
        <f>VLOOKUP(N369,dcat_terms!$B$2:$E$151,3,FALSE)</f>
        <v>conforms to</v>
      </c>
      <c r="T369" s="3" t="str">
        <f>VLOOKUP(N369,dcat_terms!$B$2:$E$151,4,FALSE)</f>
        <v>conform met</v>
      </c>
      <c r="U369" s="4"/>
    </row>
    <row r="370" spans="1:21" outlineLevel="3" x14ac:dyDescent="0.25">
      <c r="A370" t="str">
        <f t="shared" si="45"/>
        <v>&lt;name&gt;dct:Standard&lt;/name&gt;</v>
      </c>
      <c r="B370" t="str">
        <f t="shared" si="44"/>
        <v>/rdf:RDF/dcat:Catalog/dcat:dataset/dcat:Dataset/adms:sample/dcat:Distribution/dct:conformsTo/dct:Standard</v>
      </c>
      <c r="C370" t="str">
        <f t="shared" si="49"/>
        <v>&lt;SectionStandard&gt;standard&lt;/SectionStandard&gt;</v>
      </c>
      <c r="D370" t="str">
        <f t="shared" si="48"/>
        <v>&lt;element name="dct:Standard" context="/rdf:RDF/dcat:Catalog/dcat:dataset/dcat:Dataset/adms:sample/dcat:Distribution/dct:conformsTo/dct:Standard"&gt;&lt;label&gt;standaard&lt;/label&gt;&lt;/element&gt;</v>
      </c>
      <c r="E370" t="str">
        <f t="shared" si="46"/>
        <v>&lt;section  name="SectionStandard"&gt;</v>
      </c>
      <c r="F370" t="str">
        <f t="shared" si="50"/>
        <v/>
      </c>
      <c r="G370" t="str">
        <f t="shared" si="47"/>
        <v/>
      </c>
      <c r="H370" t="str">
        <f t="shared" si="51"/>
        <v>Standard</v>
      </c>
      <c r="I370">
        <f>IF(ISNUMBER(SEARCH("@",O370)),"",VLOOKUP(O370,CARDINALITIES,2,FALSE))</f>
        <v>1</v>
      </c>
      <c r="J370" s="66">
        <f>IF(ISNUMBER(SEARCH("@",O370)),"",VLOOKUP(O370,CARDINALITIES,3,FALSE))</f>
        <v>1</v>
      </c>
      <c r="M370" s="8" t="s">
        <v>215</v>
      </c>
      <c r="N370" s="8" t="s">
        <v>55</v>
      </c>
      <c r="O370" s="9" t="s">
        <v>210</v>
      </c>
      <c r="P370" s="9" t="b">
        <v>1</v>
      </c>
      <c r="Q370" s="34" t="b">
        <v>0</v>
      </c>
      <c r="R370" s="9" t="b">
        <v>1</v>
      </c>
      <c r="S370" s="9" t="str">
        <f>VLOOKUP(N370,dcat_terms!$B$2:$E$151,3,FALSE)</f>
        <v>standard</v>
      </c>
      <c r="T370" s="9" t="str">
        <f>VLOOKUP(N370,dcat_terms!$B$2:$E$151,4,FALSE)</f>
        <v>standaard</v>
      </c>
      <c r="U370" s="10"/>
    </row>
    <row r="371" spans="1:21" s="33" customFormat="1" outlineLevel="4" x14ac:dyDescent="0.25">
      <c r="A371" t="str">
        <f t="shared" si="45"/>
        <v/>
      </c>
      <c r="B371" t="str">
        <f t="shared" si="44"/>
        <v>/rdf:RDF/dcat:Catalog/dcat:dataset/dcat:Dataset/adms:sample/dcat:Distribution/dct:conformsTo/dct:Standard</v>
      </c>
      <c r="C371" t="str">
        <f t="shared" si="49"/>
        <v>&lt;FieldId371&gt;URI&lt;/FieldId371&gt;</v>
      </c>
      <c r="D371" t="str">
        <f t="shared" si="48"/>
        <v>&lt;element name="rdf:about" context="/rdf:RDF/dcat:Catalog/dcat:dataset/dcat:Dataset/adms:sample/dcat:Distribution/dct:conformsTo/dct:Standard/@rdf:about"&gt;&lt;label&gt;URI&lt;/label&gt;&lt;/element&gt;</v>
      </c>
      <c r="E371" t="str">
        <f t="shared" si="46"/>
        <v/>
      </c>
      <c r="F371" t="str">
        <f t="shared" si="50"/>
        <v>&lt;!--field name="FieldId371" xpath="/rdf:RDF/dcat:Catalog/dcat:dataset/dcat:Dataset/adms:sample/dcat:Distribution/dct:conformsTo/dct:Standard/@rdf:about"/!--&gt;</v>
      </c>
      <c r="G371" t="str">
        <f t="shared" si="47"/>
        <v/>
      </c>
      <c r="H371" t="str">
        <f t="shared" si="51"/>
        <v>about</v>
      </c>
      <c r="I371" t="str">
        <f>IF(ISNUMBER(SEARCH("@",O371)),"",VLOOKUP(O371,CARDINALITIES,2,FALSE))</f>
        <v/>
      </c>
      <c r="J371" s="66" t="str">
        <f>IF(ISNUMBER(SEARCH("@",O371)),"",VLOOKUP(O371,CARDINALITIES,3,FALSE))</f>
        <v/>
      </c>
      <c r="K371"/>
      <c r="M371" s="24" t="s">
        <v>4</v>
      </c>
      <c r="N371" s="24" t="s">
        <v>218</v>
      </c>
      <c r="O371" s="31" t="s">
        <v>444</v>
      </c>
      <c r="P371" s="31" t="b">
        <v>1</v>
      </c>
      <c r="Q371" s="31" t="b">
        <v>0</v>
      </c>
      <c r="R371" s="31" t="b">
        <v>1</v>
      </c>
      <c r="S371" s="31" t="str">
        <f>VLOOKUP(N371,dcat_terms!$B$2:$E$151,3,FALSE)</f>
        <v>URI</v>
      </c>
      <c r="T371" s="31" t="str">
        <f>VLOOKUP(N371,dcat_terms!$B$2:$E$151,4,FALSE)</f>
        <v>URI</v>
      </c>
      <c r="U371" s="32"/>
    </row>
    <row r="372" spans="1:21" s="33" customFormat="1" outlineLevel="4" x14ac:dyDescent="0.25">
      <c r="A372" t="str">
        <f t="shared" si="45"/>
        <v/>
      </c>
      <c r="B372" t="str">
        <f t="shared" si="44"/>
        <v>/rdf:RDF/dcat:Catalog/dcat:dataset/dcat:Dataset/adms:sample/dcat:Distribution/dct:conformsTo/dct:Standard</v>
      </c>
      <c r="C372" t="str">
        <f t="shared" si="49"/>
        <v>&lt;FieldId372&gt;titel&lt;/FieldId372&gt;</v>
      </c>
      <c r="D372" t="str">
        <f t="shared" si="48"/>
        <v>&lt;element name="dct:title" context="/rdf:RDF/dcat:Catalog/dcat:dataset/dcat:Dataset/adms:sample/dcat:Distribution/dct:conformsTo/dct:Standard/dct:title"&gt;&lt;label&gt;titel&lt;/label&gt;&lt;/element&gt;</v>
      </c>
      <c r="E372" t="str">
        <f t="shared" si="46"/>
        <v/>
      </c>
      <c r="F372" t="str">
        <f t="shared" si="50"/>
        <v>&lt;field name="FieldId372" xpath="/rdf:RDF/dcat:Catalog/dcat:dataset/dcat:Dataset/adms:sample/dcat:Distribution/dct:conformsTo/dct:Standard/dct:title" or="title" in="/rdf:RDF/dcat:Catalog/dcat:dataset/dcat:Dataset/adms:sample/dcat:Distribution/dct:conformsTo/dct:Standard"/&gt;</v>
      </c>
      <c r="G372" t="str">
        <f t="shared" si="47"/>
        <v/>
      </c>
      <c r="H372" t="str">
        <f t="shared" si="51"/>
        <v>title</v>
      </c>
      <c r="I372">
        <f>IF(ISNUMBER(SEARCH("@",O372)),"",VLOOKUP(O372,CARDINALITIES,2,FALSE))</f>
        <v>0</v>
      </c>
      <c r="J372" s="66" t="str">
        <f>IF(ISNUMBER(SEARCH("@",O372)),"",VLOOKUP(O372,CARDINALITIES,3,FALSE))</f>
        <v>n</v>
      </c>
      <c r="K372"/>
      <c r="M372" s="24" t="s">
        <v>4</v>
      </c>
      <c r="N372" s="24" t="s">
        <v>5</v>
      </c>
      <c r="O372" s="31" t="s">
        <v>445</v>
      </c>
      <c r="P372" s="31" t="b">
        <v>1</v>
      </c>
      <c r="Q372" s="31" t="b">
        <v>0</v>
      </c>
      <c r="R372" s="31" t="b">
        <v>1</v>
      </c>
      <c r="S372" s="31" t="str">
        <f>VLOOKUP(N372,dcat_terms!$B$2:$E$151,3,FALSE)</f>
        <v>title</v>
      </c>
      <c r="T372" s="31" t="str">
        <f>VLOOKUP(N372,dcat_terms!$B$2:$E$151,4,FALSE)</f>
        <v>titel</v>
      </c>
      <c r="U372" s="32"/>
    </row>
    <row r="373" spans="1:21" s="33" customFormat="1" outlineLevel="4" x14ac:dyDescent="0.25">
      <c r="A373" t="str">
        <f t="shared" si="45"/>
        <v/>
      </c>
      <c r="B373" t="str">
        <f t="shared" si="44"/>
        <v>/rdf:RDF/dcat:Catalog/dcat:dataset/dcat:Dataset/adms:sample/dcat:Distribution/dct:conformsTo/dct:Standard</v>
      </c>
      <c r="C373" t="str">
        <f t="shared" si="49"/>
        <v>&lt;FieldId373&gt;taal&lt;/FieldId373&gt;</v>
      </c>
      <c r="D373" t="str">
        <f t="shared" si="48"/>
        <v>&lt;element name="xml:lang" context="/rdf:RDF/dcat:Catalog/dcat:dataset/dcat:Dataset/adms:sample/dcat:Distribution/dct:conformsTo/dct:Standard/dct:title/@xml:lang"&gt;&lt;label&gt;taal&lt;/label&gt;&lt;/element&gt;</v>
      </c>
      <c r="E373" t="str">
        <f t="shared" si="46"/>
        <v/>
      </c>
      <c r="F373" t="str">
        <f t="shared" si="50"/>
        <v>&lt;!--field name="FieldId373" xpath="/rdf:RDF/dcat:Catalog/dcat:dataset/dcat:Dataset/adms:sample/dcat:Distribution/dct:conformsTo/dct:Standard/dct:title/@xml:lang"/!--&gt;</v>
      </c>
      <c r="G373" t="str">
        <f t="shared" si="47"/>
        <v/>
      </c>
      <c r="H373" t="str">
        <f t="shared" si="51"/>
        <v>lang</v>
      </c>
      <c r="I373" t="str">
        <f>IF(ISNUMBER(SEARCH("@",O373)),"",VLOOKUP(O373,CARDINALITIES,2,FALSE))</f>
        <v/>
      </c>
      <c r="J373" s="66" t="str">
        <f>IF(ISNUMBER(SEARCH("@",O373)),"",VLOOKUP(O373,CARDINALITIES,3,FALSE))</f>
        <v/>
      </c>
      <c r="K373"/>
      <c r="M373" s="24" t="s">
        <v>4</v>
      </c>
      <c r="N373" s="24" t="s">
        <v>220</v>
      </c>
      <c r="O373" s="31" t="s">
        <v>446</v>
      </c>
      <c r="P373" s="31" t="b">
        <v>1</v>
      </c>
      <c r="Q373" s="31" t="b">
        <v>0</v>
      </c>
      <c r="R373" s="31" t="b">
        <v>0</v>
      </c>
      <c r="S373" s="31" t="str">
        <f>VLOOKUP(N373,dcat_terms!$B$2:$E$151,3,FALSE)</f>
        <v>language</v>
      </c>
      <c r="T373" s="31" t="str">
        <f>VLOOKUP(N373,dcat_terms!$B$2:$E$151,4,FALSE)</f>
        <v>taal</v>
      </c>
      <c r="U373" s="32" t="s">
        <v>655</v>
      </c>
    </row>
    <row r="374" spans="1:21" s="33" customFormat="1" outlineLevel="4" x14ac:dyDescent="0.25">
      <c r="A374" t="str">
        <f t="shared" si="45"/>
        <v/>
      </c>
      <c r="B374" t="str">
        <f t="shared" si="44"/>
        <v>/rdf:RDF/dcat:Catalog/dcat:dataset/dcat:Dataset/adms:sample/dcat:Distribution/dct:conformsTo/dct:Standard</v>
      </c>
      <c r="C374" t="str">
        <f t="shared" si="49"/>
        <v>&lt;FieldId374&gt;beschrijving&lt;/FieldId374&gt;</v>
      </c>
      <c r="D374" t="str">
        <f t="shared" si="48"/>
        <v>&lt;element name="dct:description" context="/rdf:RDF/dcat:Catalog/dcat:dataset/dcat:Dataset/adms:sample/dcat:Distribution/dct:conformsTo/dct:Standard/dct:description"&gt;&lt;label&gt;beschrijving&lt;/label&gt;&lt;/element&gt;</v>
      </c>
      <c r="E374" t="str">
        <f t="shared" si="46"/>
        <v/>
      </c>
      <c r="F374" t="str">
        <f t="shared" si="50"/>
        <v>&lt;field name="FieldId374" xpath="/rdf:RDF/dcat:Catalog/dcat:dataset/dcat:Dataset/adms:sample/dcat:Distribution/dct:conformsTo/dct:Standard/dct:description" or="description" in="/rdf:RDF/dcat:Catalog/dcat:dataset/dcat:Dataset/adms:sample/dcat:Distribution/dct:conformsTo/dct:Standard"/&gt;</v>
      </c>
      <c r="G374" t="str">
        <f t="shared" si="47"/>
        <v/>
      </c>
      <c r="H374" t="str">
        <f t="shared" si="51"/>
        <v>description</v>
      </c>
      <c r="I374">
        <f>IF(ISNUMBER(SEARCH("@",O374)),"",VLOOKUP(O374,CARDINALITIES,2,FALSE))</f>
        <v>0</v>
      </c>
      <c r="J374" s="66" t="str">
        <f>IF(ISNUMBER(SEARCH("@",O374)),"",VLOOKUP(O374,CARDINALITIES,3,FALSE))</f>
        <v>n</v>
      </c>
      <c r="K374"/>
      <c r="M374" s="24" t="s">
        <v>4</v>
      </c>
      <c r="N374" s="24" t="s">
        <v>7</v>
      </c>
      <c r="O374" s="31" t="s">
        <v>447</v>
      </c>
      <c r="P374" s="31" t="b">
        <v>1</v>
      </c>
      <c r="Q374" s="31" t="b">
        <v>0</v>
      </c>
      <c r="R374" s="31" t="b">
        <v>1</v>
      </c>
      <c r="S374" s="31" t="str">
        <f>VLOOKUP(N374,dcat_terms!$B$2:$E$151,3,FALSE)</f>
        <v>description</v>
      </c>
      <c r="T374" s="31" t="str">
        <f>VLOOKUP(N374,dcat_terms!$B$2:$E$151,4,FALSE)</f>
        <v>beschrijving</v>
      </c>
      <c r="U374" s="32"/>
    </row>
    <row r="375" spans="1:21" s="33" customFormat="1" outlineLevel="4" x14ac:dyDescent="0.25">
      <c r="A375" t="str">
        <f t="shared" si="45"/>
        <v/>
      </c>
      <c r="B375" t="str">
        <f t="shared" si="44"/>
        <v>/rdf:RDF/dcat:Catalog/dcat:dataset/dcat:Dataset/adms:sample/dcat:Distribution/dct:conformsTo/dct:Standard</v>
      </c>
      <c r="C375" t="str">
        <f t="shared" si="49"/>
        <v>&lt;FieldId375&gt;taal&lt;/FieldId375&gt;</v>
      </c>
      <c r="D375" t="str">
        <f t="shared" si="48"/>
        <v>&lt;element name="xml:lang" context="/rdf:RDF/dcat:Catalog/dcat:dataset/dcat:Dataset/adms:sample/dcat:Distribution/dct:conformsTo/dct:Standard/dct:description/@xml:lang"&gt;&lt;label&gt;taal&lt;/label&gt;&lt;/element&gt;</v>
      </c>
      <c r="E375" t="str">
        <f t="shared" si="46"/>
        <v/>
      </c>
      <c r="F375" t="str">
        <f t="shared" si="50"/>
        <v>&lt;!--field name="FieldId375" xpath="/rdf:RDF/dcat:Catalog/dcat:dataset/dcat:Dataset/adms:sample/dcat:Distribution/dct:conformsTo/dct:Standard/dct:description/@xml:lang"/!--&gt;</v>
      </c>
      <c r="G375" t="str">
        <f t="shared" si="47"/>
        <v>&lt;/section&gt;</v>
      </c>
      <c r="H375" t="str">
        <f t="shared" si="51"/>
        <v>lang</v>
      </c>
      <c r="I375" t="str">
        <f>IF(ISNUMBER(SEARCH("@",O375)),"",VLOOKUP(O375,CARDINALITIES,2,FALSE))</f>
        <v/>
      </c>
      <c r="J375" s="66" t="str">
        <f>IF(ISNUMBER(SEARCH("@",O375)),"",VLOOKUP(O375,CARDINALITIES,3,FALSE))</f>
        <v/>
      </c>
      <c r="K375"/>
      <c r="M375" s="24" t="s">
        <v>4</v>
      </c>
      <c r="N375" s="24" t="s">
        <v>220</v>
      </c>
      <c r="O375" s="31" t="s">
        <v>448</v>
      </c>
      <c r="P375" s="31" t="b">
        <v>1</v>
      </c>
      <c r="Q375" s="31" t="b">
        <v>0</v>
      </c>
      <c r="R375" s="31" t="b">
        <v>0</v>
      </c>
      <c r="S375" s="31" t="str">
        <f>VLOOKUP(N375,dcat_terms!$B$2:$E$151,3,FALSE)</f>
        <v>language</v>
      </c>
      <c r="T375" s="31" t="str">
        <f>VLOOKUP(N375,dcat_terms!$B$2:$E$151,4,FALSE)</f>
        <v>taal</v>
      </c>
      <c r="U375" s="32" t="s">
        <v>655</v>
      </c>
    </row>
    <row r="376" spans="1:21" outlineLevel="3" x14ac:dyDescent="0.25">
      <c r="A376" t="str">
        <f t="shared" si="45"/>
        <v>&lt;name&gt;adms:status&lt;/name&gt;</v>
      </c>
      <c r="B376" t="str">
        <f t="shared" si="44"/>
        <v/>
      </c>
      <c r="C376" t="str">
        <f t="shared" si="49"/>
        <v/>
      </c>
      <c r="D376" t="str">
        <f t="shared" si="48"/>
        <v>&lt;element name="adms:status" context="/rdf:RDF/dcat:Catalog/dcat:dataset/dcat:Dataset/adms:sample/dcat:Distribution/adms:status"&gt;&lt;label&gt;status&lt;/label&gt;&lt;/element&gt;</v>
      </c>
      <c r="E376" t="str">
        <f t="shared" si="46"/>
        <v/>
      </c>
      <c r="F376" t="str">
        <f t="shared" si="50"/>
        <v/>
      </c>
      <c r="G376" t="str">
        <f t="shared" si="47"/>
        <v/>
      </c>
      <c r="H376" t="str">
        <f t="shared" si="51"/>
        <v>status</v>
      </c>
      <c r="I376">
        <f>IF(ISNUMBER(SEARCH("@",O376)),"",VLOOKUP(O376,CARDINALITIES,2,FALSE))</f>
        <v>0</v>
      </c>
      <c r="J376" s="66">
        <f>IF(ISNUMBER(SEARCH("@",O376)),"",VLOOKUP(O376,CARDINALITIES,3,FALSE))</f>
        <v>1</v>
      </c>
      <c r="M376" s="2" t="s">
        <v>214</v>
      </c>
      <c r="N376" s="2" t="s">
        <v>57</v>
      </c>
      <c r="O376" s="3" t="s">
        <v>211</v>
      </c>
      <c r="P376" s="3" t="b">
        <v>1</v>
      </c>
      <c r="Q376" s="3" t="b">
        <v>0</v>
      </c>
      <c r="R376" s="3" t="b">
        <v>1</v>
      </c>
      <c r="S376" s="3" t="str">
        <f>VLOOKUP(N376,dcat_terms!$B$2:$E$151,3,FALSE)</f>
        <v>change type</v>
      </c>
      <c r="T376" s="3" t="str">
        <f>VLOOKUP(N376,dcat_terms!$B$2:$E$151,4,FALSE)</f>
        <v>status</v>
      </c>
      <c r="U376" s="4"/>
    </row>
    <row r="377" spans="1:21" outlineLevel="3" x14ac:dyDescent="0.25">
      <c r="A377" t="str">
        <f t="shared" si="45"/>
        <v/>
      </c>
      <c r="B377" t="str">
        <f t="shared" si="44"/>
        <v>/rdf:RDF/dcat:Catalog/dcat:dataset/dcat:Dataset/adms:sample/dcat:Distribution/adms:status/skos:Concept</v>
      </c>
      <c r="C377" t="str">
        <f t="shared" si="49"/>
        <v/>
      </c>
      <c r="D377" t="str">
        <f t="shared" si="48"/>
        <v>&lt;element name="skos:Concept" context="/rdf:RDF/dcat:Catalog/dcat:dataset/dcat:Dataset/adms:sample/dcat:Distribution/adms:status/skos:Concept"&gt;&lt;label&gt;concept&lt;/label&gt;&lt;/element&gt;</v>
      </c>
      <c r="E377" t="str">
        <f t="shared" si="46"/>
        <v>&lt;section xpath="/rdf:RDF/dcat:Catalog/dcat:dataset/dcat:Dataset/adms:sample/dcat:Distribution/adms:status/skos:Concept" name="SectionConcept"&gt;</v>
      </c>
      <c r="F377" t="str">
        <f t="shared" si="50"/>
        <v/>
      </c>
      <c r="G377" t="str">
        <f t="shared" si="47"/>
        <v/>
      </c>
      <c r="H377" t="str">
        <f t="shared" si="51"/>
        <v>Concept</v>
      </c>
      <c r="I377">
        <f>IF(ISNUMBER(SEARCH("@",O377)),"",VLOOKUP(O377,CARDINALITIES,2,FALSE))</f>
        <v>1</v>
      </c>
      <c r="J377" s="66">
        <f>IF(ISNUMBER(SEARCH("@",O377)),"",VLOOKUP(O377,CARDINALITIES,3,FALSE))</f>
        <v>1</v>
      </c>
      <c r="M377" s="8" t="s">
        <v>215</v>
      </c>
      <c r="N377" s="8" t="s">
        <v>17</v>
      </c>
      <c r="O377" s="9" t="s">
        <v>212</v>
      </c>
      <c r="P377" s="9" t="b">
        <v>1</v>
      </c>
      <c r="Q377" s="9" t="b">
        <v>0</v>
      </c>
      <c r="R377" s="9" t="b">
        <v>1</v>
      </c>
      <c r="S377" s="9" t="str">
        <f>VLOOKUP(N377,dcat_terms!$B$2:$E$151,3,FALSE)</f>
        <v>concept</v>
      </c>
      <c r="T377" s="9" t="str">
        <f>VLOOKUP(N377,dcat_terms!$B$2:$E$151,4,FALSE)</f>
        <v>concept</v>
      </c>
      <c r="U377" s="10" t="s">
        <v>684</v>
      </c>
    </row>
    <row r="378" spans="1:21" outlineLevel="4" x14ac:dyDescent="0.25">
      <c r="A378" t="str">
        <f t="shared" si="45"/>
        <v/>
      </c>
      <c r="B378" t="str">
        <f t="shared" si="44"/>
        <v>/rdf:RDF/dcat:Catalog/dcat:dataset/dcat:Dataset/adms:sample/dcat:Distribution/adms:status/skos:Concept</v>
      </c>
      <c r="C378" t="str">
        <f t="shared" si="49"/>
        <v/>
      </c>
      <c r="D378" t="str">
        <f t="shared" si="48"/>
        <v>&lt;element name="rdf:about" context="/rdf:RDF/dcat:Catalog/dcat:dataset/dcat:Dataset/adms:sample/dcat:Distribution/adms:status/skos:Concept/@rdf:about"&gt;&lt;label&gt;URI&lt;/label&gt;&lt;/element&gt;</v>
      </c>
      <c r="E378" t="str">
        <f t="shared" si="46"/>
        <v/>
      </c>
      <c r="F378" t="str">
        <f t="shared" si="50"/>
        <v/>
      </c>
      <c r="G378" t="str">
        <f t="shared" si="47"/>
        <v/>
      </c>
      <c r="H378" t="str">
        <f t="shared" si="51"/>
        <v>about</v>
      </c>
      <c r="I378" t="str">
        <f>IF(ISNUMBER(SEARCH("@",O378)),"",VLOOKUP(O378,CARDINALITIES,2,FALSE))</f>
        <v/>
      </c>
      <c r="J378" s="66" t="str">
        <f>IF(ISNUMBER(SEARCH("@",O378)),"",VLOOKUP(O378,CARDINALITIES,3,FALSE))</f>
        <v/>
      </c>
      <c r="M378" s="2" t="s">
        <v>4</v>
      </c>
      <c r="N378" s="2" t="s">
        <v>218</v>
      </c>
      <c r="O378" s="3" t="s">
        <v>449</v>
      </c>
      <c r="P378" s="3" t="b">
        <v>1</v>
      </c>
      <c r="Q378" s="3" t="b">
        <v>0</v>
      </c>
      <c r="R378" s="3" t="b">
        <v>1</v>
      </c>
      <c r="S378" s="3" t="str">
        <f>VLOOKUP(N378,dcat_terms!$B$2:$E$151,3,FALSE)</f>
        <v>URI</v>
      </c>
      <c r="T378" s="3" t="str">
        <f>VLOOKUP(N378,dcat_terms!$B$2:$E$151,4,FALSE)</f>
        <v>URI</v>
      </c>
      <c r="U378" s="4" t="s">
        <v>684</v>
      </c>
    </row>
    <row r="379" spans="1:21" outlineLevel="4" x14ac:dyDescent="0.25">
      <c r="A379" t="str">
        <f t="shared" si="45"/>
        <v/>
      </c>
      <c r="B379" t="str">
        <f t="shared" si="44"/>
        <v>/rdf:RDF/dcat:Catalog/dcat:dataset/dcat:Dataset/adms:sample/dcat:Distribution/adms:status/skos:Concept</v>
      </c>
      <c r="C379" t="str">
        <f t="shared" si="49"/>
        <v/>
      </c>
      <c r="D379" t="str">
        <f t="shared" si="48"/>
        <v>&lt;element name="rdf:type" context="/rdf:RDF/dcat:Catalog/dcat:dataset/dcat:Dataset/adms:sample/dcat:Distribution/adms:status/skos:Concept/rdf:type/@rdf:resource"&gt;&lt;label&gt;rdf klasse&lt;/label&gt;&lt;/element&gt;</v>
      </c>
      <c r="E379" t="str">
        <f t="shared" si="46"/>
        <v/>
      </c>
      <c r="F379" t="str">
        <f t="shared" si="50"/>
        <v/>
      </c>
      <c r="G379" t="str">
        <f t="shared" si="47"/>
        <v/>
      </c>
      <c r="H379" t="str">
        <f t="shared" si="51"/>
        <v>type</v>
      </c>
      <c r="I379" t="str">
        <f>IF(ISNUMBER(SEARCH("@",O379)),"",VLOOKUP(O379,CARDINALITIES,2,FALSE))</f>
        <v/>
      </c>
      <c r="J379" s="66" t="str">
        <f>IF(ISNUMBER(SEARCH("@",O379)),"",VLOOKUP(O379,CARDINALITIES,3,FALSE))</f>
        <v/>
      </c>
      <c r="M379" s="2" t="s">
        <v>4</v>
      </c>
      <c r="N379" s="2" t="s">
        <v>226</v>
      </c>
      <c r="O379" s="3" t="s">
        <v>450</v>
      </c>
      <c r="P379" s="3" t="b">
        <v>1</v>
      </c>
      <c r="Q379" s="3" t="b">
        <v>0</v>
      </c>
      <c r="R379" s="3" t="b">
        <v>1</v>
      </c>
      <c r="S379" s="3" t="str">
        <f>VLOOKUP(N379,dcat_terms!$B$2:$E$151,3,FALSE)</f>
        <v>rdf class</v>
      </c>
      <c r="T379" s="3" t="str">
        <f>VLOOKUP(N379,dcat_terms!$B$2:$E$151,4,FALSE)</f>
        <v>rdf klasse</v>
      </c>
      <c r="U379" s="4"/>
    </row>
    <row r="380" spans="1:21" outlineLevel="4" x14ac:dyDescent="0.25">
      <c r="A380" t="str">
        <f t="shared" si="45"/>
        <v/>
      </c>
      <c r="B380" t="str">
        <f t="shared" si="44"/>
        <v>/rdf:RDF/dcat:Catalog/dcat:dataset/dcat:Dataset/adms:sample/dcat:Distribution/adms:status/skos:Concept</v>
      </c>
      <c r="C380" t="str">
        <f t="shared" si="49"/>
        <v/>
      </c>
      <c r="D380" t="str">
        <f t="shared" si="48"/>
        <v>&lt;element name="skos:prefLabel" context="/rdf:RDF/dcat:Catalog/dcat:dataset/dcat:Dataset/adms:sample/dcat:Distribution/adms:status/skos:Concept/skos:prefLabel"&gt;&lt;label&gt;label&lt;/label&gt;&lt;/element&gt;</v>
      </c>
      <c r="E380" t="str">
        <f t="shared" si="46"/>
        <v/>
      </c>
      <c r="F380" t="str">
        <f t="shared" si="50"/>
        <v/>
      </c>
      <c r="G380" t="str">
        <f t="shared" si="47"/>
        <v/>
      </c>
      <c r="H380" t="str">
        <f t="shared" si="51"/>
        <v>prefLabel</v>
      </c>
      <c r="I380">
        <f>IF(ISNUMBER(SEARCH("@",O380)),"",VLOOKUP(O380,CARDINALITIES,2,FALSE))</f>
        <v>0</v>
      </c>
      <c r="J380" s="66" t="str">
        <f>IF(ISNUMBER(SEARCH("@",O380)),"",VLOOKUP(O380,CARDINALITIES,3,FALSE))</f>
        <v>n</v>
      </c>
      <c r="M380" s="2" t="s">
        <v>4</v>
      </c>
      <c r="N380" s="2" t="s">
        <v>229</v>
      </c>
      <c r="O380" s="3" t="s">
        <v>451</v>
      </c>
      <c r="P380" s="3" t="b">
        <v>1</v>
      </c>
      <c r="Q380" s="3" t="b">
        <v>0</v>
      </c>
      <c r="R380" s="3" t="b">
        <v>1</v>
      </c>
      <c r="S380" s="3" t="str">
        <f>VLOOKUP(N380,dcat_terms!$B$2:$E$151,3,FALSE)</f>
        <v>preferred label</v>
      </c>
      <c r="T380" s="3" t="str">
        <f>VLOOKUP(N380,dcat_terms!$B$2:$E$151,4,FALSE)</f>
        <v>label</v>
      </c>
      <c r="U380" s="4" t="s">
        <v>684</v>
      </c>
    </row>
    <row r="381" spans="1:21" outlineLevel="4" x14ac:dyDescent="0.25">
      <c r="A381" t="str">
        <f t="shared" si="45"/>
        <v/>
      </c>
      <c r="B381" t="str">
        <f t="shared" si="44"/>
        <v>/rdf:RDF/dcat:Catalog/dcat:dataset/dcat:Dataset/adms:sample/dcat:Distribution/adms:status/skos:Concept</v>
      </c>
      <c r="C381" t="str">
        <f t="shared" si="49"/>
        <v/>
      </c>
      <c r="D381" t="str">
        <f t="shared" si="48"/>
        <v>&lt;element name="xml:lang" context="/rdf:RDF/dcat:Catalog/dcat:dataset/dcat:Dataset/adms:sample/dcat:Distribution/adms:status/skos:Concept/skos:prefLabel/@xml:lang"&gt;&lt;label&gt;taal&lt;/label&gt;&lt;/element&gt;</v>
      </c>
      <c r="E381" t="str">
        <f t="shared" si="46"/>
        <v/>
      </c>
      <c r="F381" t="str">
        <f t="shared" si="50"/>
        <v/>
      </c>
      <c r="G381" t="str">
        <f t="shared" si="47"/>
        <v/>
      </c>
      <c r="H381" t="str">
        <f t="shared" si="51"/>
        <v>lang</v>
      </c>
      <c r="I381" t="str">
        <f>IF(ISNUMBER(SEARCH("@",O381)),"",VLOOKUP(O381,CARDINALITIES,2,FALSE))</f>
        <v/>
      </c>
      <c r="J381" s="66" t="str">
        <f>IF(ISNUMBER(SEARCH("@",O381)),"",VLOOKUP(O381,CARDINALITIES,3,FALSE))</f>
        <v/>
      </c>
      <c r="M381" s="2" t="s">
        <v>4</v>
      </c>
      <c r="N381" s="2" t="s">
        <v>220</v>
      </c>
      <c r="O381" s="3" t="s">
        <v>452</v>
      </c>
      <c r="P381" s="3" t="b">
        <v>1</v>
      </c>
      <c r="Q381" s="3" t="b">
        <v>0</v>
      </c>
      <c r="R381" s="3" t="b">
        <v>0</v>
      </c>
      <c r="S381" s="3" t="str">
        <f>VLOOKUP(N381,dcat_terms!$B$2:$E$151,3,FALSE)</f>
        <v>language</v>
      </c>
      <c r="T381" s="3" t="str">
        <f>VLOOKUP(N381,dcat_terms!$B$2:$E$151,4,FALSE)</f>
        <v>taal</v>
      </c>
      <c r="U381" s="4" t="s">
        <v>655</v>
      </c>
    </row>
    <row r="382" spans="1:21" outlineLevel="4" x14ac:dyDescent="0.25">
      <c r="A382" t="str">
        <f t="shared" si="45"/>
        <v/>
      </c>
      <c r="B382" t="str">
        <f t="shared" si="44"/>
        <v>/rdf:RDF/dcat:Catalog/dcat:dataset/dcat:Dataset/adms:sample/dcat:Distribution/adms:status/skos:Concept</v>
      </c>
      <c r="C382" t="str">
        <f t="shared" si="49"/>
        <v/>
      </c>
      <c r="D382" t="str">
        <f t="shared" si="48"/>
        <v>&lt;element name="skos:inScheme" context="/rdf:RDF/dcat:Catalog/dcat:dataset/dcat:Dataset/adms:sample/dcat:Distribution/adms:status/skos:Concept/skos:inScheme/@rdf:resource"&gt;&lt;label&gt;in thesaurus&lt;/label&gt;&lt;/element&gt;</v>
      </c>
      <c r="E382" t="str">
        <f t="shared" si="46"/>
        <v/>
      </c>
      <c r="F382" t="str">
        <f t="shared" si="50"/>
        <v/>
      </c>
      <c r="G382" t="str">
        <f t="shared" si="47"/>
        <v>&lt;/section&gt;</v>
      </c>
      <c r="H382" t="str">
        <f t="shared" si="51"/>
        <v>inScheme</v>
      </c>
      <c r="I382" t="str">
        <f>IF(ISNUMBER(SEARCH("@",O382)),"",VLOOKUP(O382,CARDINALITIES,2,FALSE))</f>
        <v/>
      </c>
      <c r="J382" s="66" t="str">
        <f>IF(ISNUMBER(SEARCH("@",O382)),"",VLOOKUP(O382,CARDINALITIES,3,FALSE))</f>
        <v/>
      </c>
      <c r="M382" s="2" t="s">
        <v>4</v>
      </c>
      <c r="N382" s="2" t="s">
        <v>232</v>
      </c>
      <c r="O382" s="3" t="s">
        <v>453</v>
      </c>
      <c r="P382" s="3" t="b">
        <v>1</v>
      </c>
      <c r="Q382" s="3" t="b">
        <v>0</v>
      </c>
      <c r="R382" s="3" t="b">
        <v>1</v>
      </c>
      <c r="S382" s="3" t="str">
        <f>VLOOKUP(N382,dcat_terms!$B$2:$E$151,3,FALSE)</f>
        <v>in scheme</v>
      </c>
      <c r="T382" s="3" t="str">
        <f>VLOOKUP(N382,dcat_terms!$B$2:$E$151,4,FALSE)</f>
        <v>in thesaurus</v>
      </c>
      <c r="U382" s="4" t="s">
        <v>684</v>
      </c>
    </row>
  </sheetData>
  <autoFilter ref="M1:U38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workbookViewId="0">
      <selection activeCell="C2" sqref="C2"/>
    </sheetView>
  </sheetViews>
  <sheetFormatPr defaultRowHeight="15" x14ac:dyDescent="0.25"/>
  <cols>
    <col min="1" max="1" width="20.28515625" bestFit="1" customWidth="1"/>
    <col min="2" max="2" width="40" bestFit="1" customWidth="1"/>
    <col min="4" max="4" width="28.42578125" bestFit="1" customWidth="1"/>
    <col min="5" max="5" width="28.42578125" customWidth="1"/>
    <col min="6" max="6" width="34.7109375" customWidth="1"/>
    <col min="7" max="7" width="245.85546875" bestFit="1" customWidth="1"/>
  </cols>
  <sheetData>
    <row r="1" spans="1:7" ht="14.45" x14ac:dyDescent="0.35">
      <c r="A1" s="1" t="s">
        <v>213</v>
      </c>
      <c r="B1" s="1" t="s">
        <v>632</v>
      </c>
      <c r="C1" s="1" t="s">
        <v>476</v>
      </c>
      <c r="D1" s="1" t="s">
        <v>217</v>
      </c>
      <c r="E1" s="1" t="s">
        <v>216</v>
      </c>
      <c r="F1" s="1" t="s">
        <v>474</v>
      </c>
      <c r="G1" s="1" t="s">
        <v>475</v>
      </c>
    </row>
    <row r="2" spans="1:7" ht="14.45" x14ac:dyDescent="0.35">
      <c r="A2" s="4" t="s">
        <v>74</v>
      </c>
      <c r="B2" s="4" t="s">
        <v>124</v>
      </c>
      <c r="C2" s="4" t="s">
        <v>495</v>
      </c>
      <c r="D2" s="4" t="s">
        <v>559</v>
      </c>
      <c r="E2" s="5" t="s">
        <v>689</v>
      </c>
      <c r="F2" s="4" t="s">
        <v>126</v>
      </c>
      <c r="G2" s="4" t="s">
        <v>579</v>
      </c>
    </row>
    <row r="3" spans="1:7" ht="14.45" x14ac:dyDescent="0.35">
      <c r="A3" s="4" t="s">
        <v>74</v>
      </c>
      <c r="B3" s="4" t="s">
        <v>185</v>
      </c>
      <c r="C3" s="4" t="s">
        <v>495</v>
      </c>
      <c r="D3" s="4" t="s">
        <v>565</v>
      </c>
      <c r="E3" s="5" t="s">
        <v>688</v>
      </c>
      <c r="F3" s="4" t="s">
        <v>151</v>
      </c>
      <c r="G3" s="4" t="s">
        <v>566</v>
      </c>
    </row>
    <row r="4" spans="1:7" x14ac:dyDescent="0.25">
      <c r="A4" s="4" t="s">
        <v>48</v>
      </c>
      <c r="B4" s="4" t="s">
        <v>57</v>
      </c>
      <c r="C4" s="4" t="s">
        <v>491</v>
      </c>
      <c r="D4" s="4" t="s">
        <v>520</v>
      </c>
      <c r="E4" s="5" t="s">
        <v>601</v>
      </c>
      <c r="F4" s="4" t="s">
        <v>17</v>
      </c>
      <c r="G4" s="4" t="s">
        <v>523</v>
      </c>
    </row>
    <row r="5" spans="1:7" ht="14.45" x14ac:dyDescent="0.35">
      <c r="A5" s="4" t="s">
        <v>151</v>
      </c>
      <c r="B5" s="4" t="s">
        <v>57</v>
      </c>
      <c r="C5" s="4" t="s">
        <v>491</v>
      </c>
      <c r="D5" s="4" t="s">
        <v>601</v>
      </c>
      <c r="E5" s="5" t="s">
        <v>601</v>
      </c>
      <c r="F5" s="4" t="s">
        <v>17</v>
      </c>
      <c r="G5" s="4" t="s">
        <v>602</v>
      </c>
    </row>
    <row r="6" spans="1:7" ht="14.45" x14ac:dyDescent="0.35">
      <c r="A6" s="4" t="s">
        <v>74</v>
      </c>
      <c r="B6" s="4" t="s">
        <v>143</v>
      </c>
      <c r="C6" s="4" t="s">
        <v>495</v>
      </c>
      <c r="D6" s="4" t="s">
        <v>577</v>
      </c>
      <c r="E6" s="5" t="s">
        <v>640</v>
      </c>
      <c r="F6" s="4" t="s">
        <v>481</v>
      </c>
      <c r="G6" s="4" t="s">
        <v>578</v>
      </c>
    </row>
    <row r="7" spans="1:7" ht="14.45" x14ac:dyDescent="0.35">
      <c r="A7" s="4" t="s">
        <v>151</v>
      </c>
      <c r="B7" s="4" t="s">
        <v>155</v>
      </c>
      <c r="C7" s="4" t="s">
        <v>479</v>
      </c>
      <c r="D7" s="4" t="s">
        <v>580</v>
      </c>
      <c r="E7" s="5" t="s">
        <v>690</v>
      </c>
      <c r="F7" s="4" t="s">
        <v>518</v>
      </c>
      <c r="G7" s="4" t="s">
        <v>581</v>
      </c>
    </row>
    <row r="8" spans="1:7" ht="14.45" x14ac:dyDescent="0.35">
      <c r="A8" s="4" t="s">
        <v>151</v>
      </c>
      <c r="B8" s="4" t="s">
        <v>174</v>
      </c>
      <c r="C8" s="4" t="s">
        <v>491</v>
      </c>
      <c r="D8" s="4" t="s">
        <v>587</v>
      </c>
      <c r="E8" s="5" t="s">
        <v>691</v>
      </c>
      <c r="F8" s="4" t="s">
        <v>588</v>
      </c>
      <c r="G8" s="4" t="s">
        <v>589</v>
      </c>
    </row>
    <row r="9" spans="1:7" ht="14.45" x14ac:dyDescent="0.35">
      <c r="A9" s="4" t="s">
        <v>74</v>
      </c>
      <c r="B9" s="4" t="s">
        <v>79</v>
      </c>
      <c r="C9" s="4" t="s">
        <v>495</v>
      </c>
      <c r="D9" s="4" t="s">
        <v>531</v>
      </c>
      <c r="E9" s="5" t="s">
        <v>646</v>
      </c>
      <c r="F9" s="4" t="s">
        <v>532</v>
      </c>
      <c r="G9" s="4" t="s">
        <v>533</v>
      </c>
    </row>
    <row r="10" spans="1:7" x14ac:dyDescent="0.25">
      <c r="A10" s="4" t="s">
        <v>2</v>
      </c>
      <c r="B10" s="4" t="s">
        <v>72</v>
      </c>
      <c r="C10" s="4" t="s">
        <v>479</v>
      </c>
      <c r="D10" s="4" t="s">
        <v>477</v>
      </c>
      <c r="E10" s="5" t="s">
        <v>477</v>
      </c>
      <c r="F10" s="4" t="s">
        <v>74</v>
      </c>
      <c r="G10" s="4" t="s">
        <v>478</v>
      </c>
    </row>
    <row r="11" spans="1:7" x14ac:dyDescent="0.25">
      <c r="A11" s="4" t="s">
        <v>74</v>
      </c>
      <c r="B11" s="4" t="s">
        <v>149</v>
      </c>
      <c r="C11" s="4" t="s">
        <v>495</v>
      </c>
      <c r="D11" s="4" t="s">
        <v>534</v>
      </c>
      <c r="E11" s="5" t="s">
        <v>692</v>
      </c>
      <c r="F11" s="4" t="s">
        <v>151</v>
      </c>
      <c r="G11" s="4" t="s">
        <v>535</v>
      </c>
    </row>
    <row r="12" spans="1:7" x14ac:dyDescent="0.25">
      <c r="A12" s="4" t="s">
        <v>151</v>
      </c>
      <c r="B12" s="4" t="s">
        <v>156</v>
      </c>
      <c r="C12" s="4" t="s">
        <v>495</v>
      </c>
      <c r="D12" s="4" t="s">
        <v>593</v>
      </c>
      <c r="E12" s="5" t="s">
        <v>593</v>
      </c>
      <c r="F12" s="4" t="s">
        <v>518</v>
      </c>
      <c r="G12" s="4" t="s">
        <v>594</v>
      </c>
    </row>
    <row r="13" spans="1:7" x14ac:dyDescent="0.25">
      <c r="A13" s="4" t="s">
        <v>74</v>
      </c>
      <c r="B13" s="4" t="s">
        <v>104</v>
      </c>
      <c r="C13" s="4" t="s">
        <v>495</v>
      </c>
      <c r="D13" s="4" t="s">
        <v>536</v>
      </c>
      <c r="E13" s="5" t="s">
        <v>642</v>
      </c>
      <c r="F13" s="4" t="s">
        <v>481</v>
      </c>
      <c r="G13" s="4" t="s">
        <v>537</v>
      </c>
    </row>
    <row r="14" spans="1:7" x14ac:dyDescent="0.25">
      <c r="A14" s="4" t="s">
        <v>74</v>
      </c>
      <c r="B14" s="4" t="s">
        <v>121</v>
      </c>
      <c r="C14" s="4" t="s">
        <v>495</v>
      </c>
      <c r="D14" s="4" t="s">
        <v>556</v>
      </c>
      <c r="E14" s="5" t="s">
        <v>645</v>
      </c>
      <c r="F14" s="4" t="s">
        <v>21</v>
      </c>
      <c r="G14" s="4" t="s">
        <v>557</v>
      </c>
    </row>
    <row r="15" spans="1:7" x14ac:dyDescent="0.25">
      <c r="A15" s="4" t="s">
        <v>151</v>
      </c>
      <c r="B15" s="4" t="s">
        <v>162</v>
      </c>
      <c r="C15" s="4" t="s">
        <v>491</v>
      </c>
      <c r="D15" s="4" t="s">
        <v>597</v>
      </c>
      <c r="E15" s="5" t="s">
        <v>638</v>
      </c>
      <c r="F15" s="4" t="s">
        <v>584</v>
      </c>
      <c r="G15" s="4" t="s">
        <v>598</v>
      </c>
    </row>
    <row r="16" spans="1:7" x14ac:dyDescent="0.25">
      <c r="A16" s="4" t="s">
        <v>2</v>
      </c>
      <c r="B16" s="4" t="s">
        <v>46</v>
      </c>
      <c r="C16" s="4" t="s">
        <v>495</v>
      </c>
      <c r="D16" s="4" t="s">
        <v>509</v>
      </c>
      <c r="E16" s="5" t="s">
        <v>693</v>
      </c>
      <c r="F16" s="4" t="s">
        <v>48</v>
      </c>
      <c r="G16" s="4" t="s">
        <v>510</v>
      </c>
    </row>
    <row r="17" spans="1:7" x14ac:dyDescent="0.25">
      <c r="A17" s="4" t="s">
        <v>74</v>
      </c>
      <c r="B17" s="4" t="s">
        <v>106</v>
      </c>
      <c r="C17" s="4" t="s">
        <v>495</v>
      </c>
      <c r="D17" s="4" t="s">
        <v>539</v>
      </c>
      <c r="E17" s="5" t="s">
        <v>685</v>
      </c>
      <c r="F17" s="4" t="s">
        <v>17</v>
      </c>
      <c r="G17" s="4" t="s">
        <v>540</v>
      </c>
    </row>
    <row r="18" spans="1:7" x14ac:dyDescent="0.25">
      <c r="A18" s="4" t="s">
        <v>2</v>
      </c>
      <c r="B18" s="4" t="s">
        <v>40</v>
      </c>
      <c r="C18" s="4" t="s">
        <v>495</v>
      </c>
      <c r="D18" s="4" t="s">
        <v>501</v>
      </c>
      <c r="E18" s="5" t="s">
        <v>686</v>
      </c>
      <c r="F18" s="4" t="s">
        <v>42</v>
      </c>
      <c r="G18" s="4" t="s">
        <v>502</v>
      </c>
    </row>
    <row r="19" spans="1:7" x14ac:dyDescent="0.25">
      <c r="A19" s="4" t="s">
        <v>74</v>
      </c>
      <c r="B19" s="4" t="s">
        <v>145</v>
      </c>
      <c r="C19" s="4" t="s">
        <v>495</v>
      </c>
      <c r="D19" s="4" t="s">
        <v>721</v>
      </c>
      <c r="E19" s="5" t="s">
        <v>722</v>
      </c>
      <c r="F19" s="4"/>
      <c r="G19" s="4"/>
    </row>
    <row r="20" spans="1:7" x14ac:dyDescent="0.25">
      <c r="A20" s="4" t="s">
        <v>74</v>
      </c>
      <c r="B20" s="4" t="s">
        <v>109</v>
      </c>
      <c r="C20" s="4" t="s">
        <v>491</v>
      </c>
      <c r="D20" s="4" t="s">
        <v>541</v>
      </c>
      <c r="E20" s="5" t="s">
        <v>643</v>
      </c>
      <c r="F20" s="4" t="s">
        <v>454</v>
      </c>
      <c r="G20" s="4" t="s">
        <v>542</v>
      </c>
    </row>
    <row r="21" spans="1:7" x14ac:dyDescent="0.25">
      <c r="A21" s="4" t="s">
        <v>74</v>
      </c>
      <c r="B21" s="4" t="s">
        <v>116</v>
      </c>
      <c r="C21" s="4" t="s">
        <v>491</v>
      </c>
      <c r="D21" s="4" t="s">
        <v>547</v>
      </c>
      <c r="E21" s="5" t="s">
        <v>687</v>
      </c>
      <c r="F21" s="4" t="s">
        <v>548</v>
      </c>
      <c r="G21" s="4" t="s">
        <v>549</v>
      </c>
    </row>
    <row r="22" spans="1:7" x14ac:dyDescent="0.25">
      <c r="A22" s="4" t="s">
        <v>48</v>
      </c>
      <c r="B22" s="4" t="s">
        <v>53</v>
      </c>
      <c r="C22" s="4" t="s">
        <v>491</v>
      </c>
      <c r="D22" s="4" t="s">
        <v>543</v>
      </c>
      <c r="E22" s="5" t="s">
        <v>733</v>
      </c>
      <c r="F22" s="4" t="s">
        <v>518</v>
      </c>
      <c r="G22" s="4" t="s">
        <v>519</v>
      </c>
    </row>
    <row r="23" spans="1:7" x14ac:dyDescent="0.25">
      <c r="A23" s="4" t="s">
        <v>74</v>
      </c>
      <c r="B23" s="4" t="s">
        <v>53</v>
      </c>
      <c r="C23" s="4" t="s">
        <v>495</v>
      </c>
      <c r="D23" s="4" t="s">
        <v>543</v>
      </c>
      <c r="E23" s="5" t="s">
        <v>733</v>
      </c>
      <c r="F23" s="4" t="s">
        <v>55</v>
      </c>
      <c r="G23" s="4" t="s">
        <v>544</v>
      </c>
    </row>
    <row r="24" spans="1:7" x14ac:dyDescent="0.25">
      <c r="A24" s="4" t="s">
        <v>151</v>
      </c>
      <c r="B24" s="4" t="s">
        <v>53</v>
      </c>
      <c r="C24" s="4" t="s">
        <v>495</v>
      </c>
      <c r="D24" s="4" t="s">
        <v>543</v>
      </c>
      <c r="E24" s="5" t="s">
        <v>733</v>
      </c>
      <c r="F24" s="4" t="s">
        <v>55</v>
      </c>
      <c r="G24" s="4" t="s">
        <v>596</v>
      </c>
    </row>
    <row r="25" spans="1:7" x14ac:dyDescent="0.25">
      <c r="A25" s="4" t="s">
        <v>48</v>
      </c>
      <c r="B25" s="4" t="s">
        <v>7</v>
      </c>
      <c r="C25" s="4" t="s">
        <v>495</v>
      </c>
      <c r="D25" s="4" t="s">
        <v>480</v>
      </c>
      <c r="E25" s="5" t="s">
        <v>641</v>
      </c>
      <c r="F25" s="4" t="s">
        <v>481</v>
      </c>
      <c r="G25" s="4" t="s">
        <v>524</v>
      </c>
    </row>
    <row r="26" spans="1:7" x14ac:dyDescent="0.25">
      <c r="A26" s="4" t="s">
        <v>74</v>
      </c>
      <c r="B26" s="4" t="s">
        <v>7</v>
      </c>
      <c r="C26" s="4" t="s">
        <v>479</v>
      </c>
      <c r="D26" s="4" t="s">
        <v>480</v>
      </c>
      <c r="E26" s="5" t="s">
        <v>641</v>
      </c>
      <c r="F26" s="4" t="s">
        <v>481</v>
      </c>
      <c r="G26" s="4" t="s">
        <v>529</v>
      </c>
    </row>
    <row r="27" spans="1:7" x14ac:dyDescent="0.25">
      <c r="A27" s="4" t="s">
        <v>2</v>
      </c>
      <c r="B27" s="4" t="s">
        <v>7</v>
      </c>
      <c r="C27" s="4" t="s">
        <v>479</v>
      </c>
      <c r="D27" s="4" t="s">
        <v>480</v>
      </c>
      <c r="E27" s="5" t="s">
        <v>625</v>
      </c>
      <c r="F27" s="4" t="s">
        <v>481</v>
      </c>
      <c r="G27" s="4" t="s">
        <v>482</v>
      </c>
    </row>
    <row r="28" spans="1:7" x14ac:dyDescent="0.25">
      <c r="A28" s="4" t="s">
        <v>151</v>
      </c>
      <c r="B28" s="4" t="s">
        <v>7</v>
      </c>
      <c r="C28" s="4" t="s">
        <v>495</v>
      </c>
      <c r="D28" s="4" t="s">
        <v>480</v>
      </c>
      <c r="E28" s="5" t="s">
        <v>625</v>
      </c>
      <c r="F28" s="4" t="s">
        <v>481</v>
      </c>
      <c r="G28" s="4" t="s">
        <v>582</v>
      </c>
    </row>
    <row r="29" spans="1:7" x14ac:dyDescent="0.25">
      <c r="A29" s="4" t="s">
        <v>151</v>
      </c>
      <c r="B29" s="4" t="s">
        <v>159</v>
      </c>
      <c r="C29" s="4" t="s">
        <v>491</v>
      </c>
      <c r="D29" s="4" t="s">
        <v>583</v>
      </c>
      <c r="E29" s="5" t="s">
        <v>637</v>
      </c>
      <c r="F29" s="4" t="s">
        <v>584</v>
      </c>
      <c r="G29" s="4" t="s">
        <v>585</v>
      </c>
    </row>
    <row r="30" spans="1:7" x14ac:dyDescent="0.25">
      <c r="A30" s="4" t="s">
        <v>2</v>
      </c>
      <c r="B30" s="4" t="s">
        <v>44</v>
      </c>
      <c r="C30" s="4" t="s">
        <v>495</v>
      </c>
      <c r="D30" s="4" t="s">
        <v>505</v>
      </c>
      <c r="E30" s="5" t="s">
        <v>730</v>
      </c>
      <c r="F30" s="4" t="s">
        <v>2</v>
      </c>
      <c r="G30" s="4" t="s">
        <v>506</v>
      </c>
    </row>
    <row r="31" spans="1:7" x14ac:dyDescent="0.25">
      <c r="A31" s="4" t="s">
        <v>74</v>
      </c>
      <c r="B31" s="4" t="s">
        <v>119</v>
      </c>
      <c r="C31" s="4" t="s">
        <v>495</v>
      </c>
      <c r="D31" s="4" t="s">
        <v>550</v>
      </c>
      <c r="E31" s="5" t="s">
        <v>731</v>
      </c>
      <c r="F31" s="4" t="s">
        <v>74</v>
      </c>
      <c r="G31" s="4" t="s">
        <v>551</v>
      </c>
    </row>
    <row r="32" spans="1:7" x14ac:dyDescent="0.25">
      <c r="A32" s="4" t="s">
        <v>74</v>
      </c>
      <c r="B32" s="4" t="s">
        <v>31</v>
      </c>
      <c r="C32" s="4" t="s">
        <v>495</v>
      </c>
      <c r="D32" s="4" t="s">
        <v>552</v>
      </c>
      <c r="E32" s="5" t="s">
        <v>644</v>
      </c>
      <c r="F32" s="4" t="s">
        <v>481</v>
      </c>
      <c r="G32" s="4" t="s">
        <v>553</v>
      </c>
    </row>
    <row r="33" spans="1:7" x14ac:dyDescent="0.25">
      <c r="A33" s="4" t="s">
        <v>2</v>
      </c>
      <c r="B33" s="4" t="s">
        <v>45</v>
      </c>
      <c r="C33" s="4" t="s">
        <v>491</v>
      </c>
      <c r="D33" s="4" t="s">
        <v>507</v>
      </c>
      <c r="E33" s="5" t="s">
        <v>702</v>
      </c>
      <c r="F33" s="4" t="s">
        <v>2</v>
      </c>
      <c r="G33" s="4" t="s">
        <v>508</v>
      </c>
    </row>
    <row r="34" spans="1:7" x14ac:dyDescent="0.25">
      <c r="A34" s="4" t="s">
        <v>2</v>
      </c>
      <c r="B34" s="4" t="s">
        <v>36</v>
      </c>
      <c r="C34" s="4" t="s">
        <v>491</v>
      </c>
      <c r="D34" s="4" t="s">
        <v>498</v>
      </c>
      <c r="E34" s="5" t="s">
        <v>649</v>
      </c>
      <c r="F34" s="4" t="s">
        <v>499</v>
      </c>
      <c r="G34" s="4" t="s">
        <v>500</v>
      </c>
    </row>
    <row r="35" spans="1:7" x14ac:dyDescent="0.25">
      <c r="A35" s="4" t="s">
        <v>48</v>
      </c>
      <c r="B35" s="4" t="s">
        <v>36</v>
      </c>
      <c r="C35" s="4" t="s">
        <v>491</v>
      </c>
      <c r="D35" s="4" t="s">
        <v>521</v>
      </c>
      <c r="E35" s="5" t="s">
        <v>649</v>
      </c>
      <c r="F35" s="4" t="s">
        <v>499</v>
      </c>
      <c r="G35" s="4" t="s">
        <v>522</v>
      </c>
    </row>
    <row r="36" spans="1:7" x14ac:dyDescent="0.25">
      <c r="A36" s="4" t="s">
        <v>74</v>
      </c>
      <c r="B36" s="4" t="s">
        <v>36</v>
      </c>
      <c r="C36" s="4" t="s">
        <v>491</v>
      </c>
      <c r="D36" s="4" t="s">
        <v>498</v>
      </c>
      <c r="E36" s="5" t="s">
        <v>649</v>
      </c>
      <c r="F36" s="4" t="s">
        <v>499</v>
      </c>
      <c r="G36" s="4" t="s">
        <v>564</v>
      </c>
    </row>
    <row r="37" spans="1:7" x14ac:dyDescent="0.25">
      <c r="A37" s="4" t="s">
        <v>151</v>
      </c>
      <c r="B37" s="4" t="s">
        <v>36</v>
      </c>
      <c r="C37" s="4" t="s">
        <v>491</v>
      </c>
      <c r="D37" s="4" t="s">
        <v>498</v>
      </c>
      <c r="E37" s="5" t="s">
        <v>649</v>
      </c>
      <c r="F37" s="4" t="s">
        <v>499</v>
      </c>
      <c r="G37" s="4" t="s">
        <v>599</v>
      </c>
    </row>
    <row r="38" spans="1:7" x14ac:dyDescent="0.25">
      <c r="A38" s="4" t="s">
        <v>74</v>
      </c>
      <c r="B38" s="4" t="s">
        <v>120</v>
      </c>
      <c r="C38" s="4" t="s">
        <v>495</v>
      </c>
      <c r="D38" s="4" t="s">
        <v>554</v>
      </c>
      <c r="E38" s="5" t="s">
        <v>732</v>
      </c>
      <c r="F38" s="4" t="s">
        <v>74</v>
      </c>
      <c r="G38" s="4" t="s">
        <v>555</v>
      </c>
    </row>
    <row r="39" spans="1:7" x14ac:dyDescent="0.25">
      <c r="A39" s="4" t="s">
        <v>48</v>
      </c>
      <c r="B39" s="4" t="s">
        <v>33</v>
      </c>
      <c r="C39" s="4" t="s">
        <v>495</v>
      </c>
      <c r="D39" s="4" t="s">
        <v>492</v>
      </c>
      <c r="E39" s="5" t="s">
        <v>651</v>
      </c>
      <c r="F39" s="4" t="s">
        <v>493</v>
      </c>
      <c r="G39" s="4" t="s">
        <v>525</v>
      </c>
    </row>
    <row r="40" spans="1:7" x14ac:dyDescent="0.25">
      <c r="A40" s="4" t="s">
        <v>2</v>
      </c>
      <c r="B40" s="4" t="s">
        <v>33</v>
      </c>
      <c r="C40" s="4" t="s">
        <v>495</v>
      </c>
      <c r="D40" s="4" t="s">
        <v>492</v>
      </c>
      <c r="E40" s="5" t="s">
        <v>651</v>
      </c>
      <c r="F40" s="4" t="s">
        <v>493</v>
      </c>
      <c r="G40" s="4" t="s">
        <v>494</v>
      </c>
    </row>
    <row r="41" spans="1:7" x14ac:dyDescent="0.25">
      <c r="A41" s="4" t="s">
        <v>74</v>
      </c>
      <c r="B41" s="4" t="s">
        <v>33</v>
      </c>
      <c r="C41" s="4" t="s">
        <v>495</v>
      </c>
      <c r="D41" s="4" t="s">
        <v>492</v>
      </c>
      <c r="E41" s="5" t="s">
        <v>651</v>
      </c>
      <c r="F41" s="4" t="s">
        <v>493</v>
      </c>
      <c r="G41" s="4" t="s">
        <v>558</v>
      </c>
    </row>
    <row r="42" spans="1:7" x14ac:dyDescent="0.25">
      <c r="A42" s="4" t="s">
        <v>151</v>
      </c>
      <c r="B42" s="4" t="s">
        <v>33</v>
      </c>
      <c r="C42" s="4" t="s">
        <v>495</v>
      </c>
      <c r="D42" s="4" t="s">
        <v>492</v>
      </c>
      <c r="E42" s="5" t="s">
        <v>651</v>
      </c>
      <c r="F42" s="4" t="s">
        <v>493</v>
      </c>
      <c r="G42" s="4" t="s">
        <v>595</v>
      </c>
    </row>
    <row r="43" spans="1:7" x14ac:dyDescent="0.25">
      <c r="A43" s="4" t="s">
        <v>2</v>
      </c>
      <c r="B43" s="4" t="s">
        <v>23</v>
      </c>
      <c r="C43" s="4" t="s">
        <v>491</v>
      </c>
      <c r="D43" s="4" t="s">
        <v>496</v>
      </c>
      <c r="E43" s="5" t="s">
        <v>639</v>
      </c>
      <c r="F43" s="4" t="s">
        <v>25</v>
      </c>
      <c r="G43" s="4" t="s">
        <v>497</v>
      </c>
    </row>
    <row r="44" spans="1:7" x14ac:dyDescent="0.25">
      <c r="A44" s="4" t="s">
        <v>151</v>
      </c>
      <c r="B44" s="4" t="s">
        <v>23</v>
      </c>
      <c r="C44" s="4" t="s">
        <v>491</v>
      </c>
      <c r="D44" s="4" t="s">
        <v>496</v>
      </c>
      <c r="E44" s="5" t="s">
        <v>639</v>
      </c>
      <c r="F44" s="4" t="s">
        <v>25</v>
      </c>
      <c r="G44" s="4" t="s">
        <v>586</v>
      </c>
    </row>
    <row r="45" spans="1:7" x14ac:dyDescent="0.25">
      <c r="A45" s="4"/>
      <c r="B45" s="4" t="s">
        <v>718</v>
      </c>
      <c r="C45" s="4"/>
      <c r="D45" s="4" t="s">
        <v>719</v>
      </c>
      <c r="E45" s="5" t="s">
        <v>720</v>
      </c>
      <c r="F45" s="4"/>
      <c r="G45" s="4"/>
    </row>
    <row r="46" spans="1:7" x14ac:dyDescent="0.25">
      <c r="A46" s="4" t="s">
        <v>2</v>
      </c>
      <c r="B46" s="4" t="s">
        <v>38</v>
      </c>
      <c r="C46" s="4" t="s">
        <v>491</v>
      </c>
      <c r="D46" s="4" t="s">
        <v>503</v>
      </c>
      <c r="E46" s="5" t="s">
        <v>650</v>
      </c>
      <c r="F46" s="4" t="s">
        <v>499</v>
      </c>
      <c r="G46" s="4" t="s">
        <v>504</v>
      </c>
    </row>
    <row r="47" spans="1:7" x14ac:dyDescent="0.25">
      <c r="A47" s="4" t="s">
        <v>48</v>
      </c>
      <c r="B47" s="4" t="s">
        <v>38</v>
      </c>
      <c r="C47" s="4" t="s">
        <v>485</v>
      </c>
      <c r="D47" s="4" t="s">
        <v>503</v>
      </c>
      <c r="E47" s="5" t="s">
        <v>650</v>
      </c>
      <c r="F47" s="4" t="s">
        <v>499</v>
      </c>
      <c r="G47" s="4" t="s">
        <v>517</v>
      </c>
    </row>
    <row r="48" spans="1:7" x14ac:dyDescent="0.25">
      <c r="A48" s="4" t="s">
        <v>74</v>
      </c>
      <c r="B48" s="4" t="s">
        <v>38</v>
      </c>
      <c r="C48" s="4" t="s">
        <v>491</v>
      </c>
      <c r="D48" s="4" t="s">
        <v>503</v>
      </c>
      <c r="E48" s="5" t="s">
        <v>650</v>
      </c>
      <c r="F48" s="4" t="s">
        <v>499</v>
      </c>
      <c r="G48" s="4" t="s">
        <v>574</v>
      </c>
    </row>
    <row r="49" spans="1:7" x14ac:dyDescent="0.25">
      <c r="A49" s="4" t="s">
        <v>151</v>
      </c>
      <c r="B49" s="4" t="s">
        <v>38</v>
      </c>
      <c r="C49" s="4" t="s">
        <v>491</v>
      </c>
      <c r="D49" s="4" t="s">
        <v>503</v>
      </c>
      <c r="E49" s="5" t="s">
        <v>650</v>
      </c>
      <c r="F49" s="4" t="s">
        <v>499</v>
      </c>
      <c r="G49" s="4" t="s">
        <v>604</v>
      </c>
    </row>
    <row r="50" spans="1:7" x14ac:dyDescent="0.25">
      <c r="A50" s="4"/>
      <c r="B50" s="4" t="s">
        <v>137</v>
      </c>
      <c r="C50" s="4" t="s">
        <v>648</v>
      </c>
      <c r="D50" s="4" t="s">
        <v>716</v>
      </c>
      <c r="E50" s="5" t="s">
        <v>717</v>
      </c>
      <c r="F50" s="4"/>
      <c r="G50" s="4"/>
    </row>
    <row r="51" spans="1:7" x14ac:dyDescent="0.25">
      <c r="A51" s="4" t="s">
        <v>74</v>
      </c>
      <c r="B51" s="4" t="s">
        <v>128</v>
      </c>
      <c r="C51" s="4" t="s">
        <v>495</v>
      </c>
      <c r="D51" s="4" t="s">
        <v>560</v>
      </c>
      <c r="E51" s="5" t="s">
        <v>711</v>
      </c>
      <c r="F51" s="4" t="s">
        <v>130</v>
      </c>
      <c r="G51" s="4" t="s">
        <v>561</v>
      </c>
    </row>
    <row r="52" spans="1:7" x14ac:dyDescent="0.25">
      <c r="A52" s="4" t="s">
        <v>130</v>
      </c>
      <c r="B52" s="4" t="s">
        <v>130</v>
      </c>
      <c r="C52" s="4" t="s">
        <v>648</v>
      </c>
      <c r="D52" s="4" t="s">
        <v>712</v>
      </c>
      <c r="E52" s="5" t="s">
        <v>711</v>
      </c>
      <c r="F52" s="4"/>
      <c r="G52" s="4"/>
    </row>
    <row r="53" spans="1:7" x14ac:dyDescent="0.25">
      <c r="A53" s="4" t="s">
        <v>2</v>
      </c>
      <c r="B53" s="4" t="s">
        <v>9</v>
      </c>
      <c r="C53" s="4" t="s">
        <v>485</v>
      </c>
      <c r="D53" s="4" t="s">
        <v>483</v>
      </c>
      <c r="E53" s="5" t="s">
        <v>647</v>
      </c>
      <c r="F53" s="4" t="s">
        <v>11</v>
      </c>
      <c r="G53" s="4" t="s">
        <v>484</v>
      </c>
    </row>
    <row r="54" spans="1:7" x14ac:dyDescent="0.25">
      <c r="A54" s="4" t="s">
        <v>74</v>
      </c>
      <c r="B54" s="4" t="s">
        <v>9</v>
      </c>
      <c r="C54" s="4" t="s">
        <v>491</v>
      </c>
      <c r="D54" s="4" t="s">
        <v>483</v>
      </c>
      <c r="E54" s="5" t="s">
        <v>647</v>
      </c>
      <c r="F54" s="4" t="s">
        <v>11</v>
      </c>
      <c r="G54" s="4" t="s">
        <v>538</v>
      </c>
    </row>
    <row r="55" spans="1:7" x14ac:dyDescent="0.25">
      <c r="A55" s="4" t="s">
        <v>74</v>
      </c>
      <c r="B55" s="4" t="s">
        <v>132</v>
      </c>
      <c r="C55" s="4" t="s">
        <v>495</v>
      </c>
      <c r="D55" s="4" t="s">
        <v>562</v>
      </c>
      <c r="E55" s="5" t="s">
        <v>713</v>
      </c>
      <c r="F55" s="4" t="s">
        <v>518</v>
      </c>
      <c r="G55" s="4" t="s">
        <v>563</v>
      </c>
    </row>
    <row r="56" spans="1:7" x14ac:dyDescent="0.25">
      <c r="A56" s="4" t="s">
        <v>2</v>
      </c>
      <c r="B56" s="4" t="s">
        <v>66</v>
      </c>
      <c r="C56" s="4" t="s">
        <v>491</v>
      </c>
      <c r="D56" s="4" t="s">
        <v>511</v>
      </c>
      <c r="E56" s="5" t="s">
        <v>652</v>
      </c>
      <c r="F56" s="4" t="s">
        <v>454</v>
      </c>
      <c r="G56" s="4" t="s">
        <v>512</v>
      </c>
    </row>
    <row r="57" spans="1:7" x14ac:dyDescent="0.25">
      <c r="A57" s="4" t="s">
        <v>151</v>
      </c>
      <c r="B57" s="4" t="s">
        <v>66</v>
      </c>
      <c r="C57" s="4" t="s">
        <v>491</v>
      </c>
      <c r="D57" s="4" t="s">
        <v>511</v>
      </c>
      <c r="E57" s="5" t="s">
        <v>652</v>
      </c>
      <c r="F57" s="4" t="s">
        <v>454</v>
      </c>
      <c r="G57" s="4" t="s">
        <v>600</v>
      </c>
    </row>
    <row r="58" spans="1:7" x14ac:dyDescent="0.25">
      <c r="A58" s="4" t="s">
        <v>454</v>
      </c>
      <c r="B58" s="4" t="s">
        <v>454</v>
      </c>
      <c r="C58" s="4" t="s">
        <v>648</v>
      </c>
      <c r="D58" s="4" t="s">
        <v>652</v>
      </c>
      <c r="E58" s="5" t="s">
        <v>652</v>
      </c>
      <c r="F58" s="4"/>
      <c r="G58" s="4"/>
    </row>
    <row r="59" spans="1:7" x14ac:dyDescent="0.25">
      <c r="A59" s="4" t="s">
        <v>55</v>
      </c>
      <c r="B59" s="4" t="s">
        <v>55</v>
      </c>
      <c r="C59" s="4" t="s">
        <v>648</v>
      </c>
      <c r="D59" s="4" t="s">
        <v>837</v>
      </c>
      <c r="E59" s="5" t="s">
        <v>710</v>
      </c>
      <c r="F59" s="4"/>
      <c r="G59" s="4"/>
    </row>
    <row r="60" spans="1:7" x14ac:dyDescent="0.25">
      <c r="A60" s="4" t="s">
        <v>48</v>
      </c>
      <c r="B60" s="4" t="s">
        <v>63</v>
      </c>
      <c r="C60" s="4" t="s">
        <v>491</v>
      </c>
      <c r="D60" s="4" t="s">
        <v>526</v>
      </c>
      <c r="E60" s="5"/>
      <c r="F60" s="4" t="s">
        <v>48</v>
      </c>
      <c r="G60" s="4" t="s">
        <v>527</v>
      </c>
    </row>
    <row r="61" spans="1:7" x14ac:dyDescent="0.25">
      <c r="A61" s="4" t="s">
        <v>74</v>
      </c>
      <c r="B61" s="4" t="s">
        <v>63</v>
      </c>
      <c r="C61" s="4" t="s">
        <v>495</v>
      </c>
      <c r="D61" s="4" t="s">
        <v>567</v>
      </c>
      <c r="E61" s="5"/>
      <c r="F61" s="4" t="s">
        <v>74</v>
      </c>
      <c r="G61" s="4" t="s">
        <v>568</v>
      </c>
    </row>
    <row r="62" spans="1:7" x14ac:dyDescent="0.25">
      <c r="A62" s="4" t="s">
        <v>2</v>
      </c>
      <c r="B62" s="4" t="s">
        <v>68</v>
      </c>
      <c r="C62" s="4" t="s">
        <v>495</v>
      </c>
      <c r="D62" s="4" t="s">
        <v>513</v>
      </c>
      <c r="E62" s="5" t="s">
        <v>701</v>
      </c>
      <c r="F62" s="4" t="s">
        <v>70</v>
      </c>
      <c r="G62" s="4" t="s">
        <v>514</v>
      </c>
    </row>
    <row r="63" spans="1:7" x14ac:dyDescent="0.25">
      <c r="A63" s="4" t="s">
        <v>74</v>
      </c>
      <c r="B63" s="4" t="s">
        <v>68</v>
      </c>
      <c r="C63" s="4" t="s">
        <v>495</v>
      </c>
      <c r="D63" s="4" t="s">
        <v>569</v>
      </c>
      <c r="E63" s="5" t="s">
        <v>701</v>
      </c>
      <c r="F63" s="4" t="s">
        <v>70</v>
      </c>
      <c r="G63" s="4" t="s">
        <v>570</v>
      </c>
    </row>
    <row r="64" spans="1:7" x14ac:dyDescent="0.25">
      <c r="A64" s="4" t="s">
        <v>74</v>
      </c>
      <c r="B64" s="4" t="s">
        <v>135</v>
      </c>
      <c r="C64" s="4" t="s">
        <v>495</v>
      </c>
      <c r="D64" s="4" t="s">
        <v>571</v>
      </c>
      <c r="E64" s="5" t="s">
        <v>700</v>
      </c>
      <c r="F64" s="4" t="s">
        <v>137</v>
      </c>
      <c r="G64" s="4" t="s">
        <v>572</v>
      </c>
    </row>
    <row r="65" spans="1:7" x14ac:dyDescent="0.25">
      <c r="A65" s="4" t="s">
        <v>2</v>
      </c>
      <c r="B65" s="4" t="s">
        <v>5</v>
      </c>
      <c r="C65" s="4" t="s">
        <v>479</v>
      </c>
      <c r="D65" s="4" t="s">
        <v>486</v>
      </c>
      <c r="E65" s="5" t="s">
        <v>634</v>
      </c>
      <c r="F65" s="4" t="s">
        <v>481</v>
      </c>
      <c r="G65" s="4" t="s">
        <v>487</v>
      </c>
    </row>
    <row r="66" spans="1:7" x14ac:dyDescent="0.25">
      <c r="A66" s="4" t="s">
        <v>48</v>
      </c>
      <c r="B66" s="4" t="s">
        <v>5</v>
      </c>
      <c r="C66" s="4" t="s">
        <v>495</v>
      </c>
      <c r="D66" s="4" t="s">
        <v>486</v>
      </c>
      <c r="E66" s="5" t="s">
        <v>634</v>
      </c>
      <c r="F66" s="4" t="s">
        <v>481</v>
      </c>
      <c r="G66" s="4" t="s">
        <v>528</v>
      </c>
    </row>
    <row r="67" spans="1:7" x14ac:dyDescent="0.25">
      <c r="A67" s="4" t="s">
        <v>74</v>
      </c>
      <c r="B67" s="4" t="s">
        <v>5</v>
      </c>
      <c r="C67" s="4" t="s">
        <v>479</v>
      </c>
      <c r="D67" s="4" t="s">
        <v>486</v>
      </c>
      <c r="E67" s="5" t="s">
        <v>634</v>
      </c>
      <c r="F67" s="4" t="s">
        <v>481</v>
      </c>
      <c r="G67" s="4" t="s">
        <v>530</v>
      </c>
    </row>
    <row r="68" spans="1:7" x14ac:dyDescent="0.25">
      <c r="A68" s="4" t="s">
        <v>151</v>
      </c>
      <c r="B68" s="4" t="s">
        <v>5</v>
      </c>
      <c r="C68" s="4" t="s">
        <v>495</v>
      </c>
      <c r="D68" s="4" t="s">
        <v>486</v>
      </c>
      <c r="E68" s="5" t="s">
        <v>634</v>
      </c>
      <c r="F68" s="4" t="s">
        <v>481</v>
      </c>
      <c r="G68" s="4" t="s">
        <v>603</v>
      </c>
    </row>
    <row r="69" spans="1:7" x14ac:dyDescent="0.25">
      <c r="A69" s="4" t="s">
        <v>42</v>
      </c>
      <c r="B69" s="4" t="s">
        <v>5</v>
      </c>
      <c r="C69" s="4" t="s">
        <v>479</v>
      </c>
      <c r="D69" s="4" t="s">
        <v>486</v>
      </c>
      <c r="E69" s="5" t="s">
        <v>634</v>
      </c>
      <c r="F69" s="4" t="s">
        <v>481</v>
      </c>
      <c r="G69" s="4" t="s">
        <v>613</v>
      </c>
    </row>
    <row r="70" spans="1:7" x14ac:dyDescent="0.25">
      <c r="A70" s="6" t="s">
        <v>648</v>
      </c>
      <c r="B70" s="2" t="s">
        <v>15</v>
      </c>
      <c r="C70" s="4" t="s">
        <v>491</v>
      </c>
      <c r="D70" s="4" t="s">
        <v>0</v>
      </c>
      <c r="E70" s="5" t="s">
        <v>0</v>
      </c>
      <c r="F70" s="4"/>
      <c r="G70" s="4"/>
    </row>
    <row r="71" spans="1:7" x14ac:dyDescent="0.25">
      <c r="A71" s="4" t="s">
        <v>74</v>
      </c>
      <c r="B71" s="4" t="s">
        <v>15</v>
      </c>
      <c r="C71" s="4" t="s">
        <v>491</v>
      </c>
      <c r="D71" s="4" t="s">
        <v>0</v>
      </c>
      <c r="E71" s="5" t="s">
        <v>0</v>
      </c>
      <c r="F71" s="4" t="s">
        <v>17</v>
      </c>
      <c r="G71" s="4" t="s">
        <v>573</v>
      </c>
    </row>
    <row r="72" spans="1:7" x14ac:dyDescent="0.25">
      <c r="A72" s="4" t="s">
        <v>11</v>
      </c>
      <c r="B72" s="4" t="s">
        <v>15</v>
      </c>
      <c r="C72" s="4" t="s">
        <v>491</v>
      </c>
      <c r="D72" s="4" t="s">
        <v>0</v>
      </c>
      <c r="E72" s="5" t="s">
        <v>0</v>
      </c>
      <c r="F72" s="4" t="s">
        <v>17</v>
      </c>
      <c r="G72" s="4" t="s">
        <v>606</v>
      </c>
    </row>
    <row r="73" spans="1:7" x14ac:dyDescent="0.25">
      <c r="A73" s="4" t="s">
        <v>25</v>
      </c>
      <c r="B73" s="4" t="s">
        <v>25</v>
      </c>
      <c r="C73" s="4" t="s">
        <v>648</v>
      </c>
      <c r="D73" s="4" t="s">
        <v>639</v>
      </c>
      <c r="E73" s="5" t="s">
        <v>639</v>
      </c>
      <c r="F73" s="4"/>
      <c r="G73" s="4"/>
    </row>
    <row r="74" spans="1:7" x14ac:dyDescent="0.25">
      <c r="A74" s="4" t="s">
        <v>25</v>
      </c>
      <c r="B74" s="4" t="s">
        <v>15</v>
      </c>
      <c r="C74" s="4" t="s">
        <v>491</v>
      </c>
      <c r="D74" s="4" t="s">
        <v>619</v>
      </c>
      <c r="E74" s="5" t="s">
        <v>0</v>
      </c>
      <c r="F74" s="4" t="s">
        <v>17</v>
      </c>
      <c r="G74" s="4" t="s">
        <v>620</v>
      </c>
    </row>
    <row r="75" spans="1:7" x14ac:dyDescent="0.25">
      <c r="A75" s="4" t="s">
        <v>2</v>
      </c>
      <c r="B75" s="4" t="s">
        <v>489</v>
      </c>
      <c r="C75" s="4" t="s">
        <v>491</v>
      </c>
      <c r="D75" s="4" t="s">
        <v>488</v>
      </c>
      <c r="E75" s="5"/>
      <c r="F75" s="4" t="s">
        <v>21</v>
      </c>
      <c r="G75" s="4" t="s">
        <v>490</v>
      </c>
    </row>
    <row r="76" spans="1:7" x14ac:dyDescent="0.25">
      <c r="A76" s="4" t="s">
        <v>11</v>
      </c>
      <c r="B76" s="4" t="s">
        <v>11</v>
      </c>
      <c r="C76" s="4" t="s">
        <v>648</v>
      </c>
      <c r="D76" s="4" t="s">
        <v>708</v>
      </c>
      <c r="E76" s="5" t="s">
        <v>707</v>
      </c>
      <c r="F76" s="4"/>
      <c r="G76" s="4"/>
    </row>
    <row r="77" spans="1:7" x14ac:dyDescent="0.25">
      <c r="A77" s="4" t="s">
        <v>21</v>
      </c>
      <c r="B77" s="4" t="s">
        <v>21</v>
      </c>
      <c r="C77" s="4"/>
      <c r="D77" s="4" t="s">
        <v>729</v>
      </c>
      <c r="E77" s="5" t="s">
        <v>729</v>
      </c>
      <c r="F77" s="4"/>
      <c r="G77" s="4"/>
    </row>
    <row r="78" spans="1:7" x14ac:dyDescent="0.25">
      <c r="A78" s="4" t="s">
        <v>11</v>
      </c>
      <c r="B78" s="4" t="s">
        <v>13</v>
      </c>
      <c r="C78" s="4" t="s">
        <v>479</v>
      </c>
      <c r="D78" s="4" t="s">
        <v>1</v>
      </c>
      <c r="E78" s="5" t="s">
        <v>660</v>
      </c>
      <c r="F78" s="4" t="s">
        <v>481</v>
      </c>
      <c r="G78" s="4" t="s">
        <v>605</v>
      </c>
    </row>
    <row r="79" spans="1:7" x14ac:dyDescent="0.25">
      <c r="A79" s="4" t="s">
        <v>74</v>
      </c>
      <c r="B79" s="4" t="s">
        <v>113</v>
      </c>
      <c r="C79" s="4" t="s">
        <v>495</v>
      </c>
      <c r="D79" s="4" t="s">
        <v>545</v>
      </c>
      <c r="E79" s="5" t="s">
        <v>727</v>
      </c>
      <c r="F79" s="4" t="s">
        <v>21</v>
      </c>
      <c r="G79" s="4" t="s">
        <v>546</v>
      </c>
    </row>
    <row r="80" spans="1:7" x14ac:dyDescent="0.25">
      <c r="A80" s="4" t="s">
        <v>151</v>
      </c>
      <c r="B80" s="4" t="s">
        <v>113</v>
      </c>
      <c r="C80" s="4" t="s">
        <v>495</v>
      </c>
      <c r="D80" s="4" t="s">
        <v>545</v>
      </c>
      <c r="E80" s="5" t="s">
        <v>727</v>
      </c>
      <c r="F80" s="4" t="s">
        <v>21</v>
      </c>
      <c r="G80" s="4" t="s">
        <v>592</v>
      </c>
    </row>
    <row r="81" spans="1:7" x14ac:dyDescent="0.25">
      <c r="A81" s="4" t="s">
        <v>48</v>
      </c>
      <c r="B81" s="4" t="s">
        <v>50</v>
      </c>
      <c r="C81" s="4" t="s">
        <v>485</v>
      </c>
      <c r="D81" s="4" t="s">
        <v>515</v>
      </c>
      <c r="E81" s="5" t="s">
        <v>728</v>
      </c>
      <c r="F81" s="4" t="s">
        <v>74</v>
      </c>
      <c r="G81" s="4" t="s">
        <v>516</v>
      </c>
    </row>
    <row r="82" spans="1:7" x14ac:dyDescent="0.25">
      <c r="A82" s="4" t="s">
        <v>70</v>
      </c>
      <c r="B82" s="4" t="s">
        <v>280</v>
      </c>
      <c r="C82" s="4" t="s">
        <v>491</v>
      </c>
      <c r="D82" s="4" t="s">
        <v>714</v>
      </c>
      <c r="E82" s="5" t="s">
        <v>715</v>
      </c>
      <c r="F82" s="4"/>
      <c r="G82" s="4"/>
    </row>
    <row r="83" spans="1:7" x14ac:dyDescent="0.25">
      <c r="A83" s="4" t="s">
        <v>74</v>
      </c>
      <c r="B83" s="4" t="s">
        <v>141</v>
      </c>
      <c r="C83" s="4" t="s">
        <v>491</v>
      </c>
      <c r="D83" s="4" t="s">
        <v>575</v>
      </c>
      <c r="E83" s="5" t="s">
        <v>640</v>
      </c>
      <c r="F83" s="4" t="s">
        <v>481</v>
      </c>
      <c r="G83" s="4" t="s">
        <v>576</v>
      </c>
    </row>
    <row r="84" spans="1:7" x14ac:dyDescent="0.25">
      <c r="A84" s="2" t="s">
        <v>648</v>
      </c>
      <c r="B84" s="4" t="s">
        <v>218</v>
      </c>
      <c r="C84" s="4" t="s">
        <v>491</v>
      </c>
      <c r="D84" s="4" t="s">
        <v>473</v>
      </c>
      <c r="E84" s="5" t="s">
        <v>473</v>
      </c>
      <c r="F84" s="4"/>
      <c r="G84" s="4" t="s">
        <v>654</v>
      </c>
    </row>
    <row r="85" spans="1:7" x14ac:dyDescent="0.25">
      <c r="A85" s="6" t="s">
        <v>648</v>
      </c>
      <c r="B85" s="2" t="s">
        <v>226</v>
      </c>
      <c r="C85" s="4" t="s">
        <v>491</v>
      </c>
      <c r="D85" s="4" t="s">
        <v>679</v>
      </c>
      <c r="E85" s="5" t="s">
        <v>680</v>
      </c>
      <c r="F85" s="4"/>
      <c r="G85" s="4"/>
    </row>
    <row r="86" spans="1:7" x14ac:dyDescent="0.25">
      <c r="A86" s="6" t="s">
        <v>147</v>
      </c>
      <c r="B86" s="6" t="s">
        <v>147</v>
      </c>
      <c r="C86" s="4" t="s">
        <v>648</v>
      </c>
      <c r="D86" s="4" t="s">
        <v>734</v>
      </c>
      <c r="E86" s="5" t="s">
        <v>735</v>
      </c>
      <c r="F86" s="4"/>
      <c r="G86" s="4"/>
    </row>
    <row r="87" spans="1:7" x14ac:dyDescent="0.25">
      <c r="A87" s="6" t="s">
        <v>147</v>
      </c>
      <c r="B87" s="2" t="s">
        <v>362</v>
      </c>
      <c r="C87" s="4" t="s">
        <v>491</v>
      </c>
      <c r="D87" s="4" t="s">
        <v>723</v>
      </c>
      <c r="E87" s="5" t="s">
        <v>723</v>
      </c>
      <c r="F87" s="4"/>
      <c r="G87" s="4"/>
    </row>
    <row r="88" spans="1:7" s="4" customFormat="1" x14ac:dyDescent="0.25">
      <c r="A88" s="6" t="s">
        <v>147</v>
      </c>
      <c r="B88" s="6" t="s">
        <v>364</v>
      </c>
      <c r="C88" s="4" t="s">
        <v>491</v>
      </c>
      <c r="D88" s="4" t="s">
        <v>724</v>
      </c>
      <c r="E88" s="4" t="s">
        <v>726</v>
      </c>
    </row>
    <row r="89" spans="1:7" s="4" customFormat="1" x14ac:dyDescent="0.25">
      <c r="A89" s="6" t="s">
        <v>147</v>
      </c>
      <c r="B89" s="6" t="s">
        <v>366</v>
      </c>
      <c r="C89" s="4" t="s">
        <v>491</v>
      </c>
      <c r="D89" s="4" t="s">
        <v>725</v>
      </c>
      <c r="E89" s="4" t="s">
        <v>725</v>
      </c>
    </row>
    <row r="90" spans="1:7" x14ac:dyDescent="0.25">
      <c r="A90" s="2" t="s">
        <v>137</v>
      </c>
      <c r="B90" s="4" t="s">
        <v>351</v>
      </c>
      <c r="C90" s="4" t="s">
        <v>491</v>
      </c>
      <c r="D90" s="4" t="s">
        <v>623</v>
      </c>
      <c r="E90" s="5" t="s">
        <v>698</v>
      </c>
      <c r="F90" s="4" t="s">
        <v>499</v>
      </c>
      <c r="G90" s="4" t="s">
        <v>624</v>
      </c>
    </row>
    <row r="91" spans="1:7" x14ac:dyDescent="0.25">
      <c r="A91" s="2" t="s">
        <v>137</v>
      </c>
      <c r="B91" s="4" t="s">
        <v>348</v>
      </c>
      <c r="C91" s="4" t="s">
        <v>491</v>
      </c>
      <c r="D91" s="4" t="s">
        <v>621</v>
      </c>
      <c r="E91" s="5" t="s">
        <v>697</v>
      </c>
      <c r="F91" s="4" t="s">
        <v>499</v>
      </c>
      <c r="G91" s="4" t="s">
        <v>622</v>
      </c>
    </row>
    <row r="92" spans="1:7" x14ac:dyDescent="0.25">
      <c r="A92" s="4" t="s">
        <v>126</v>
      </c>
      <c r="B92" s="4" t="s">
        <v>335</v>
      </c>
      <c r="C92" s="4" t="s">
        <v>491</v>
      </c>
      <c r="D92" s="4" t="s">
        <v>616</v>
      </c>
      <c r="E92" s="5" t="s">
        <v>699</v>
      </c>
      <c r="F92" s="4" t="s">
        <v>617</v>
      </c>
      <c r="G92" s="4" t="s">
        <v>618</v>
      </c>
    </row>
    <row r="93" spans="1:7" x14ac:dyDescent="0.25">
      <c r="A93" s="4" t="s">
        <v>17</v>
      </c>
      <c r="B93" s="4" t="s">
        <v>17</v>
      </c>
      <c r="C93" s="4" t="s">
        <v>648</v>
      </c>
      <c r="D93" s="4" t="s">
        <v>709</v>
      </c>
      <c r="E93" s="5" t="s">
        <v>709</v>
      </c>
      <c r="F93" s="4"/>
      <c r="G93" s="4"/>
    </row>
    <row r="94" spans="1:7" x14ac:dyDescent="0.25">
      <c r="A94" s="4" t="s">
        <v>17</v>
      </c>
      <c r="B94" s="4" t="s">
        <v>229</v>
      </c>
      <c r="C94" s="4" t="s">
        <v>479</v>
      </c>
      <c r="D94" s="4" t="s">
        <v>614</v>
      </c>
      <c r="E94" s="5" t="s">
        <v>683</v>
      </c>
      <c r="F94" s="4" t="s">
        <v>481</v>
      </c>
      <c r="G94" s="4" t="s">
        <v>615</v>
      </c>
    </row>
    <row r="95" spans="1:7" x14ac:dyDescent="0.25">
      <c r="A95" s="4" t="s">
        <v>17</v>
      </c>
      <c r="B95" s="4" t="s">
        <v>232</v>
      </c>
      <c r="C95" s="4" t="s">
        <v>491</v>
      </c>
      <c r="D95" s="4" t="s">
        <v>703</v>
      </c>
      <c r="E95" s="5" t="s">
        <v>704</v>
      </c>
      <c r="F95" s="4"/>
      <c r="G95" s="4"/>
    </row>
    <row r="96" spans="1:7" x14ac:dyDescent="0.25">
      <c r="A96" s="4" t="s">
        <v>178</v>
      </c>
      <c r="B96" s="4" t="s">
        <v>395</v>
      </c>
      <c r="C96" s="4" t="s">
        <v>485</v>
      </c>
      <c r="D96" s="4" t="s">
        <v>607</v>
      </c>
      <c r="E96" s="5" t="s">
        <v>694</v>
      </c>
      <c r="F96" s="4" t="s">
        <v>608</v>
      </c>
      <c r="G96" s="4" t="s">
        <v>609</v>
      </c>
    </row>
    <row r="97" spans="1:7" x14ac:dyDescent="0.25">
      <c r="A97" s="4" t="s">
        <v>151</v>
      </c>
      <c r="B97" s="4" t="s">
        <v>176</v>
      </c>
      <c r="C97" s="4" t="s">
        <v>491</v>
      </c>
      <c r="D97" s="4" t="s">
        <v>590</v>
      </c>
      <c r="E97" s="5" t="s">
        <v>695</v>
      </c>
      <c r="F97" s="4" t="s">
        <v>178</v>
      </c>
      <c r="G97" s="4" t="s">
        <v>591</v>
      </c>
    </row>
    <row r="98" spans="1:7" x14ac:dyDescent="0.25">
      <c r="A98" s="4" t="s">
        <v>178</v>
      </c>
      <c r="B98" s="4" t="s">
        <v>397</v>
      </c>
      <c r="C98" s="4" t="s">
        <v>485</v>
      </c>
      <c r="D98" s="4" t="s">
        <v>610</v>
      </c>
      <c r="E98" s="5" t="s">
        <v>696</v>
      </c>
      <c r="F98" s="4" t="s">
        <v>611</v>
      </c>
      <c r="G98" s="4" t="s">
        <v>612</v>
      </c>
    </row>
    <row r="99" spans="1:7" x14ac:dyDescent="0.25">
      <c r="A99" s="6"/>
      <c r="B99" s="2" t="s">
        <v>89</v>
      </c>
      <c r="C99" s="4" t="s">
        <v>648</v>
      </c>
      <c r="D99" s="4" t="s">
        <v>663</v>
      </c>
      <c r="E99" s="5" t="s">
        <v>664</v>
      </c>
      <c r="F99" s="4"/>
      <c r="G99" s="4"/>
    </row>
    <row r="100" spans="1:7" x14ac:dyDescent="0.25">
      <c r="A100" s="6" t="s">
        <v>648</v>
      </c>
      <c r="B100" s="2" t="s">
        <v>296</v>
      </c>
      <c r="C100" s="4" t="s">
        <v>491</v>
      </c>
      <c r="D100" s="4" t="s">
        <v>671</v>
      </c>
      <c r="E100" s="5" t="s">
        <v>672</v>
      </c>
      <c r="F100" s="4"/>
      <c r="G100" s="4"/>
    </row>
    <row r="101" spans="1:7" x14ac:dyDescent="0.25">
      <c r="A101" s="2" t="s">
        <v>648</v>
      </c>
      <c r="B101" s="2" t="s">
        <v>83</v>
      </c>
      <c r="C101" s="4" t="s">
        <v>491</v>
      </c>
      <c r="D101" s="4" t="s">
        <v>1</v>
      </c>
      <c r="E101" s="5" t="s">
        <v>660</v>
      </c>
      <c r="F101" s="4"/>
      <c r="G101" s="4"/>
    </row>
    <row r="102" spans="1:7" x14ac:dyDescent="0.25">
      <c r="A102" s="6" t="s">
        <v>648</v>
      </c>
      <c r="B102" s="2" t="s">
        <v>87</v>
      </c>
      <c r="C102" s="4" t="s">
        <v>491</v>
      </c>
      <c r="D102" s="4" t="s">
        <v>663</v>
      </c>
      <c r="E102" s="5" t="s">
        <v>664</v>
      </c>
      <c r="F102" s="4"/>
      <c r="G102" s="4"/>
    </row>
    <row r="103" spans="1:7" x14ac:dyDescent="0.25">
      <c r="A103" s="6" t="s">
        <v>648</v>
      </c>
      <c r="B103" s="2" t="s">
        <v>91</v>
      </c>
      <c r="C103" s="4" t="s">
        <v>491</v>
      </c>
      <c r="D103" s="4" t="s">
        <v>673</v>
      </c>
      <c r="E103" s="5" t="s">
        <v>673</v>
      </c>
      <c r="F103" s="4"/>
      <c r="G103" s="4"/>
    </row>
    <row r="104" spans="1:7" x14ac:dyDescent="0.25">
      <c r="A104" s="6" t="s">
        <v>648</v>
      </c>
      <c r="B104" s="2" t="s">
        <v>95</v>
      </c>
      <c r="C104" s="4" t="s">
        <v>491</v>
      </c>
      <c r="D104" s="4" t="s">
        <v>676</v>
      </c>
      <c r="E104" s="5" t="s">
        <v>675</v>
      </c>
      <c r="F104" s="4"/>
      <c r="G104" s="4"/>
    </row>
    <row r="105" spans="1:7" x14ac:dyDescent="0.25">
      <c r="A105" s="6" t="s">
        <v>648</v>
      </c>
      <c r="B105" s="2" t="s">
        <v>93</v>
      </c>
      <c r="C105" s="4" t="s">
        <v>491</v>
      </c>
      <c r="D105" s="4" t="s">
        <v>674</v>
      </c>
      <c r="E105" s="5" t="s">
        <v>674</v>
      </c>
      <c r="F105" s="4"/>
      <c r="G105" s="4"/>
    </row>
    <row r="106" spans="1:7" x14ac:dyDescent="0.25">
      <c r="A106" s="6" t="s">
        <v>648</v>
      </c>
      <c r="B106" s="2" t="s">
        <v>292</v>
      </c>
      <c r="C106" s="4" t="s">
        <v>491</v>
      </c>
      <c r="D106" s="4" t="s">
        <v>667</v>
      </c>
      <c r="E106" s="5" t="s">
        <v>668</v>
      </c>
      <c r="F106" s="4"/>
      <c r="G106" s="4"/>
    </row>
    <row r="107" spans="1:7" x14ac:dyDescent="0.25">
      <c r="A107" s="6"/>
      <c r="B107" s="7" t="s">
        <v>81</v>
      </c>
      <c r="C107" s="4" t="s">
        <v>648</v>
      </c>
      <c r="D107" s="4" t="s">
        <v>681</v>
      </c>
      <c r="E107" s="5" t="s">
        <v>682</v>
      </c>
      <c r="F107" s="4"/>
      <c r="G107" s="4"/>
    </row>
    <row r="108" spans="1:7" x14ac:dyDescent="0.25">
      <c r="A108" s="6" t="s">
        <v>648</v>
      </c>
      <c r="B108" s="2" t="s">
        <v>85</v>
      </c>
      <c r="C108" s="4" t="s">
        <v>491</v>
      </c>
      <c r="D108" s="4" t="s">
        <v>661</v>
      </c>
      <c r="E108" s="5" t="s">
        <v>662</v>
      </c>
      <c r="F108" s="4"/>
      <c r="G108" s="4"/>
    </row>
    <row r="109" spans="1:7" x14ac:dyDescent="0.25">
      <c r="A109" s="6" t="s">
        <v>648</v>
      </c>
      <c r="B109" s="2" t="s">
        <v>294</v>
      </c>
      <c r="C109" s="4" t="s">
        <v>491</v>
      </c>
      <c r="D109" s="4" t="s">
        <v>669</v>
      </c>
      <c r="E109" s="5" t="s">
        <v>670</v>
      </c>
      <c r="F109" s="4"/>
      <c r="G109" s="4"/>
    </row>
    <row r="110" spans="1:7" x14ac:dyDescent="0.25">
      <c r="A110" s="6" t="s">
        <v>648</v>
      </c>
      <c r="B110" s="2" t="s">
        <v>290</v>
      </c>
      <c r="C110" s="4" t="s">
        <v>491</v>
      </c>
      <c r="D110" s="4" t="s">
        <v>665</v>
      </c>
      <c r="E110" s="5" t="s">
        <v>666</v>
      </c>
      <c r="F110" s="4"/>
      <c r="G110" s="4"/>
    </row>
    <row r="111" spans="1:7" x14ac:dyDescent="0.25">
      <c r="A111" s="6" t="s">
        <v>648</v>
      </c>
      <c r="B111" s="7" t="s">
        <v>220</v>
      </c>
      <c r="C111" s="4" t="s">
        <v>491</v>
      </c>
      <c r="D111" s="4" t="s">
        <v>492</v>
      </c>
      <c r="E111" s="5" t="s">
        <v>651</v>
      </c>
      <c r="F111" s="4"/>
      <c r="G111" s="4" t="s">
        <v>653</v>
      </c>
    </row>
  </sheetData>
  <autoFilter ref="A1:G96">
    <sortState ref="A2:G96">
      <sortCondition ref="B1:B80"/>
    </sortState>
  </autoFilter>
  <pageMargins left="0.7" right="0.7" top="0.75" bottom="0.75"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7" zoomScale="98" zoomScaleNormal="98" zoomScalePageLayoutView="150" workbookViewId="0">
      <selection activeCell="A5" sqref="A5"/>
    </sheetView>
  </sheetViews>
  <sheetFormatPr defaultColWidth="8.85546875" defaultRowHeight="15" x14ac:dyDescent="0.25"/>
  <cols>
    <col min="1" max="1" width="30.28515625" style="17" customWidth="1"/>
    <col min="2" max="2" width="15.28515625" style="17" customWidth="1"/>
    <col min="3" max="3" width="21.42578125" style="17" customWidth="1"/>
    <col min="4" max="4" width="70.5703125" style="17" hidden="1" customWidth="1"/>
    <col min="5" max="5" width="55.28515625" style="17" hidden="1" customWidth="1"/>
    <col min="6" max="6" width="91.28515625" style="28" customWidth="1"/>
    <col min="7" max="7" width="13.7109375" style="17" customWidth="1"/>
    <col min="8" max="16384" width="8.85546875" style="17"/>
  </cols>
  <sheetData>
    <row r="1" spans="1:7" s="14" customFormat="1" ht="36.950000000000003" x14ac:dyDescent="0.45">
      <c r="A1" s="12" t="s">
        <v>738</v>
      </c>
      <c r="B1" s="12" t="s">
        <v>739</v>
      </c>
      <c r="C1" s="12" t="s">
        <v>740</v>
      </c>
      <c r="D1" s="12" t="s">
        <v>741</v>
      </c>
      <c r="E1" s="12" t="s">
        <v>742</v>
      </c>
      <c r="F1" s="13" t="s">
        <v>743</v>
      </c>
      <c r="G1" s="13" t="s">
        <v>744</v>
      </c>
    </row>
    <row r="2" spans="1:7" ht="30" x14ac:dyDescent="0.25">
      <c r="A2" s="37" t="s">
        <v>745</v>
      </c>
      <c r="B2" s="2" t="s">
        <v>746</v>
      </c>
      <c r="C2" s="2" t="s">
        <v>747</v>
      </c>
      <c r="D2" s="2" t="s">
        <v>748</v>
      </c>
      <c r="E2" s="2"/>
      <c r="F2" s="15" t="s">
        <v>530</v>
      </c>
      <c r="G2" s="16" t="s">
        <v>749</v>
      </c>
    </row>
    <row r="3" spans="1:7" ht="30" x14ac:dyDescent="0.25">
      <c r="A3" s="37" t="s">
        <v>750</v>
      </c>
      <c r="B3" s="2" t="s">
        <v>746</v>
      </c>
      <c r="C3" s="2" t="s">
        <v>751</v>
      </c>
      <c r="D3" s="2" t="s">
        <v>752</v>
      </c>
      <c r="E3" s="2"/>
      <c r="F3" s="15" t="s">
        <v>753</v>
      </c>
      <c r="G3" s="16" t="s">
        <v>749</v>
      </c>
    </row>
    <row r="4" spans="1:7" ht="72.75" customHeight="1" x14ac:dyDescent="0.25">
      <c r="A4" s="38" t="s">
        <v>754</v>
      </c>
      <c r="B4" s="2" t="s">
        <v>755</v>
      </c>
      <c r="C4" s="18" t="s">
        <v>756</v>
      </c>
      <c r="D4" s="18" t="s">
        <v>757</v>
      </c>
      <c r="E4" s="2"/>
      <c r="F4" s="15" t="s">
        <v>758</v>
      </c>
      <c r="G4" s="16" t="s">
        <v>759</v>
      </c>
    </row>
    <row r="5" spans="1:7" ht="45" x14ac:dyDescent="0.25">
      <c r="A5" s="45" t="s">
        <v>760</v>
      </c>
      <c r="B5" s="19" t="s">
        <v>755</v>
      </c>
      <c r="C5" s="19" t="s">
        <v>761</v>
      </c>
      <c r="D5" s="20" t="s">
        <v>762</v>
      </c>
      <c r="E5" s="19" t="s">
        <v>763</v>
      </c>
      <c r="F5" s="15" t="s">
        <v>764</v>
      </c>
      <c r="G5" s="16" t="s">
        <v>759</v>
      </c>
    </row>
    <row r="6" spans="1:7" ht="75" x14ac:dyDescent="0.25">
      <c r="A6" s="37" t="s">
        <v>765</v>
      </c>
      <c r="B6" s="2" t="s">
        <v>755</v>
      </c>
      <c r="C6" s="18" t="s">
        <v>766</v>
      </c>
      <c r="D6" s="21" t="s">
        <v>767</v>
      </c>
      <c r="E6" s="2"/>
      <c r="F6" s="15" t="s">
        <v>768</v>
      </c>
      <c r="G6" s="16" t="s">
        <v>769</v>
      </c>
    </row>
    <row r="7" spans="1:7" x14ac:dyDescent="0.25">
      <c r="A7" s="37" t="s">
        <v>770</v>
      </c>
      <c r="B7" s="2" t="s">
        <v>771</v>
      </c>
      <c r="C7" s="18" t="s">
        <v>772</v>
      </c>
      <c r="D7" s="2" t="s">
        <v>773</v>
      </c>
      <c r="E7" s="2"/>
      <c r="F7" s="15" t="s">
        <v>774</v>
      </c>
      <c r="G7" s="16" t="s">
        <v>759</v>
      </c>
    </row>
    <row r="8" spans="1:7" ht="45" x14ac:dyDescent="0.25">
      <c r="A8" s="38" t="s">
        <v>775</v>
      </c>
      <c r="B8" s="2" t="s">
        <v>771</v>
      </c>
      <c r="C8" s="22" t="s">
        <v>776</v>
      </c>
      <c r="D8" s="23" t="s">
        <v>777</v>
      </c>
      <c r="E8" s="2"/>
      <c r="F8" s="15" t="s">
        <v>778</v>
      </c>
      <c r="G8" s="16" t="s">
        <v>769</v>
      </c>
    </row>
    <row r="9" spans="1:7" ht="60" x14ac:dyDescent="0.25">
      <c r="A9" s="38" t="s">
        <v>779</v>
      </c>
      <c r="B9" s="19" t="s">
        <v>771</v>
      </c>
      <c r="C9" s="18" t="s">
        <v>780</v>
      </c>
      <c r="D9" s="20" t="s">
        <v>781</v>
      </c>
      <c r="E9" s="24" t="s">
        <v>782</v>
      </c>
      <c r="F9" s="15" t="s">
        <v>783</v>
      </c>
      <c r="G9" s="16" t="s">
        <v>759</v>
      </c>
    </row>
    <row r="10" spans="1:7" ht="45" x14ac:dyDescent="0.25">
      <c r="A10" s="38" t="s">
        <v>784</v>
      </c>
      <c r="B10" s="2" t="s">
        <v>771</v>
      </c>
      <c r="C10" s="2" t="s">
        <v>785</v>
      </c>
      <c r="D10" s="2" t="s">
        <v>786</v>
      </c>
      <c r="E10" s="2"/>
      <c r="F10" s="15" t="s">
        <v>787</v>
      </c>
      <c r="G10" s="16" t="s">
        <v>759</v>
      </c>
    </row>
    <row r="11" spans="1:7" ht="30" x14ac:dyDescent="0.25">
      <c r="A11" s="37" t="s">
        <v>788</v>
      </c>
      <c r="B11" s="2" t="s">
        <v>771</v>
      </c>
      <c r="C11" s="2" t="s">
        <v>789</v>
      </c>
      <c r="D11" s="23" t="s">
        <v>790</v>
      </c>
      <c r="E11" s="2"/>
      <c r="F11" s="15" t="s">
        <v>791</v>
      </c>
      <c r="G11" s="16" t="s">
        <v>759</v>
      </c>
    </row>
    <row r="12" spans="1:7" x14ac:dyDescent="0.25">
      <c r="A12" s="37" t="s">
        <v>792</v>
      </c>
      <c r="B12" s="2" t="s">
        <v>771</v>
      </c>
      <c r="C12" s="2" t="s">
        <v>793</v>
      </c>
      <c r="D12" s="2" t="s">
        <v>794</v>
      </c>
      <c r="E12" s="2"/>
      <c r="F12" s="15" t="s">
        <v>795</v>
      </c>
      <c r="G12" s="16" t="s">
        <v>769</v>
      </c>
    </row>
    <row r="13" spans="1:7" x14ac:dyDescent="0.25">
      <c r="A13" s="37" t="s">
        <v>796</v>
      </c>
      <c r="B13" s="2" t="s">
        <v>771</v>
      </c>
      <c r="C13" s="2" t="s">
        <v>797</v>
      </c>
      <c r="D13" s="2" t="s">
        <v>798</v>
      </c>
      <c r="E13" s="2"/>
      <c r="F13" s="15" t="s">
        <v>799</v>
      </c>
      <c r="G13" s="16" t="s">
        <v>769</v>
      </c>
    </row>
    <row r="14" spans="1:7" ht="45" x14ac:dyDescent="0.25">
      <c r="A14" s="37" t="s">
        <v>800</v>
      </c>
      <c r="B14" s="2" t="s">
        <v>771</v>
      </c>
      <c r="C14" s="22" t="s">
        <v>801</v>
      </c>
      <c r="D14" s="2" t="s">
        <v>802</v>
      </c>
      <c r="E14" s="2"/>
      <c r="F14" s="15" t="s">
        <v>803</v>
      </c>
      <c r="G14" s="16" t="s">
        <v>759</v>
      </c>
    </row>
    <row r="15" spans="1:7" ht="45" x14ac:dyDescent="0.25">
      <c r="A15" s="37" t="s">
        <v>804</v>
      </c>
      <c r="B15" s="2" t="s">
        <v>771</v>
      </c>
      <c r="C15" s="22" t="s">
        <v>805</v>
      </c>
      <c r="D15" s="6" t="s">
        <v>806</v>
      </c>
      <c r="E15" s="2"/>
      <c r="F15" s="15" t="s">
        <v>807</v>
      </c>
      <c r="G15" s="16" t="s">
        <v>759</v>
      </c>
    </row>
    <row r="16" spans="1:7" x14ac:dyDescent="0.25">
      <c r="A16" s="38" t="s">
        <v>141</v>
      </c>
      <c r="B16" s="2" t="s">
        <v>771</v>
      </c>
      <c r="C16" s="2" t="s">
        <v>808</v>
      </c>
      <c r="D16" s="2" t="s">
        <v>809</v>
      </c>
      <c r="E16" s="2" t="s">
        <v>810</v>
      </c>
      <c r="F16" s="15" t="s">
        <v>811</v>
      </c>
      <c r="G16" s="16" t="s">
        <v>769</v>
      </c>
    </row>
    <row r="17" spans="1:7" ht="75" x14ac:dyDescent="0.25">
      <c r="A17" s="38" t="s">
        <v>812</v>
      </c>
      <c r="B17" s="19" t="s">
        <v>746</v>
      </c>
      <c r="C17" s="19" t="s">
        <v>690</v>
      </c>
      <c r="D17" s="20" t="s">
        <v>813</v>
      </c>
      <c r="E17" s="19" t="s">
        <v>814</v>
      </c>
      <c r="F17" s="15" t="s">
        <v>815</v>
      </c>
      <c r="G17" s="16" t="s">
        <v>749</v>
      </c>
    </row>
    <row r="18" spans="1:7" ht="30" x14ac:dyDescent="0.25">
      <c r="A18" s="37" t="s">
        <v>816</v>
      </c>
      <c r="B18" s="2" t="s">
        <v>755</v>
      </c>
      <c r="C18" s="2" t="s">
        <v>817</v>
      </c>
      <c r="D18" s="6" t="s">
        <v>818</v>
      </c>
      <c r="E18" s="2"/>
      <c r="F18" s="25" t="s">
        <v>582</v>
      </c>
      <c r="G18" s="16" t="s">
        <v>759</v>
      </c>
    </row>
    <row r="19" spans="1:7" ht="45" x14ac:dyDescent="0.25">
      <c r="A19" s="37" t="s">
        <v>819</v>
      </c>
      <c r="B19" s="2" t="s">
        <v>755</v>
      </c>
      <c r="C19" s="2" t="s">
        <v>747</v>
      </c>
      <c r="D19" s="6" t="s">
        <v>820</v>
      </c>
      <c r="E19" s="2"/>
      <c r="F19" s="15" t="s">
        <v>603</v>
      </c>
      <c r="G19" s="16" t="s">
        <v>759</v>
      </c>
    </row>
    <row r="20" spans="1:7" ht="60" x14ac:dyDescent="0.25">
      <c r="A20" s="38" t="s">
        <v>821</v>
      </c>
      <c r="B20" s="19" t="s">
        <v>755</v>
      </c>
      <c r="C20" s="19" t="s">
        <v>822</v>
      </c>
      <c r="D20" s="26" t="s">
        <v>823</v>
      </c>
      <c r="E20" s="2" t="s">
        <v>824</v>
      </c>
      <c r="F20" s="15" t="s">
        <v>586</v>
      </c>
      <c r="G20" s="16" t="s">
        <v>769</v>
      </c>
    </row>
    <row r="21" spans="1:7" x14ac:dyDescent="0.25">
      <c r="A21" s="37" t="s">
        <v>825</v>
      </c>
      <c r="B21" s="2" t="s">
        <v>771</v>
      </c>
      <c r="C21" s="27" t="s">
        <v>826</v>
      </c>
      <c r="D21" s="23" t="s">
        <v>827</v>
      </c>
      <c r="E21" s="27"/>
      <c r="F21" s="15" t="s">
        <v>828</v>
      </c>
      <c r="G21" s="16" t="s">
        <v>769</v>
      </c>
    </row>
    <row r="22" spans="1:7" ht="30" x14ac:dyDescent="0.25">
      <c r="A22" s="43" t="s">
        <v>829</v>
      </c>
      <c r="B22" s="2" t="s">
        <v>771</v>
      </c>
      <c r="C22" s="27" t="s">
        <v>830</v>
      </c>
      <c r="D22" s="2" t="s">
        <v>831</v>
      </c>
      <c r="E22" s="27"/>
      <c r="F22" s="15" t="s">
        <v>598</v>
      </c>
      <c r="G22" s="16" t="s">
        <v>769</v>
      </c>
    </row>
    <row r="24" spans="1:7" ht="14.45" hidden="1" x14ac:dyDescent="0.35">
      <c r="A24" s="17" t="s">
        <v>832</v>
      </c>
    </row>
    <row r="25" spans="1:7" ht="29.1" hidden="1" x14ac:dyDescent="0.35">
      <c r="A25" s="29" t="s">
        <v>833</v>
      </c>
    </row>
    <row r="26" spans="1:7" ht="29.1" hidden="1" x14ac:dyDescent="0.35">
      <c r="A26" s="29" t="s">
        <v>834</v>
      </c>
    </row>
    <row r="27" spans="1:7" ht="29.1" hidden="1" x14ac:dyDescent="0.35">
      <c r="A27" s="29" t="s">
        <v>835</v>
      </c>
    </row>
    <row r="28" spans="1:7" ht="43.5" hidden="1" x14ac:dyDescent="0.35">
      <c r="A28" s="29" t="s">
        <v>836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5"/>
  <sheetViews>
    <sheetView workbookViewId="0">
      <selection activeCell="B28" sqref="B28"/>
    </sheetView>
  </sheetViews>
  <sheetFormatPr defaultRowHeight="15" x14ac:dyDescent="0.25"/>
  <cols>
    <col min="1" max="1" width="158.7109375" bestFit="1" customWidth="1"/>
    <col min="3" max="3" width="9.140625" style="66"/>
  </cols>
  <sheetData>
    <row r="1" spans="1:3" x14ac:dyDescent="0.25">
      <c r="A1" s="11" t="s">
        <v>657</v>
      </c>
      <c r="B1" s="55" t="s">
        <v>862</v>
      </c>
      <c r="C1" s="61" t="s">
        <v>863</v>
      </c>
    </row>
    <row r="2" spans="1:3" x14ac:dyDescent="0.25">
      <c r="A2" s="8" t="s">
        <v>3</v>
      </c>
      <c r="B2" s="56"/>
      <c r="C2" s="62"/>
    </row>
    <row r="3" spans="1:3" x14ac:dyDescent="0.25">
      <c r="A3" s="2" t="s">
        <v>219</v>
      </c>
      <c r="B3" s="57"/>
      <c r="C3" s="63"/>
    </row>
    <row r="4" spans="1:3" x14ac:dyDescent="0.25">
      <c r="A4" s="2" t="s">
        <v>6</v>
      </c>
      <c r="B4" s="57">
        <v>1</v>
      </c>
      <c r="C4" s="63" t="s">
        <v>880</v>
      </c>
    </row>
    <row r="5" spans="1:3" x14ac:dyDescent="0.25">
      <c r="A5" s="2" t="s">
        <v>221</v>
      </c>
      <c r="B5" s="57"/>
      <c r="C5" s="63"/>
    </row>
    <row r="6" spans="1:3" x14ac:dyDescent="0.25">
      <c r="A6" s="2" t="s">
        <v>8</v>
      </c>
      <c r="B6" s="57">
        <v>1</v>
      </c>
      <c r="C6" s="63" t="s">
        <v>880</v>
      </c>
    </row>
    <row r="7" spans="1:3" x14ac:dyDescent="0.25">
      <c r="A7" s="2" t="s">
        <v>222</v>
      </c>
      <c r="B7" s="57"/>
      <c r="C7" s="63"/>
    </row>
    <row r="8" spans="1:3" x14ac:dyDescent="0.25">
      <c r="A8" s="2" t="s">
        <v>10</v>
      </c>
      <c r="B8" s="58">
        <v>1</v>
      </c>
      <c r="C8" s="63">
        <v>1</v>
      </c>
    </row>
    <row r="9" spans="1:3" x14ac:dyDescent="0.25">
      <c r="A9" s="8" t="s">
        <v>12</v>
      </c>
      <c r="B9" s="56">
        <v>1</v>
      </c>
      <c r="C9" s="62">
        <v>1</v>
      </c>
    </row>
    <row r="10" spans="1:3" x14ac:dyDescent="0.25">
      <c r="A10" s="2" t="s">
        <v>223</v>
      </c>
      <c r="B10" s="57"/>
      <c r="C10" s="63"/>
    </row>
    <row r="11" spans="1:3" x14ac:dyDescent="0.25">
      <c r="A11" s="2" t="s">
        <v>14</v>
      </c>
      <c r="B11" s="57">
        <v>1</v>
      </c>
      <c r="C11" s="63">
        <v>1</v>
      </c>
    </row>
    <row r="12" spans="1:3" x14ac:dyDescent="0.25">
      <c r="A12" s="2" t="s">
        <v>224</v>
      </c>
      <c r="B12" s="57"/>
      <c r="C12" s="63"/>
    </row>
    <row r="13" spans="1:3" x14ac:dyDescent="0.25">
      <c r="A13" s="2" t="s">
        <v>16</v>
      </c>
      <c r="B13" s="57">
        <v>0</v>
      </c>
      <c r="C13" s="63">
        <v>1</v>
      </c>
    </row>
    <row r="14" spans="1:3" x14ac:dyDescent="0.25">
      <c r="A14" s="8" t="s">
        <v>18</v>
      </c>
      <c r="B14" s="56">
        <v>1</v>
      </c>
      <c r="C14" s="62">
        <v>1</v>
      </c>
    </row>
    <row r="15" spans="1:3" x14ac:dyDescent="0.25">
      <c r="A15" s="2" t="s">
        <v>225</v>
      </c>
      <c r="B15" s="57"/>
      <c r="C15" s="63"/>
    </row>
    <row r="16" spans="1:3" x14ac:dyDescent="0.25">
      <c r="A16" s="2" t="s">
        <v>228</v>
      </c>
      <c r="B16" s="58">
        <v>0</v>
      </c>
      <c r="C16" s="63" t="s">
        <v>880</v>
      </c>
    </row>
    <row r="17" spans="1:3" x14ac:dyDescent="0.25">
      <c r="A17" s="2" t="s">
        <v>230</v>
      </c>
      <c r="B17" s="58">
        <v>0</v>
      </c>
      <c r="C17" s="63" t="s">
        <v>880</v>
      </c>
    </row>
    <row r="18" spans="1:3" x14ac:dyDescent="0.25">
      <c r="A18" s="2" t="s">
        <v>231</v>
      </c>
      <c r="B18" s="57"/>
      <c r="C18" s="63"/>
    </row>
    <row r="19" spans="1:3" x14ac:dyDescent="0.25">
      <c r="A19" s="2" t="s">
        <v>233</v>
      </c>
      <c r="B19" s="57">
        <v>0</v>
      </c>
      <c r="C19" s="63">
        <v>1</v>
      </c>
    </row>
    <row r="20" spans="1:3" x14ac:dyDescent="0.25">
      <c r="A20" s="2" t="s">
        <v>20</v>
      </c>
      <c r="B20" s="58">
        <v>0</v>
      </c>
      <c r="C20" s="63">
        <v>1</v>
      </c>
    </row>
    <row r="21" spans="1:3" x14ac:dyDescent="0.25">
      <c r="A21" s="8" t="s">
        <v>22</v>
      </c>
      <c r="B21" s="56">
        <v>1</v>
      </c>
      <c r="C21" s="62">
        <v>1</v>
      </c>
    </row>
    <row r="22" spans="1:3" x14ac:dyDescent="0.25">
      <c r="A22" s="2" t="s">
        <v>234</v>
      </c>
      <c r="B22" s="57"/>
      <c r="C22" s="63"/>
    </row>
    <row r="23" spans="1:3" x14ac:dyDescent="0.25">
      <c r="A23" s="2" t="s">
        <v>235</v>
      </c>
      <c r="B23" s="58">
        <v>1</v>
      </c>
      <c r="C23" s="63" t="s">
        <v>880</v>
      </c>
    </row>
    <row r="24" spans="1:3" x14ac:dyDescent="0.25">
      <c r="A24" s="2" t="s">
        <v>236</v>
      </c>
      <c r="B24" s="57"/>
      <c r="C24" s="63"/>
    </row>
    <row r="25" spans="1:3" x14ac:dyDescent="0.25">
      <c r="A25" s="2" t="s">
        <v>24</v>
      </c>
      <c r="B25" s="58">
        <v>0</v>
      </c>
      <c r="C25" s="63">
        <v>1</v>
      </c>
    </row>
    <row r="26" spans="1:3" x14ac:dyDescent="0.25">
      <c r="A26" s="8" t="s">
        <v>26</v>
      </c>
      <c r="B26" s="56">
        <v>1</v>
      </c>
      <c r="C26" s="62">
        <v>1</v>
      </c>
    </row>
    <row r="27" spans="1:3" x14ac:dyDescent="0.25">
      <c r="A27" s="24" t="s">
        <v>237</v>
      </c>
      <c r="B27" s="57"/>
      <c r="C27" s="63"/>
    </row>
    <row r="28" spans="1:3" x14ac:dyDescent="0.25">
      <c r="A28" s="24" t="s">
        <v>27</v>
      </c>
      <c r="B28" s="58">
        <v>0</v>
      </c>
      <c r="C28" s="63" t="s">
        <v>880</v>
      </c>
    </row>
    <row r="29" spans="1:3" x14ac:dyDescent="0.25">
      <c r="A29" s="8" t="s">
        <v>28</v>
      </c>
      <c r="B29" s="56">
        <v>1</v>
      </c>
      <c r="C29" s="62">
        <v>1</v>
      </c>
    </row>
    <row r="30" spans="1:3" x14ac:dyDescent="0.25">
      <c r="A30" s="2" t="s">
        <v>238</v>
      </c>
      <c r="B30" s="57"/>
      <c r="C30" s="63"/>
    </row>
    <row r="31" spans="1:3" x14ac:dyDescent="0.25">
      <c r="A31" s="2" t="s">
        <v>239</v>
      </c>
      <c r="B31" s="58">
        <v>0</v>
      </c>
      <c r="C31" s="63" t="s">
        <v>880</v>
      </c>
    </row>
    <row r="32" spans="1:3" x14ac:dyDescent="0.25">
      <c r="A32" s="2" t="s">
        <v>240</v>
      </c>
      <c r="B32" s="58">
        <v>0</v>
      </c>
      <c r="C32" s="63" t="s">
        <v>880</v>
      </c>
    </row>
    <row r="33" spans="1:3" x14ac:dyDescent="0.25">
      <c r="A33" s="2" t="s">
        <v>241</v>
      </c>
      <c r="B33" s="57"/>
      <c r="C33" s="63"/>
    </row>
    <row r="34" spans="1:3" x14ac:dyDescent="0.25">
      <c r="A34" s="2" t="s">
        <v>242</v>
      </c>
      <c r="B34" s="58">
        <v>0</v>
      </c>
      <c r="C34" s="63">
        <v>1</v>
      </c>
    </row>
    <row r="35" spans="1:3" x14ac:dyDescent="0.25">
      <c r="A35" s="2" t="s">
        <v>29</v>
      </c>
      <c r="B35" s="58">
        <v>0</v>
      </c>
      <c r="C35" s="63" t="s">
        <v>880</v>
      </c>
    </row>
    <row r="36" spans="1:3" x14ac:dyDescent="0.25">
      <c r="A36" s="2" t="s">
        <v>243</v>
      </c>
      <c r="B36" s="57"/>
      <c r="C36" s="63"/>
    </row>
    <row r="37" spans="1:3" x14ac:dyDescent="0.25">
      <c r="A37" s="2" t="s">
        <v>30</v>
      </c>
      <c r="B37" s="58">
        <v>0</v>
      </c>
      <c r="C37" s="63" t="s">
        <v>880</v>
      </c>
    </row>
    <row r="38" spans="1:3" x14ac:dyDescent="0.25">
      <c r="A38" s="2" t="s">
        <v>244</v>
      </c>
      <c r="B38" s="57"/>
      <c r="C38" s="63"/>
    </row>
    <row r="39" spans="1:3" x14ac:dyDescent="0.25">
      <c r="A39" s="2" t="s">
        <v>32</v>
      </c>
      <c r="B39" s="58">
        <v>0</v>
      </c>
      <c r="C39" s="63" t="s">
        <v>880</v>
      </c>
    </row>
    <row r="40" spans="1:3" x14ac:dyDescent="0.25">
      <c r="A40" s="2" t="s">
        <v>34</v>
      </c>
      <c r="B40" s="58">
        <v>0</v>
      </c>
      <c r="C40" s="63" t="s">
        <v>880</v>
      </c>
    </row>
    <row r="41" spans="1:3" x14ac:dyDescent="0.25">
      <c r="A41" s="8" t="s">
        <v>35</v>
      </c>
      <c r="B41" s="56">
        <v>1</v>
      </c>
      <c r="C41" s="62">
        <v>1</v>
      </c>
    </row>
    <row r="42" spans="1:3" x14ac:dyDescent="0.25">
      <c r="A42" s="2" t="s">
        <v>245</v>
      </c>
      <c r="B42" s="57"/>
      <c r="C42" s="63"/>
    </row>
    <row r="43" spans="1:3" x14ac:dyDescent="0.25">
      <c r="A43" s="2" t="s">
        <v>246</v>
      </c>
      <c r="B43" s="57">
        <v>0</v>
      </c>
      <c r="C43" s="63" t="s">
        <v>880</v>
      </c>
    </row>
    <row r="44" spans="1:3" x14ac:dyDescent="0.25">
      <c r="A44" s="2" t="s">
        <v>247</v>
      </c>
      <c r="B44" s="58">
        <v>0</v>
      </c>
      <c r="C44" s="63" t="s">
        <v>880</v>
      </c>
    </row>
    <row r="45" spans="1:3" x14ac:dyDescent="0.25">
      <c r="A45" s="2" t="s">
        <v>248</v>
      </c>
      <c r="B45" s="57"/>
      <c r="C45" s="63"/>
    </row>
    <row r="46" spans="1:3" x14ac:dyDescent="0.25">
      <c r="A46" s="2" t="s">
        <v>249</v>
      </c>
      <c r="B46" s="57">
        <v>0</v>
      </c>
      <c r="C46" s="63">
        <v>1</v>
      </c>
    </row>
    <row r="47" spans="1:3" x14ac:dyDescent="0.25">
      <c r="A47" s="2" t="s">
        <v>37</v>
      </c>
      <c r="B47" s="58">
        <v>0</v>
      </c>
      <c r="C47" s="63">
        <v>1</v>
      </c>
    </row>
    <row r="48" spans="1:3" x14ac:dyDescent="0.25">
      <c r="A48" s="2" t="s">
        <v>251</v>
      </c>
      <c r="B48" s="57"/>
      <c r="C48" s="63"/>
    </row>
    <row r="49" spans="1:3" x14ac:dyDescent="0.25">
      <c r="A49" s="2" t="s">
        <v>39</v>
      </c>
      <c r="B49" s="58">
        <v>0</v>
      </c>
      <c r="C49" s="63">
        <v>1</v>
      </c>
    </row>
    <row r="50" spans="1:3" x14ac:dyDescent="0.25">
      <c r="A50" s="2" t="s">
        <v>252</v>
      </c>
      <c r="B50" s="57"/>
      <c r="C50" s="63"/>
    </row>
    <row r="51" spans="1:3" x14ac:dyDescent="0.25">
      <c r="A51" s="2" t="s">
        <v>41</v>
      </c>
      <c r="B51" s="58">
        <v>0</v>
      </c>
      <c r="C51" s="63" t="s">
        <v>880</v>
      </c>
    </row>
    <row r="52" spans="1:3" x14ac:dyDescent="0.25">
      <c r="A52" s="8" t="s">
        <v>43</v>
      </c>
      <c r="B52" s="56">
        <v>1</v>
      </c>
      <c r="C52" s="62">
        <v>1</v>
      </c>
    </row>
    <row r="53" spans="1:3" x14ac:dyDescent="0.25">
      <c r="A53" s="2" t="s">
        <v>253</v>
      </c>
      <c r="B53" s="57"/>
      <c r="C53" s="63"/>
    </row>
    <row r="54" spans="1:3" x14ac:dyDescent="0.25">
      <c r="A54" s="2" t="s">
        <v>254</v>
      </c>
      <c r="B54" s="58">
        <v>1</v>
      </c>
      <c r="C54" s="63">
        <v>1</v>
      </c>
    </row>
    <row r="55" spans="1:3" x14ac:dyDescent="0.25">
      <c r="A55" s="2" t="s">
        <v>255</v>
      </c>
      <c r="B55" s="57"/>
      <c r="C55" s="63"/>
    </row>
    <row r="56" spans="1:3" x14ac:dyDescent="0.25">
      <c r="A56" s="2" t="s">
        <v>256</v>
      </c>
      <c r="B56" s="58">
        <v>0</v>
      </c>
      <c r="C56" s="63" t="s">
        <v>880</v>
      </c>
    </row>
    <row r="57" spans="1:3" x14ac:dyDescent="0.25">
      <c r="A57" s="2" t="s">
        <v>257</v>
      </c>
      <c r="B57" s="58">
        <v>0</v>
      </c>
      <c r="C57" s="63">
        <v>1</v>
      </c>
    </row>
    <row r="58" spans="1:3" x14ac:dyDescent="0.25">
      <c r="A58" s="2" t="s">
        <v>47</v>
      </c>
      <c r="B58" s="58">
        <v>0</v>
      </c>
      <c r="C58" s="63" t="s">
        <v>880</v>
      </c>
    </row>
    <row r="59" spans="1:3" x14ac:dyDescent="0.25">
      <c r="A59" s="8" t="s">
        <v>49</v>
      </c>
      <c r="B59" s="56">
        <v>0</v>
      </c>
      <c r="C59" s="62">
        <v>1</v>
      </c>
    </row>
    <row r="60" spans="1:3" x14ac:dyDescent="0.25">
      <c r="A60" s="2" t="s">
        <v>258</v>
      </c>
      <c r="B60" s="57"/>
      <c r="C60" s="63"/>
    </row>
    <row r="61" spans="1:3" x14ac:dyDescent="0.25">
      <c r="A61" s="2" t="s">
        <v>51</v>
      </c>
      <c r="B61" s="58">
        <v>1</v>
      </c>
      <c r="C61" s="63">
        <v>1</v>
      </c>
    </row>
    <row r="62" spans="1:3" x14ac:dyDescent="0.25">
      <c r="A62" s="2" t="s">
        <v>52</v>
      </c>
      <c r="B62" s="58">
        <v>1</v>
      </c>
      <c r="C62" s="63">
        <v>1</v>
      </c>
    </row>
    <row r="63" spans="1:3" x14ac:dyDescent="0.25">
      <c r="A63" s="2" t="s">
        <v>259</v>
      </c>
      <c r="B63" s="58"/>
      <c r="C63" s="63"/>
    </row>
    <row r="64" spans="1:3" x14ac:dyDescent="0.25">
      <c r="A64" s="2" t="s">
        <v>54</v>
      </c>
      <c r="B64" s="58">
        <v>0</v>
      </c>
      <c r="C64" s="63">
        <v>1</v>
      </c>
    </row>
    <row r="65" spans="1:3" x14ac:dyDescent="0.25">
      <c r="A65" s="8" t="s">
        <v>56</v>
      </c>
      <c r="B65" s="56">
        <v>1</v>
      </c>
      <c r="C65" s="62">
        <v>1</v>
      </c>
    </row>
    <row r="66" spans="1:3" x14ac:dyDescent="0.25">
      <c r="A66" s="24" t="s">
        <v>260</v>
      </c>
      <c r="B66" s="57"/>
      <c r="C66" s="63"/>
    </row>
    <row r="67" spans="1:3" x14ac:dyDescent="0.25">
      <c r="A67" s="24" t="s">
        <v>261</v>
      </c>
      <c r="B67" s="58">
        <v>0</v>
      </c>
      <c r="C67" s="63" t="s">
        <v>880</v>
      </c>
    </row>
    <row r="68" spans="1:3" x14ac:dyDescent="0.25">
      <c r="A68" s="24" t="s">
        <v>262</v>
      </c>
      <c r="B68" s="57"/>
      <c r="C68" s="63"/>
    </row>
    <row r="69" spans="1:3" x14ac:dyDescent="0.25">
      <c r="A69" s="24" t="s">
        <v>263</v>
      </c>
      <c r="B69" s="58">
        <v>0</v>
      </c>
      <c r="C69" s="63" t="s">
        <v>880</v>
      </c>
    </row>
    <row r="70" spans="1:3" x14ac:dyDescent="0.25">
      <c r="A70" s="24" t="s">
        <v>264</v>
      </c>
      <c r="B70" s="57"/>
      <c r="C70" s="63"/>
    </row>
    <row r="71" spans="1:3" x14ac:dyDescent="0.25">
      <c r="A71" s="2" t="s">
        <v>58</v>
      </c>
      <c r="B71" s="57">
        <v>0</v>
      </c>
      <c r="C71" s="63">
        <v>1</v>
      </c>
    </row>
    <row r="72" spans="1:3" x14ac:dyDescent="0.25">
      <c r="A72" s="8" t="s">
        <v>265</v>
      </c>
      <c r="B72" s="56">
        <v>1</v>
      </c>
      <c r="C72" s="62">
        <v>1</v>
      </c>
    </row>
    <row r="73" spans="1:3" x14ac:dyDescent="0.25">
      <c r="A73" s="2" t="s">
        <v>266</v>
      </c>
      <c r="B73" s="57"/>
      <c r="C73" s="63"/>
    </row>
    <row r="74" spans="1:3" x14ac:dyDescent="0.25">
      <c r="A74" s="2" t="s">
        <v>267</v>
      </c>
      <c r="B74" s="58">
        <v>0</v>
      </c>
      <c r="C74" s="63" t="s">
        <v>880</v>
      </c>
    </row>
    <row r="75" spans="1:3" x14ac:dyDescent="0.25">
      <c r="A75" s="2" t="s">
        <v>268</v>
      </c>
      <c r="B75" s="58">
        <v>0</v>
      </c>
      <c r="C75" s="63" t="s">
        <v>880</v>
      </c>
    </row>
    <row r="76" spans="1:3" x14ac:dyDescent="0.25">
      <c r="A76" s="2" t="s">
        <v>269</v>
      </c>
      <c r="B76" s="57"/>
      <c r="C76" s="63"/>
    </row>
    <row r="77" spans="1:3" x14ac:dyDescent="0.25">
      <c r="A77" s="2" t="s">
        <v>270</v>
      </c>
      <c r="B77" s="58">
        <v>0</v>
      </c>
      <c r="C77" s="63">
        <v>1</v>
      </c>
    </row>
    <row r="78" spans="1:3" x14ac:dyDescent="0.25">
      <c r="A78" s="2" t="s">
        <v>59</v>
      </c>
      <c r="B78" s="58">
        <v>0</v>
      </c>
      <c r="C78" s="63">
        <v>1</v>
      </c>
    </row>
    <row r="79" spans="1:3" x14ac:dyDescent="0.25">
      <c r="A79" s="2" t="s">
        <v>271</v>
      </c>
      <c r="B79" s="57"/>
      <c r="C79" s="63"/>
    </row>
    <row r="80" spans="1:3" x14ac:dyDescent="0.25">
      <c r="A80" s="2" t="s">
        <v>60</v>
      </c>
      <c r="B80" s="58">
        <v>0</v>
      </c>
      <c r="C80" s="63">
        <v>1</v>
      </c>
    </row>
    <row r="81" spans="1:3" x14ac:dyDescent="0.25">
      <c r="A81" s="2" t="s">
        <v>272</v>
      </c>
      <c r="B81" s="57"/>
      <c r="C81" s="63"/>
    </row>
    <row r="82" spans="1:3" x14ac:dyDescent="0.25">
      <c r="A82" s="2" t="s">
        <v>61</v>
      </c>
      <c r="B82" s="58">
        <v>1</v>
      </c>
      <c r="C82" s="63" t="s">
        <v>880</v>
      </c>
    </row>
    <row r="83" spans="1:3" x14ac:dyDescent="0.25">
      <c r="A83" s="8" t="s">
        <v>62</v>
      </c>
      <c r="B83" s="56">
        <v>1</v>
      </c>
      <c r="C83" s="62">
        <v>1</v>
      </c>
    </row>
    <row r="84" spans="1:3" x14ac:dyDescent="0.25">
      <c r="A84" s="2" t="s">
        <v>273</v>
      </c>
      <c r="B84" s="57"/>
      <c r="C84" s="63"/>
    </row>
    <row r="85" spans="1:3" x14ac:dyDescent="0.25">
      <c r="A85" s="2" t="s">
        <v>274</v>
      </c>
      <c r="B85" s="58">
        <v>0</v>
      </c>
      <c r="C85" s="63" t="s">
        <v>880</v>
      </c>
    </row>
    <row r="86" spans="1:3" x14ac:dyDescent="0.25">
      <c r="A86" s="2" t="s">
        <v>275</v>
      </c>
      <c r="B86" s="58">
        <v>0</v>
      </c>
      <c r="C86" s="63" t="s">
        <v>880</v>
      </c>
    </row>
    <row r="87" spans="1:3" x14ac:dyDescent="0.25">
      <c r="A87" s="2" t="s">
        <v>276</v>
      </c>
      <c r="B87" s="57"/>
      <c r="C87" s="63"/>
    </row>
    <row r="88" spans="1:3" x14ac:dyDescent="0.25">
      <c r="A88" s="2" t="s">
        <v>277</v>
      </c>
      <c r="B88" s="58">
        <v>0</v>
      </c>
      <c r="C88" s="63">
        <v>1</v>
      </c>
    </row>
    <row r="89" spans="1:3" x14ac:dyDescent="0.25">
      <c r="A89" s="2" t="s">
        <v>64</v>
      </c>
      <c r="B89" s="58">
        <v>1</v>
      </c>
      <c r="C89" s="63">
        <v>1</v>
      </c>
    </row>
    <row r="90" spans="1:3" x14ac:dyDescent="0.25">
      <c r="A90" s="2" t="s">
        <v>466</v>
      </c>
      <c r="B90" s="57"/>
      <c r="C90" s="63"/>
    </row>
    <row r="91" spans="1:3" x14ac:dyDescent="0.25">
      <c r="A91" s="2" t="s">
        <v>65</v>
      </c>
      <c r="B91" s="58">
        <v>0</v>
      </c>
      <c r="C91" s="63">
        <v>1</v>
      </c>
    </row>
    <row r="92" spans="1:3" x14ac:dyDescent="0.25">
      <c r="A92" s="2" t="s">
        <v>278</v>
      </c>
      <c r="B92" s="57"/>
      <c r="C92" s="63"/>
    </row>
    <row r="93" spans="1:3" x14ac:dyDescent="0.25">
      <c r="A93" s="2" t="s">
        <v>67</v>
      </c>
      <c r="B93" s="58">
        <v>0</v>
      </c>
      <c r="C93" s="63">
        <v>1</v>
      </c>
    </row>
    <row r="94" spans="1:3" x14ac:dyDescent="0.25">
      <c r="A94" s="8" t="s">
        <v>455</v>
      </c>
      <c r="B94" s="56">
        <v>1</v>
      </c>
      <c r="C94" s="62">
        <v>1</v>
      </c>
    </row>
    <row r="95" spans="1:3" x14ac:dyDescent="0.25">
      <c r="A95" s="24" t="s">
        <v>456</v>
      </c>
      <c r="B95" s="57"/>
      <c r="C95" s="63"/>
    </row>
    <row r="96" spans="1:3" x14ac:dyDescent="0.25">
      <c r="A96" s="24" t="s">
        <v>457</v>
      </c>
      <c r="B96" s="58">
        <v>0</v>
      </c>
      <c r="C96" s="63" t="s">
        <v>880</v>
      </c>
    </row>
    <row r="97" spans="1:3" x14ac:dyDescent="0.25">
      <c r="A97" s="24" t="s">
        <v>458</v>
      </c>
      <c r="B97" s="58">
        <v>0</v>
      </c>
      <c r="C97" s="63" t="s">
        <v>880</v>
      </c>
    </row>
    <row r="98" spans="1:3" x14ac:dyDescent="0.25">
      <c r="A98" s="24" t="s">
        <v>459</v>
      </c>
      <c r="B98" s="58"/>
      <c r="C98" s="63"/>
    </row>
    <row r="99" spans="1:3" x14ac:dyDescent="0.25">
      <c r="A99" s="2" t="s">
        <v>69</v>
      </c>
      <c r="B99" s="58">
        <v>0</v>
      </c>
      <c r="C99" s="63" t="s">
        <v>880</v>
      </c>
    </row>
    <row r="100" spans="1:3" x14ac:dyDescent="0.25">
      <c r="A100" s="8" t="s">
        <v>71</v>
      </c>
      <c r="B100" s="56">
        <v>1</v>
      </c>
      <c r="C100" s="62">
        <v>1</v>
      </c>
    </row>
    <row r="101" spans="1:3" x14ac:dyDescent="0.25">
      <c r="A101" s="2" t="s">
        <v>279</v>
      </c>
      <c r="B101" s="57"/>
      <c r="C101" s="63"/>
    </row>
    <row r="102" spans="1:3" x14ac:dyDescent="0.25">
      <c r="A102" s="2" t="s">
        <v>281</v>
      </c>
      <c r="B102" s="58">
        <v>0</v>
      </c>
      <c r="C102" s="63" t="s">
        <v>880</v>
      </c>
    </row>
    <row r="103" spans="1:3" x14ac:dyDescent="0.25">
      <c r="A103" s="2" t="s">
        <v>282</v>
      </c>
      <c r="B103" s="57"/>
      <c r="C103" s="63"/>
    </row>
    <row r="104" spans="1:3" x14ac:dyDescent="0.25">
      <c r="A104" s="2" t="s">
        <v>283</v>
      </c>
      <c r="B104" s="58">
        <v>0</v>
      </c>
      <c r="C104" s="63" t="s">
        <v>880</v>
      </c>
    </row>
    <row r="105" spans="1:3" x14ac:dyDescent="0.25">
      <c r="A105" s="2" t="s">
        <v>284</v>
      </c>
      <c r="B105" s="57"/>
      <c r="C105" s="63"/>
    </row>
    <row r="106" spans="1:3" x14ac:dyDescent="0.25">
      <c r="A106" s="2" t="s">
        <v>73</v>
      </c>
      <c r="B106" s="57">
        <v>1</v>
      </c>
      <c r="C106" s="63">
        <v>1</v>
      </c>
    </row>
    <row r="107" spans="1:3" x14ac:dyDescent="0.25">
      <c r="A107" s="9" t="s">
        <v>75</v>
      </c>
      <c r="B107" s="56">
        <v>0</v>
      </c>
      <c r="C107" s="62">
        <v>1</v>
      </c>
    </row>
    <row r="108" spans="1:3" x14ac:dyDescent="0.25">
      <c r="A108" s="3" t="s">
        <v>285</v>
      </c>
      <c r="B108" s="57"/>
      <c r="C108" s="63"/>
    </row>
    <row r="109" spans="1:3" x14ac:dyDescent="0.25">
      <c r="A109" s="3" t="s">
        <v>76</v>
      </c>
      <c r="B109" s="58">
        <v>1</v>
      </c>
      <c r="C109" s="63" t="s">
        <v>880</v>
      </c>
    </row>
    <row r="110" spans="1:3" x14ac:dyDescent="0.25">
      <c r="A110" s="3" t="s">
        <v>286</v>
      </c>
      <c r="B110" s="57"/>
      <c r="C110" s="63"/>
    </row>
    <row r="111" spans="1:3" x14ac:dyDescent="0.25">
      <c r="A111" s="3" t="s">
        <v>77</v>
      </c>
      <c r="B111" s="58">
        <v>1</v>
      </c>
      <c r="C111" s="63" t="s">
        <v>880</v>
      </c>
    </row>
    <row r="112" spans="1:3" x14ac:dyDescent="0.25">
      <c r="A112" s="3" t="s">
        <v>287</v>
      </c>
      <c r="B112" s="57"/>
      <c r="C112" s="63"/>
    </row>
    <row r="113" spans="1:3" x14ac:dyDescent="0.25">
      <c r="A113" s="3" t="s">
        <v>78</v>
      </c>
      <c r="B113" s="57">
        <v>0</v>
      </c>
      <c r="C113" s="63" t="s">
        <v>880</v>
      </c>
    </row>
    <row r="114" spans="1:3" x14ac:dyDescent="0.25">
      <c r="A114" s="3" t="s">
        <v>80</v>
      </c>
      <c r="B114" s="58">
        <v>0</v>
      </c>
      <c r="C114" s="63" t="s">
        <v>880</v>
      </c>
    </row>
    <row r="115" spans="1:3" x14ac:dyDescent="0.25">
      <c r="A115" s="9" t="s">
        <v>82</v>
      </c>
      <c r="B115" s="56">
        <v>1</v>
      </c>
      <c r="C115" s="62">
        <v>1</v>
      </c>
    </row>
    <row r="116" spans="1:3" x14ac:dyDescent="0.25">
      <c r="A116" s="3" t="s">
        <v>288</v>
      </c>
      <c r="B116" s="57"/>
      <c r="C116" s="63"/>
    </row>
    <row r="117" spans="1:3" x14ac:dyDescent="0.25">
      <c r="A117" s="3" t="s">
        <v>84</v>
      </c>
      <c r="B117" s="58">
        <v>0</v>
      </c>
      <c r="C117" s="63">
        <v>1</v>
      </c>
    </row>
    <row r="118" spans="1:3" x14ac:dyDescent="0.25">
      <c r="A118" s="3" t="s">
        <v>86</v>
      </c>
      <c r="B118" s="58">
        <v>0</v>
      </c>
      <c r="C118" s="63">
        <v>1</v>
      </c>
    </row>
    <row r="119" spans="1:3" x14ac:dyDescent="0.25">
      <c r="A119" s="3" t="s">
        <v>88</v>
      </c>
      <c r="B119" s="58">
        <v>0</v>
      </c>
      <c r="C119" s="63">
        <v>1</v>
      </c>
    </row>
    <row r="120" spans="1:3" x14ac:dyDescent="0.25">
      <c r="A120" s="9" t="s">
        <v>90</v>
      </c>
      <c r="B120" s="56">
        <v>1</v>
      </c>
      <c r="C120" s="62">
        <v>1</v>
      </c>
    </row>
    <row r="121" spans="1:3" x14ac:dyDescent="0.25">
      <c r="A121" s="3" t="s">
        <v>289</v>
      </c>
      <c r="B121" s="58"/>
      <c r="C121" s="63"/>
    </row>
    <row r="122" spans="1:3" x14ac:dyDescent="0.25">
      <c r="A122" s="3" t="s">
        <v>291</v>
      </c>
      <c r="B122" s="58">
        <v>1</v>
      </c>
      <c r="C122" s="63">
        <v>1</v>
      </c>
    </row>
    <row r="123" spans="1:3" x14ac:dyDescent="0.25">
      <c r="A123" s="3" t="s">
        <v>293</v>
      </c>
      <c r="B123" s="58">
        <v>1</v>
      </c>
      <c r="C123" s="63">
        <v>1</v>
      </c>
    </row>
    <row r="124" spans="1:3" x14ac:dyDescent="0.25">
      <c r="A124" s="3" t="s">
        <v>295</v>
      </c>
      <c r="B124" s="58">
        <v>1</v>
      </c>
      <c r="C124" s="63">
        <v>1</v>
      </c>
    </row>
    <row r="125" spans="1:3" x14ac:dyDescent="0.25">
      <c r="A125" s="3" t="s">
        <v>297</v>
      </c>
      <c r="B125" s="58">
        <v>1</v>
      </c>
      <c r="C125" s="63">
        <v>1</v>
      </c>
    </row>
    <row r="126" spans="1:3" x14ac:dyDescent="0.25">
      <c r="A126" s="3" t="s">
        <v>92</v>
      </c>
      <c r="B126" s="58">
        <v>0</v>
      </c>
      <c r="C126" s="63">
        <v>1</v>
      </c>
    </row>
    <row r="127" spans="1:3" x14ac:dyDescent="0.25">
      <c r="A127" s="3" t="s">
        <v>94</v>
      </c>
      <c r="B127" s="58">
        <v>0</v>
      </c>
      <c r="C127" s="63">
        <v>1</v>
      </c>
    </row>
    <row r="128" spans="1:3" x14ac:dyDescent="0.25">
      <c r="A128" s="3" t="s">
        <v>96</v>
      </c>
      <c r="B128" s="58">
        <v>0</v>
      </c>
      <c r="C128" s="63">
        <v>1</v>
      </c>
    </row>
    <row r="129" spans="1:3" x14ac:dyDescent="0.25">
      <c r="A129" s="3" t="s">
        <v>97</v>
      </c>
      <c r="B129" s="58">
        <v>0</v>
      </c>
      <c r="C129" s="63">
        <v>1</v>
      </c>
    </row>
    <row r="130" spans="1:3" x14ac:dyDescent="0.25">
      <c r="A130" s="2" t="s">
        <v>298</v>
      </c>
      <c r="B130" s="57"/>
      <c r="C130" s="63"/>
    </row>
    <row r="131" spans="1:3" x14ac:dyDescent="0.25">
      <c r="A131" s="3" t="s">
        <v>98</v>
      </c>
      <c r="B131" s="58">
        <v>0</v>
      </c>
      <c r="C131" s="63">
        <v>1</v>
      </c>
    </row>
    <row r="132" spans="1:3" x14ac:dyDescent="0.25">
      <c r="A132" s="2" t="s">
        <v>299</v>
      </c>
      <c r="B132" s="57"/>
      <c r="C132" s="63"/>
    </row>
    <row r="133" spans="1:3" x14ac:dyDescent="0.25">
      <c r="A133" s="3" t="s">
        <v>99</v>
      </c>
      <c r="B133" s="58">
        <v>0</v>
      </c>
      <c r="C133" s="63">
        <v>1</v>
      </c>
    </row>
    <row r="134" spans="1:3" x14ac:dyDescent="0.25">
      <c r="A134" s="9" t="s">
        <v>100</v>
      </c>
      <c r="B134" s="56">
        <v>1</v>
      </c>
      <c r="C134" s="62">
        <v>1</v>
      </c>
    </row>
    <row r="135" spans="1:3" x14ac:dyDescent="0.25">
      <c r="A135" s="3" t="s">
        <v>300</v>
      </c>
      <c r="B135" s="57"/>
      <c r="C135" s="63"/>
    </row>
    <row r="136" spans="1:3" x14ac:dyDescent="0.25">
      <c r="A136" s="3" t="s">
        <v>101</v>
      </c>
      <c r="B136" s="58">
        <v>1</v>
      </c>
      <c r="C136" s="63" t="s">
        <v>880</v>
      </c>
    </row>
    <row r="137" spans="1:3" x14ac:dyDescent="0.25">
      <c r="A137" s="3" t="s">
        <v>301</v>
      </c>
      <c r="B137" s="57"/>
      <c r="C137" s="63"/>
    </row>
    <row r="138" spans="1:3" x14ac:dyDescent="0.25">
      <c r="A138" s="3" t="s">
        <v>102</v>
      </c>
      <c r="B138" s="58">
        <v>0</v>
      </c>
      <c r="C138" s="63">
        <v>1</v>
      </c>
    </row>
    <row r="139" spans="1:3" x14ac:dyDescent="0.25">
      <c r="A139" s="9" t="s">
        <v>103</v>
      </c>
      <c r="B139" s="56"/>
      <c r="C139" s="62"/>
    </row>
    <row r="140" spans="1:3" x14ac:dyDescent="0.25">
      <c r="A140" s="3" t="s">
        <v>302</v>
      </c>
      <c r="B140" s="57"/>
      <c r="C140" s="63"/>
    </row>
    <row r="141" spans="1:3" x14ac:dyDescent="0.25">
      <c r="A141" s="3" t="s">
        <v>303</v>
      </c>
      <c r="B141" s="57">
        <v>0</v>
      </c>
      <c r="C141" s="63" t="s">
        <v>880</v>
      </c>
    </row>
    <row r="142" spans="1:3" x14ac:dyDescent="0.25">
      <c r="A142" s="3" t="s">
        <v>304</v>
      </c>
      <c r="B142" s="57">
        <v>0</v>
      </c>
      <c r="C142" s="63" t="s">
        <v>880</v>
      </c>
    </row>
    <row r="143" spans="1:3" x14ac:dyDescent="0.25">
      <c r="A143" s="3" t="s">
        <v>305</v>
      </c>
      <c r="B143" s="57"/>
      <c r="C143" s="63"/>
    </row>
    <row r="144" spans="1:3" x14ac:dyDescent="0.25">
      <c r="A144" s="3" t="s">
        <v>306</v>
      </c>
      <c r="B144" s="57">
        <v>0</v>
      </c>
      <c r="C144" s="63">
        <v>1</v>
      </c>
    </row>
    <row r="145" spans="1:3" x14ac:dyDescent="0.25">
      <c r="A145" s="3" t="s">
        <v>105</v>
      </c>
      <c r="B145" s="58">
        <v>0</v>
      </c>
      <c r="C145" s="63" t="s">
        <v>880</v>
      </c>
    </row>
    <row r="146" spans="1:3" x14ac:dyDescent="0.25">
      <c r="A146" s="3" t="s">
        <v>307</v>
      </c>
      <c r="B146" s="57"/>
      <c r="C146" s="63"/>
    </row>
    <row r="147" spans="1:3" x14ac:dyDescent="0.25">
      <c r="A147" s="3" t="s">
        <v>107</v>
      </c>
      <c r="B147" s="58">
        <v>0</v>
      </c>
      <c r="C147" s="63" t="s">
        <v>880</v>
      </c>
    </row>
    <row r="148" spans="1:3" x14ac:dyDescent="0.25">
      <c r="A148" s="9" t="s">
        <v>108</v>
      </c>
      <c r="B148" s="56">
        <v>1</v>
      </c>
      <c r="C148" s="62">
        <v>1</v>
      </c>
    </row>
    <row r="149" spans="1:3" x14ac:dyDescent="0.25">
      <c r="A149" s="3" t="s">
        <v>308</v>
      </c>
      <c r="B149" s="57"/>
      <c r="C149" s="63"/>
    </row>
    <row r="150" spans="1:3" x14ac:dyDescent="0.25">
      <c r="A150" s="3" t="s">
        <v>309</v>
      </c>
      <c r="B150" s="58">
        <v>0</v>
      </c>
      <c r="C150" s="63" t="s">
        <v>880</v>
      </c>
    </row>
    <row r="151" spans="1:3" x14ac:dyDescent="0.25">
      <c r="A151" s="3" t="s">
        <v>310</v>
      </c>
      <c r="B151" s="58">
        <v>0</v>
      </c>
      <c r="C151" s="63" t="s">
        <v>880</v>
      </c>
    </row>
    <row r="152" spans="1:3" x14ac:dyDescent="0.25">
      <c r="A152" s="3" t="s">
        <v>311</v>
      </c>
      <c r="B152" s="57"/>
      <c r="C152" s="63"/>
    </row>
    <row r="153" spans="1:3" x14ac:dyDescent="0.25">
      <c r="A153" s="3" t="s">
        <v>312</v>
      </c>
      <c r="B153" s="58">
        <v>0</v>
      </c>
      <c r="C153" s="63">
        <v>1</v>
      </c>
    </row>
    <row r="154" spans="1:3" x14ac:dyDescent="0.25">
      <c r="A154" s="3" t="s">
        <v>110</v>
      </c>
      <c r="B154" s="58">
        <v>0</v>
      </c>
      <c r="C154" s="63">
        <v>1</v>
      </c>
    </row>
    <row r="155" spans="1:3" x14ac:dyDescent="0.25">
      <c r="A155" s="9" t="s">
        <v>460</v>
      </c>
      <c r="B155" s="56">
        <v>1</v>
      </c>
      <c r="C155" s="62">
        <v>1</v>
      </c>
    </row>
    <row r="156" spans="1:3" x14ac:dyDescent="0.25">
      <c r="A156" s="31" t="s">
        <v>461</v>
      </c>
      <c r="B156" s="57"/>
      <c r="C156" s="63"/>
    </row>
    <row r="157" spans="1:3" x14ac:dyDescent="0.25">
      <c r="A157" s="31" t="s">
        <v>464</v>
      </c>
      <c r="B157" s="58">
        <v>0</v>
      </c>
      <c r="C157" s="63" t="s">
        <v>880</v>
      </c>
    </row>
    <row r="158" spans="1:3" x14ac:dyDescent="0.25">
      <c r="A158" s="31" t="s">
        <v>465</v>
      </c>
      <c r="B158" s="57"/>
      <c r="C158" s="63"/>
    </row>
    <row r="159" spans="1:3" x14ac:dyDescent="0.25">
      <c r="A159" s="31" t="s">
        <v>462</v>
      </c>
      <c r="B159" s="58">
        <v>0</v>
      </c>
      <c r="C159" s="63" t="s">
        <v>880</v>
      </c>
    </row>
    <row r="160" spans="1:3" x14ac:dyDescent="0.25">
      <c r="A160" s="31" t="s">
        <v>463</v>
      </c>
      <c r="B160" s="57"/>
      <c r="C160" s="63"/>
    </row>
    <row r="161" spans="1:3" x14ac:dyDescent="0.25">
      <c r="A161" s="3" t="s">
        <v>111</v>
      </c>
      <c r="B161" s="57">
        <v>0</v>
      </c>
      <c r="C161" s="63" t="s">
        <v>880</v>
      </c>
    </row>
    <row r="162" spans="1:3" x14ac:dyDescent="0.25">
      <c r="A162" s="9" t="s">
        <v>112</v>
      </c>
      <c r="B162" s="56">
        <v>1</v>
      </c>
      <c r="C162" s="62">
        <v>1</v>
      </c>
    </row>
    <row r="163" spans="1:3" x14ac:dyDescent="0.25">
      <c r="A163" s="31" t="s">
        <v>313</v>
      </c>
      <c r="B163" s="57"/>
      <c r="C163" s="63"/>
    </row>
    <row r="164" spans="1:3" x14ac:dyDescent="0.25">
      <c r="A164" s="31" t="s">
        <v>314</v>
      </c>
      <c r="B164" s="58">
        <v>0</v>
      </c>
      <c r="C164" s="63" t="s">
        <v>880</v>
      </c>
    </row>
    <row r="165" spans="1:3" x14ac:dyDescent="0.25">
      <c r="A165" s="31" t="s">
        <v>315</v>
      </c>
      <c r="B165" s="57"/>
      <c r="C165" s="63"/>
    </row>
    <row r="166" spans="1:3" x14ac:dyDescent="0.25">
      <c r="A166" s="31" t="s">
        <v>316</v>
      </c>
      <c r="B166" s="58">
        <v>0</v>
      </c>
      <c r="C166" s="63" t="s">
        <v>880</v>
      </c>
    </row>
    <row r="167" spans="1:3" x14ac:dyDescent="0.25">
      <c r="A167" s="31" t="s">
        <v>317</v>
      </c>
      <c r="B167" s="57"/>
      <c r="C167" s="63"/>
    </row>
    <row r="168" spans="1:3" x14ac:dyDescent="0.25">
      <c r="A168" s="3" t="s">
        <v>114</v>
      </c>
      <c r="B168" s="57">
        <v>0</v>
      </c>
      <c r="C168" s="63" t="s">
        <v>880</v>
      </c>
    </row>
    <row r="169" spans="1:3" x14ac:dyDescent="0.25">
      <c r="A169" s="9" t="s">
        <v>115</v>
      </c>
      <c r="B169" s="56">
        <v>1</v>
      </c>
      <c r="C169" s="62">
        <v>1</v>
      </c>
    </row>
    <row r="170" spans="1:3" x14ac:dyDescent="0.25">
      <c r="A170" s="3" t="s">
        <v>318</v>
      </c>
      <c r="B170" s="57"/>
      <c r="C170" s="63"/>
    </row>
    <row r="171" spans="1:3" x14ac:dyDescent="0.25">
      <c r="A171" s="3" t="s">
        <v>319</v>
      </c>
      <c r="B171" s="58">
        <v>1</v>
      </c>
      <c r="C171" s="63" t="s">
        <v>880</v>
      </c>
    </row>
    <row r="172" spans="1:3" x14ac:dyDescent="0.25">
      <c r="A172" s="3" t="s">
        <v>320</v>
      </c>
      <c r="B172" s="57"/>
      <c r="C172" s="63"/>
    </row>
    <row r="173" spans="1:3" x14ac:dyDescent="0.25">
      <c r="A173" s="3" t="s">
        <v>117</v>
      </c>
      <c r="B173" s="58">
        <v>0</v>
      </c>
      <c r="C173" s="63" t="s">
        <v>880</v>
      </c>
    </row>
    <row r="174" spans="1:3" x14ac:dyDescent="0.25">
      <c r="A174" s="9" t="s">
        <v>118</v>
      </c>
      <c r="B174" s="56">
        <v>1</v>
      </c>
      <c r="C174" s="62">
        <v>1</v>
      </c>
    </row>
    <row r="175" spans="1:3" x14ac:dyDescent="0.25">
      <c r="A175" s="3" t="s">
        <v>321</v>
      </c>
      <c r="B175" s="57"/>
      <c r="C175" s="63"/>
    </row>
    <row r="176" spans="1:3" x14ac:dyDescent="0.25">
      <c r="A176" s="3" t="s">
        <v>322</v>
      </c>
      <c r="B176" s="58">
        <v>0</v>
      </c>
      <c r="C176" s="63" t="s">
        <v>880</v>
      </c>
    </row>
    <row r="177" spans="1:3" x14ac:dyDescent="0.25">
      <c r="A177" s="3" t="s">
        <v>323</v>
      </c>
      <c r="B177" s="58">
        <v>0</v>
      </c>
      <c r="C177" s="63" t="s">
        <v>880</v>
      </c>
    </row>
    <row r="178" spans="1:3" x14ac:dyDescent="0.25">
      <c r="A178" s="3" t="s">
        <v>324</v>
      </c>
      <c r="B178" s="57"/>
      <c r="C178" s="63"/>
    </row>
    <row r="179" spans="1:3" x14ac:dyDescent="0.25">
      <c r="A179" s="3" t="s">
        <v>325</v>
      </c>
      <c r="B179" s="58">
        <v>0</v>
      </c>
      <c r="C179" s="63">
        <v>1</v>
      </c>
    </row>
    <row r="180" spans="1:3" x14ac:dyDescent="0.25">
      <c r="A180" s="3" t="s">
        <v>326</v>
      </c>
      <c r="B180" s="58">
        <v>0</v>
      </c>
      <c r="C180" s="63" t="s">
        <v>880</v>
      </c>
    </row>
    <row r="181" spans="1:3" x14ac:dyDescent="0.25">
      <c r="A181" s="3" t="s">
        <v>327</v>
      </c>
      <c r="B181" s="58">
        <v>0</v>
      </c>
      <c r="C181" s="63" t="s">
        <v>880</v>
      </c>
    </row>
    <row r="182" spans="1:3" x14ac:dyDescent="0.25">
      <c r="A182" s="3" t="s">
        <v>328</v>
      </c>
      <c r="B182" s="58">
        <v>0</v>
      </c>
      <c r="C182" s="63" t="s">
        <v>880</v>
      </c>
    </row>
    <row r="183" spans="1:3" x14ac:dyDescent="0.25">
      <c r="A183" s="3" t="s">
        <v>122</v>
      </c>
      <c r="B183" s="58">
        <v>0</v>
      </c>
      <c r="C183" s="63" t="s">
        <v>880</v>
      </c>
    </row>
    <row r="184" spans="1:3" x14ac:dyDescent="0.25">
      <c r="A184" s="9" t="s">
        <v>123</v>
      </c>
      <c r="B184" s="56"/>
      <c r="C184" s="62"/>
    </row>
    <row r="185" spans="1:3" x14ac:dyDescent="0.25">
      <c r="A185" s="3" t="s">
        <v>329</v>
      </c>
      <c r="B185" s="57"/>
      <c r="C185" s="63"/>
    </row>
    <row r="186" spans="1:3" x14ac:dyDescent="0.25">
      <c r="A186" s="3" t="s">
        <v>330</v>
      </c>
      <c r="B186" s="58">
        <v>0</v>
      </c>
      <c r="C186" s="63" t="s">
        <v>880</v>
      </c>
    </row>
    <row r="187" spans="1:3" x14ac:dyDescent="0.25">
      <c r="A187" s="3" t="s">
        <v>331</v>
      </c>
      <c r="B187" s="58">
        <v>0</v>
      </c>
      <c r="C187" s="63" t="s">
        <v>880</v>
      </c>
    </row>
    <row r="188" spans="1:3" x14ac:dyDescent="0.25">
      <c r="A188" s="3" t="s">
        <v>332</v>
      </c>
      <c r="B188" s="57"/>
      <c r="C188" s="63"/>
    </row>
    <row r="189" spans="1:3" x14ac:dyDescent="0.25">
      <c r="A189" s="3" t="s">
        <v>333</v>
      </c>
      <c r="B189" s="57">
        <v>0</v>
      </c>
      <c r="C189" s="63">
        <v>1</v>
      </c>
    </row>
    <row r="190" spans="1:3" x14ac:dyDescent="0.25">
      <c r="A190" s="30" t="s">
        <v>125</v>
      </c>
      <c r="B190" s="58">
        <v>0</v>
      </c>
      <c r="C190" s="63" t="s">
        <v>880</v>
      </c>
    </row>
    <row r="191" spans="1:3" x14ac:dyDescent="0.25">
      <c r="A191" s="9" t="s">
        <v>127</v>
      </c>
      <c r="B191" s="56">
        <v>1</v>
      </c>
      <c r="C191" s="62">
        <v>1</v>
      </c>
    </row>
    <row r="192" spans="1:3" x14ac:dyDescent="0.25">
      <c r="A192" s="3" t="s">
        <v>334</v>
      </c>
      <c r="B192" s="57"/>
      <c r="C192" s="63"/>
    </row>
    <row r="193" spans="1:3" x14ac:dyDescent="0.25">
      <c r="A193" s="3" t="s">
        <v>336</v>
      </c>
      <c r="B193" s="58">
        <v>1</v>
      </c>
      <c r="C193" s="63">
        <v>1</v>
      </c>
    </row>
    <row r="194" spans="1:3" x14ac:dyDescent="0.25">
      <c r="A194" s="2" t="s">
        <v>337</v>
      </c>
      <c r="B194" s="57"/>
      <c r="C194" s="63"/>
    </row>
    <row r="195" spans="1:3" x14ac:dyDescent="0.25">
      <c r="A195" s="3" t="s">
        <v>129</v>
      </c>
      <c r="B195" s="58">
        <v>0</v>
      </c>
      <c r="C195" s="63" t="s">
        <v>880</v>
      </c>
    </row>
    <row r="196" spans="1:3" x14ac:dyDescent="0.25">
      <c r="A196" s="9" t="s">
        <v>131</v>
      </c>
      <c r="B196" s="56">
        <v>1</v>
      </c>
      <c r="C196" s="62">
        <v>1</v>
      </c>
    </row>
    <row r="197" spans="1:3" x14ac:dyDescent="0.25">
      <c r="A197" s="31" t="s">
        <v>338</v>
      </c>
      <c r="B197" s="57"/>
      <c r="C197" s="63"/>
    </row>
    <row r="198" spans="1:3" x14ac:dyDescent="0.25">
      <c r="A198" s="31" t="s">
        <v>339</v>
      </c>
      <c r="B198" s="58">
        <v>0</v>
      </c>
      <c r="C198" s="63" t="s">
        <v>880</v>
      </c>
    </row>
    <row r="199" spans="1:3" x14ac:dyDescent="0.25">
      <c r="A199" s="31" t="s">
        <v>340</v>
      </c>
      <c r="B199" s="57"/>
      <c r="C199" s="63"/>
    </row>
    <row r="200" spans="1:3" x14ac:dyDescent="0.25">
      <c r="A200" s="3" t="s">
        <v>341</v>
      </c>
      <c r="B200" s="58">
        <v>0</v>
      </c>
      <c r="C200" s="63" t="s">
        <v>880</v>
      </c>
    </row>
    <row r="201" spans="1:3" x14ac:dyDescent="0.25">
      <c r="A201" s="3" t="s">
        <v>851</v>
      </c>
      <c r="B201" s="58">
        <v>0</v>
      </c>
      <c r="C201" s="63" t="s">
        <v>880</v>
      </c>
    </row>
    <row r="202" spans="1:3" x14ac:dyDescent="0.25">
      <c r="A202" s="3" t="s">
        <v>133</v>
      </c>
      <c r="B202" s="58">
        <v>0</v>
      </c>
      <c r="C202" s="63" t="s">
        <v>880</v>
      </c>
    </row>
    <row r="203" spans="1:3" x14ac:dyDescent="0.25">
      <c r="A203" s="9" t="s">
        <v>134</v>
      </c>
      <c r="B203" s="56">
        <v>1</v>
      </c>
      <c r="C203" s="62">
        <v>1</v>
      </c>
    </row>
    <row r="204" spans="1:3" x14ac:dyDescent="0.25">
      <c r="A204" s="3" t="s">
        <v>342</v>
      </c>
      <c r="B204" s="57"/>
      <c r="C204" s="63"/>
    </row>
    <row r="205" spans="1:3" x14ac:dyDescent="0.25">
      <c r="A205" s="3" t="s">
        <v>343</v>
      </c>
      <c r="B205" s="58">
        <v>0</v>
      </c>
      <c r="C205" s="63" t="s">
        <v>880</v>
      </c>
    </row>
    <row r="206" spans="1:3" x14ac:dyDescent="0.25">
      <c r="A206" s="2" t="s">
        <v>344</v>
      </c>
      <c r="B206" s="57"/>
      <c r="C206" s="63"/>
    </row>
    <row r="207" spans="1:3" x14ac:dyDescent="0.25">
      <c r="A207" s="3" t="s">
        <v>345</v>
      </c>
      <c r="B207" s="58">
        <v>0</v>
      </c>
      <c r="C207" s="63" t="s">
        <v>880</v>
      </c>
    </row>
    <row r="208" spans="1:3" x14ac:dyDescent="0.25">
      <c r="A208" s="3" t="s">
        <v>346</v>
      </c>
      <c r="B208" s="57"/>
      <c r="C208" s="63"/>
    </row>
    <row r="209" spans="1:3" x14ac:dyDescent="0.25">
      <c r="A209" s="3" t="s">
        <v>136</v>
      </c>
      <c r="B209" s="57">
        <v>0</v>
      </c>
      <c r="C209" s="63" t="s">
        <v>880</v>
      </c>
    </row>
    <row r="210" spans="1:3" x14ac:dyDescent="0.25">
      <c r="A210" s="9" t="s">
        <v>138</v>
      </c>
      <c r="B210" s="56">
        <v>1</v>
      </c>
      <c r="C210" s="62">
        <v>1</v>
      </c>
    </row>
    <row r="211" spans="1:3" x14ac:dyDescent="0.25">
      <c r="A211" s="3" t="s">
        <v>347</v>
      </c>
      <c r="B211" s="57"/>
      <c r="C211" s="63"/>
    </row>
    <row r="212" spans="1:3" x14ac:dyDescent="0.25">
      <c r="A212" s="3" t="s">
        <v>349</v>
      </c>
      <c r="B212" s="58">
        <v>0</v>
      </c>
      <c r="C212" s="63" t="s">
        <v>880</v>
      </c>
    </row>
    <row r="213" spans="1:3" x14ac:dyDescent="0.25">
      <c r="A213" s="2" t="s">
        <v>350</v>
      </c>
      <c r="B213" s="57"/>
      <c r="C213" s="63"/>
    </row>
    <row r="214" spans="1:3" x14ac:dyDescent="0.25">
      <c r="A214" s="3" t="s">
        <v>352</v>
      </c>
      <c r="B214" s="58">
        <v>0</v>
      </c>
      <c r="C214" s="63" t="s">
        <v>880</v>
      </c>
    </row>
    <row r="215" spans="1:3" x14ac:dyDescent="0.25">
      <c r="A215" s="2" t="s">
        <v>353</v>
      </c>
      <c r="B215" s="57"/>
      <c r="C215" s="63"/>
    </row>
    <row r="216" spans="1:3" x14ac:dyDescent="0.25">
      <c r="A216" s="3" t="s">
        <v>139</v>
      </c>
      <c r="B216" s="57">
        <v>0</v>
      </c>
      <c r="C216" s="63">
        <v>1</v>
      </c>
    </row>
    <row r="217" spans="1:3" x14ac:dyDescent="0.25">
      <c r="A217" s="9" t="s">
        <v>140</v>
      </c>
      <c r="B217" s="56"/>
      <c r="C217" s="62"/>
    </row>
    <row r="218" spans="1:3" x14ac:dyDescent="0.25">
      <c r="A218" s="3" t="s">
        <v>354</v>
      </c>
      <c r="B218" s="57"/>
      <c r="C218" s="63"/>
    </row>
    <row r="219" spans="1:3" x14ac:dyDescent="0.25">
      <c r="A219" s="3" t="s">
        <v>355</v>
      </c>
      <c r="B219" s="57">
        <v>0</v>
      </c>
      <c r="C219" s="63" t="s">
        <v>880</v>
      </c>
    </row>
    <row r="220" spans="1:3" x14ac:dyDescent="0.25">
      <c r="A220" s="3" t="s">
        <v>356</v>
      </c>
      <c r="B220" s="57">
        <v>0</v>
      </c>
      <c r="C220" s="63" t="s">
        <v>880</v>
      </c>
    </row>
    <row r="221" spans="1:3" x14ac:dyDescent="0.25">
      <c r="A221" s="3" t="s">
        <v>357</v>
      </c>
      <c r="B221" s="57"/>
      <c r="C221" s="63"/>
    </row>
    <row r="222" spans="1:3" x14ac:dyDescent="0.25">
      <c r="A222" s="3" t="s">
        <v>358</v>
      </c>
      <c r="B222" s="57">
        <v>0</v>
      </c>
      <c r="C222" s="63">
        <v>1</v>
      </c>
    </row>
    <row r="223" spans="1:3" x14ac:dyDescent="0.25">
      <c r="A223" s="3" t="s">
        <v>142</v>
      </c>
      <c r="B223" s="58">
        <v>0</v>
      </c>
      <c r="C223" s="63">
        <v>1</v>
      </c>
    </row>
    <row r="224" spans="1:3" x14ac:dyDescent="0.25">
      <c r="A224" s="3" t="s">
        <v>359</v>
      </c>
      <c r="B224" s="57"/>
      <c r="C224" s="63"/>
    </row>
    <row r="225" spans="1:4" x14ac:dyDescent="0.25">
      <c r="A225" s="3" t="s">
        <v>144</v>
      </c>
      <c r="B225" s="58">
        <v>0</v>
      </c>
      <c r="C225" s="63" t="s">
        <v>880</v>
      </c>
    </row>
    <row r="226" spans="1:4" x14ac:dyDescent="0.25">
      <c r="A226" s="3" t="s">
        <v>360</v>
      </c>
      <c r="B226" s="57"/>
      <c r="C226" s="63"/>
    </row>
    <row r="227" spans="1:4" x14ac:dyDescent="0.25">
      <c r="A227" s="3" t="s">
        <v>146</v>
      </c>
      <c r="B227" s="58">
        <v>0</v>
      </c>
      <c r="C227" s="63" t="s">
        <v>880</v>
      </c>
    </row>
    <row r="228" spans="1:4" x14ac:dyDescent="0.25">
      <c r="A228" s="9" t="s">
        <v>148</v>
      </c>
      <c r="B228" s="56">
        <v>1</v>
      </c>
      <c r="C228" s="62">
        <v>1</v>
      </c>
    </row>
    <row r="229" spans="1:4" x14ac:dyDescent="0.25">
      <c r="A229" s="31" t="s">
        <v>361</v>
      </c>
      <c r="B229" s="57"/>
      <c r="C229" s="63"/>
    </row>
    <row r="230" spans="1:4" x14ac:dyDescent="0.25">
      <c r="A230" s="31" t="s">
        <v>363</v>
      </c>
      <c r="B230" s="58">
        <v>1</v>
      </c>
      <c r="C230" s="63">
        <v>1</v>
      </c>
    </row>
    <row r="231" spans="1:4" x14ac:dyDescent="0.25">
      <c r="A231" s="31" t="s">
        <v>365</v>
      </c>
      <c r="B231" s="58">
        <v>1</v>
      </c>
      <c r="C231" s="63">
        <v>1</v>
      </c>
    </row>
    <row r="232" spans="1:4" x14ac:dyDescent="0.25">
      <c r="A232" s="31" t="s">
        <v>368</v>
      </c>
      <c r="B232" s="59">
        <v>1</v>
      </c>
      <c r="C232" s="64">
        <v>1</v>
      </c>
      <c r="D232" t="s">
        <v>864</v>
      </c>
    </row>
    <row r="233" spans="1:4" x14ac:dyDescent="0.25">
      <c r="A233" s="24" t="s">
        <v>367</v>
      </c>
      <c r="B233" s="59">
        <v>1</v>
      </c>
      <c r="C233" s="64">
        <v>1</v>
      </c>
      <c r="D233" t="s">
        <v>864</v>
      </c>
    </row>
    <row r="234" spans="1:4" x14ac:dyDescent="0.25">
      <c r="A234" s="3" t="s">
        <v>150</v>
      </c>
      <c r="B234" s="58">
        <v>0</v>
      </c>
      <c r="C234" s="63">
        <v>1</v>
      </c>
    </row>
    <row r="235" spans="1:4" x14ac:dyDescent="0.25">
      <c r="A235" s="9" t="s">
        <v>152</v>
      </c>
      <c r="B235" s="56">
        <v>0</v>
      </c>
      <c r="C235" s="62">
        <v>1</v>
      </c>
    </row>
    <row r="236" spans="1:4" x14ac:dyDescent="0.25">
      <c r="A236" s="3" t="s">
        <v>369</v>
      </c>
      <c r="B236" s="57"/>
      <c r="C236" s="63"/>
    </row>
    <row r="237" spans="1:4" x14ac:dyDescent="0.25">
      <c r="A237" s="3" t="s">
        <v>153</v>
      </c>
      <c r="B237" s="57">
        <v>0</v>
      </c>
      <c r="C237" s="63" t="s">
        <v>880</v>
      </c>
    </row>
    <row r="238" spans="1:4" x14ac:dyDescent="0.25">
      <c r="A238" s="3" t="s">
        <v>370</v>
      </c>
      <c r="B238" s="57"/>
      <c r="C238" s="63"/>
    </row>
    <row r="239" spans="1:4" x14ac:dyDescent="0.25">
      <c r="A239" s="3" t="s">
        <v>154</v>
      </c>
      <c r="B239" s="58">
        <v>0</v>
      </c>
      <c r="C239" s="63" t="s">
        <v>880</v>
      </c>
    </row>
    <row r="240" spans="1:4" x14ac:dyDescent="0.25">
      <c r="A240" s="3" t="s">
        <v>371</v>
      </c>
      <c r="B240" s="57"/>
      <c r="C240" s="63"/>
    </row>
    <row r="241" spans="1:3" x14ac:dyDescent="0.25">
      <c r="A241" s="3" t="s">
        <v>372</v>
      </c>
      <c r="B241" s="57">
        <v>1</v>
      </c>
      <c r="C241" s="63"/>
    </row>
    <row r="242" spans="1:3" x14ac:dyDescent="0.25">
      <c r="A242" s="3" t="s">
        <v>373</v>
      </c>
      <c r="B242" s="58">
        <v>0</v>
      </c>
      <c r="C242" s="63" t="s">
        <v>880</v>
      </c>
    </row>
    <row r="243" spans="1:3" x14ac:dyDescent="0.25">
      <c r="A243" s="3" t="s">
        <v>157</v>
      </c>
      <c r="B243" s="58">
        <v>0</v>
      </c>
      <c r="C243" s="63">
        <v>1</v>
      </c>
    </row>
    <row r="244" spans="1:3" x14ac:dyDescent="0.25">
      <c r="A244" s="2" t="s">
        <v>374</v>
      </c>
      <c r="B244" s="57"/>
      <c r="C244" s="63"/>
    </row>
    <row r="245" spans="1:3" x14ac:dyDescent="0.25">
      <c r="A245" s="3" t="s">
        <v>158</v>
      </c>
      <c r="B245" s="58">
        <v>0</v>
      </c>
      <c r="C245" s="63">
        <v>1</v>
      </c>
    </row>
    <row r="246" spans="1:3" x14ac:dyDescent="0.25">
      <c r="A246" s="2" t="s">
        <v>375</v>
      </c>
      <c r="B246" s="57"/>
      <c r="C246" s="63"/>
    </row>
    <row r="247" spans="1:3" x14ac:dyDescent="0.25">
      <c r="A247" s="3" t="s">
        <v>160</v>
      </c>
      <c r="B247" s="58">
        <v>0</v>
      </c>
      <c r="C247" s="63">
        <v>1</v>
      </c>
    </row>
    <row r="248" spans="1:3" x14ac:dyDescent="0.25">
      <c r="A248" s="9" t="s">
        <v>161</v>
      </c>
      <c r="B248" s="56">
        <v>1</v>
      </c>
      <c r="C248" s="62">
        <v>1</v>
      </c>
    </row>
    <row r="249" spans="1:3" x14ac:dyDescent="0.25">
      <c r="A249" s="3" t="s">
        <v>376</v>
      </c>
      <c r="B249" s="57"/>
      <c r="C249" s="63"/>
    </row>
    <row r="250" spans="1:3" x14ac:dyDescent="0.25">
      <c r="A250" s="3" t="s">
        <v>377</v>
      </c>
      <c r="B250" s="58">
        <v>0</v>
      </c>
      <c r="C250" s="63" t="s">
        <v>880</v>
      </c>
    </row>
    <row r="251" spans="1:3" x14ac:dyDescent="0.25">
      <c r="A251" s="3" t="s">
        <v>378</v>
      </c>
      <c r="B251" s="58">
        <v>0</v>
      </c>
      <c r="C251" s="63" t="s">
        <v>880</v>
      </c>
    </row>
    <row r="252" spans="1:3" x14ac:dyDescent="0.25">
      <c r="A252" s="3" t="s">
        <v>379</v>
      </c>
      <c r="B252" s="57"/>
      <c r="C252" s="63"/>
    </row>
    <row r="253" spans="1:3" x14ac:dyDescent="0.25">
      <c r="A253" s="3" t="s">
        <v>380</v>
      </c>
      <c r="B253" s="58">
        <v>0</v>
      </c>
      <c r="C253" s="63">
        <v>1</v>
      </c>
    </row>
    <row r="254" spans="1:3" x14ac:dyDescent="0.25">
      <c r="A254" s="3" t="s">
        <v>163</v>
      </c>
      <c r="B254" s="58">
        <v>0</v>
      </c>
      <c r="C254" s="63">
        <v>1</v>
      </c>
    </row>
    <row r="255" spans="1:3" x14ac:dyDescent="0.25">
      <c r="A255" s="9" t="s">
        <v>626</v>
      </c>
      <c r="B255" s="56">
        <v>1</v>
      </c>
      <c r="C255" s="62">
        <v>1</v>
      </c>
    </row>
    <row r="256" spans="1:3" x14ac:dyDescent="0.25">
      <c r="A256" s="3" t="s">
        <v>627</v>
      </c>
      <c r="B256" s="57"/>
      <c r="C256" s="63"/>
    </row>
    <row r="257" spans="1:3" x14ac:dyDescent="0.25">
      <c r="A257" s="3" t="s">
        <v>628</v>
      </c>
      <c r="B257" s="58">
        <v>0</v>
      </c>
      <c r="C257" s="63" t="s">
        <v>880</v>
      </c>
    </row>
    <row r="258" spans="1:3" x14ac:dyDescent="0.25">
      <c r="A258" s="3" t="s">
        <v>629</v>
      </c>
      <c r="B258" s="58">
        <v>0</v>
      </c>
      <c r="C258" s="63" t="s">
        <v>880</v>
      </c>
    </row>
    <row r="259" spans="1:3" x14ac:dyDescent="0.25">
      <c r="A259" s="3" t="s">
        <v>630</v>
      </c>
      <c r="B259" s="57"/>
      <c r="C259" s="63"/>
    </row>
    <row r="260" spans="1:3" x14ac:dyDescent="0.25">
      <c r="A260" s="3" t="s">
        <v>631</v>
      </c>
      <c r="B260" s="58">
        <v>0</v>
      </c>
      <c r="C260" s="63">
        <v>1</v>
      </c>
    </row>
    <row r="261" spans="1:3" x14ac:dyDescent="0.25">
      <c r="A261" s="3" t="s">
        <v>164</v>
      </c>
      <c r="B261" s="58">
        <v>0</v>
      </c>
      <c r="C261" s="63">
        <v>1</v>
      </c>
    </row>
    <row r="262" spans="1:3" x14ac:dyDescent="0.25">
      <c r="A262" s="9" t="s">
        <v>165</v>
      </c>
      <c r="B262" s="56">
        <v>1</v>
      </c>
      <c r="C262" s="62">
        <v>1</v>
      </c>
    </row>
    <row r="263" spans="1:3" x14ac:dyDescent="0.25">
      <c r="A263" s="3" t="s">
        <v>381</v>
      </c>
      <c r="B263" s="57"/>
      <c r="C263" s="63"/>
    </row>
    <row r="264" spans="1:3" x14ac:dyDescent="0.25">
      <c r="A264" s="3" t="s">
        <v>382</v>
      </c>
      <c r="B264" s="58">
        <v>0</v>
      </c>
      <c r="C264" s="63" t="s">
        <v>880</v>
      </c>
    </row>
    <row r="265" spans="1:3" x14ac:dyDescent="0.25">
      <c r="A265" s="3" t="s">
        <v>383</v>
      </c>
      <c r="B265" s="58">
        <v>0</v>
      </c>
      <c r="C265" s="63" t="s">
        <v>880</v>
      </c>
    </row>
    <row r="266" spans="1:3" x14ac:dyDescent="0.25">
      <c r="A266" s="3" t="s">
        <v>384</v>
      </c>
      <c r="B266" s="57"/>
      <c r="C266" s="63"/>
    </row>
    <row r="267" spans="1:3" x14ac:dyDescent="0.25">
      <c r="A267" s="3" t="s">
        <v>385</v>
      </c>
      <c r="B267" s="58">
        <v>0</v>
      </c>
      <c r="C267" s="63">
        <v>1</v>
      </c>
    </row>
    <row r="268" spans="1:3" x14ac:dyDescent="0.25">
      <c r="A268" s="3" t="s">
        <v>166</v>
      </c>
      <c r="B268" s="58">
        <v>0</v>
      </c>
      <c r="C268" s="63">
        <v>1</v>
      </c>
    </row>
    <row r="269" spans="1:3" x14ac:dyDescent="0.25">
      <c r="A269" s="9" t="s">
        <v>167</v>
      </c>
      <c r="B269" s="56">
        <v>1</v>
      </c>
      <c r="C269" s="62">
        <v>1</v>
      </c>
    </row>
    <row r="270" spans="1:3" x14ac:dyDescent="0.25">
      <c r="A270" s="31" t="s">
        <v>386</v>
      </c>
      <c r="B270" s="57"/>
      <c r="C270" s="63"/>
    </row>
    <row r="271" spans="1:3" x14ac:dyDescent="0.25">
      <c r="A271" s="31" t="s">
        <v>168</v>
      </c>
      <c r="B271" s="58">
        <v>0</v>
      </c>
      <c r="C271" s="63">
        <v>1</v>
      </c>
    </row>
    <row r="272" spans="1:3" x14ac:dyDescent="0.25">
      <c r="A272" s="9" t="s">
        <v>169</v>
      </c>
      <c r="B272" s="56">
        <v>1</v>
      </c>
      <c r="C272" s="62">
        <v>1</v>
      </c>
    </row>
    <row r="273" spans="1:3" x14ac:dyDescent="0.25">
      <c r="A273" s="3" t="s">
        <v>387</v>
      </c>
      <c r="B273" s="57"/>
      <c r="C273" s="63"/>
    </row>
    <row r="274" spans="1:3" x14ac:dyDescent="0.25">
      <c r="A274" s="3" t="s">
        <v>388</v>
      </c>
      <c r="B274" s="58">
        <v>0</v>
      </c>
      <c r="C274" s="63" t="s">
        <v>880</v>
      </c>
    </row>
    <row r="275" spans="1:3" x14ac:dyDescent="0.25">
      <c r="A275" s="3" t="s">
        <v>389</v>
      </c>
      <c r="B275" s="58">
        <v>0</v>
      </c>
      <c r="C275" s="63" t="s">
        <v>880</v>
      </c>
    </row>
    <row r="276" spans="1:3" x14ac:dyDescent="0.25">
      <c r="A276" s="3" t="s">
        <v>390</v>
      </c>
      <c r="B276" s="57"/>
      <c r="C276" s="63"/>
    </row>
    <row r="277" spans="1:3" x14ac:dyDescent="0.25">
      <c r="A277" s="3" t="s">
        <v>391</v>
      </c>
      <c r="B277" s="58">
        <v>0</v>
      </c>
      <c r="C277" s="63">
        <v>1</v>
      </c>
    </row>
    <row r="278" spans="1:3" x14ac:dyDescent="0.25">
      <c r="A278" s="3" t="s">
        <v>170</v>
      </c>
      <c r="B278" s="58">
        <v>0</v>
      </c>
      <c r="C278" s="63" t="s">
        <v>880</v>
      </c>
    </row>
    <row r="279" spans="1:3" x14ac:dyDescent="0.25">
      <c r="A279" s="3" t="s">
        <v>392</v>
      </c>
      <c r="B279" s="58"/>
      <c r="C279" s="63"/>
    </row>
    <row r="280" spans="1:3" x14ac:dyDescent="0.25">
      <c r="A280" s="3" t="s">
        <v>171</v>
      </c>
      <c r="B280" s="58">
        <v>0</v>
      </c>
      <c r="C280" s="63" t="s">
        <v>880</v>
      </c>
    </row>
    <row r="281" spans="1:3" x14ac:dyDescent="0.25">
      <c r="A281" s="3" t="s">
        <v>393</v>
      </c>
      <c r="B281" s="57"/>
      <c r="C281" s="63"/>
    </row>
    <row r="282" spans="1:3" x14ac:dyDescent="0.25">
      <c r="A282" s="3" t="s">
        <v>172</v>
      </c>
      <c r="B282" s="58">
        <v>0</v>
      </c>
      <c r="C282" s="63" t="s">
        <v>880</v>
      </c>
    </row>
    <row r="283" spans="1:3" x14ac:dyDescent="0.25">
      <c r="A283" s="3" t="s">
        <v>173</v>
      </c>
      <c r="B283" s="58">
        <v>0</v>
      </c>
      <c r="C283" s="63">
        <v>1</v>
      </c>
    </row>
    <row r="284" spans="1:3" x14ac:dyDescent="0.25">
      <c r="A284" s="9" t="s">
        <v>467</v>
      </c>
      <c r="B284" s="56">
        <v>1</v>
      </c>
      <c r="C284" s="62">
        <v>1</v>
      </c>
    </row>
    <row r="285" spans="1:3" x14ac:dyDescent="0.25">
      <c r="A285" s="31" t="s">
        <v>468</v>
      </c>
      <c r="B285" s="57"/>
      <c r="C285" s="63"/>
    </row>
    <row r="286" spans="1:3" x14ac:dyDescent="0.25">
      <c r="A286" s="31" t="s">
        <v>469</v>
      </c>
      <c r="B286" s="58">
        <v>0</v>
      </c>
      <c r="C286" s="63" t="s">
        <v>880</v>
      </c>
    </row>
    <row r="287" spans="1:3" x14ac:dyDescent="0.25">
      <c r="A287" s="31" t="s">
        <v>470</v>
      </c>
      <c r="B287" s="57"/>
      <c r="C287" s="63"/>
    </row>
    <row r="288" spans="1:3" x14ac:dyDescent="0.25">
      <c r="A288" s="31" t="s">
        <v>471</v>
      </c>
      <c r="B288" s="58">
        <v>0</v>
      </c>
      <c r="C288" s="63" t="s">
        <v>880</v>
      </c>
    </row>
    <row r="289" spans="1:3" x14ac:dyDescent="0.25">
      <c r="A289" s="31" t="s">
        <v>472</v>
      </c>
      <c r="B289" s="57"/>
      <c r="C289" s="63"/>
    </row>
    <row r="290" spans="1:3" x14ac:dyDescent="0.25">
      <c r="A290" s="3" t="s">
        <v>175</v>
      </c>
      <c r="B290" s="57">
        <v>0</v>
      </c>
      <c r="C290" s="63">
        <v>1</v>
      </c>
    </row>
    <row r="291" spans="1:3" x14ac:dyDescent="0.25">
      <c r="A291" s="3" t="s">
        <v>177</v>
      </c>
      <c r="B291" s="58">
        <v>0</v>
      </c>
      <c r="C291" s="63">
        <v>1</v>
      </c>
    </row>
    <row r="292" spans="1:3" x14ac:dyDescent="0.25">
      <c r="A292" s="9" t="s">
        <v>179</v>
      </c>
      <c r="B292" s="56">
        <v>1</v>
      </c>
      <c r="C292" s="62">
        <v>1</v>
      </c>
    </row>
    <row r="293" spans="1:3" x14ac:dyDescent="0.25">
      <c r="A293" s="3" t="s">
        <v>394</v>
      </c>
      <c r="B293" s="57"/>
      <c r="C293" s="63"/>
    </row>
    <row r="294" spans="1:3" x14ac:dyDescent="0.25">
      <c r="A294" s="3" t="s">
        <v>396</v>
      </c>
      <c r="B294" s="58">
        <v>1</v>
      </c>
      <c r="C294" s="63">
        <v>1</v>
      </c>
    </row>
    <row r="295" spans="1:3" x14ac:dyDescent="0.25">
      <c r="A295" s="3" t="s">
        <v>398</v>
      </c>
      <c r="B295" s="58">
        <v>1</v>
      </c>
      <c r="C295" s="63">
        <v>1</v>
      </c>
    </row>
    <row r="296" spans="1:3" x14ac:dyDescent="0.25">
      <c r="A296" s="3" t="s">
        <v>180</v>
      </c>
      <c r="B296" s="58">
        <v>0</v>
      </c>
      <c r="C296" s="63" t="s">
        <v>880</v>
      </c>
    </row>
    <row r="297" spans="1:3" x14ac:dyDescent="0.25">
      <c r="A297" s="9" t="s">
        <v>181</v>
      </c>
      <c r="B297" s="56">
        <v>1</v>
      </c>
      <c r="C297" s="62">
        <v>1</v>
      </c>
    </row>
    <row r="298" spans="1:3" x14ac:dyDescent="0.25">
      <c r="A298" s="3" t="s">
        <v>399</v>
      </c>
      <c r="B298" s="57"/>
      <c r="C298" s="63"/>
    </row>
    <row r="299" spans="1:3" x14ac:dyDescent="0.25">
      <c r="A299" s="3" t="s">
        <v>400</v>
      </c>
      <c r="B299" s="58">
        <v>1</v>
      </c>
      <c r="C299" s="63" t="s">
        <v>880</v>
      </c>
    </row>
    <row r="300" spans="1:3" x14ac:dyDescent="0.25">
      <c r="A300" s="3" t="s">
        <v>401</v>
      </c>
      <c r="B300" s="57"/>
      <c r="C300" s="63"/>
    </row>
    <row r="301" spans="1:3" x14ac:dyDescent="0.25">
      <c r="A301" s="3" t="s">
        <v>182</v>
      </c>
      <c r="B301" s="58">
        <v>0</v>
      </c>
      <c r="C301" s="63" t="s">
        <v>880</v>
      </c>
    </row>
    <row r="302" spans="1:3" x14ac:dyDescent="0.25">
      <c r="A302" s="9" t="s">
        <v>183</v>
      </c>
      <c r="B302" s="56">
        <v>1</v>
      </c>
      <c r="C302" s="62">
        <v>1</v>
      </c>
    </row>
    <row r="303" spans="1:3" x14ac:dyDescent="0.25">
      <c r="A303" s="31" t="s">
        <v>402</v>
      </c>
      <c r="B303" s="57"/>
      <c r="C303" s="63"/>
    </row>
    <row r="304" spans="1:3" x14ac:dyDescent="0.25">
      <c r="A304" s="31" t="s">
        <v>403</v>
      </c>
      <c r="B304" s="58">
        <v>0</v>
      </c>
      <c r="C304" s="63" t="s">
        <v>880</v>
      </c>
    </row>
    <row r="305" spans="1:3" x14ac:dyDescent="0.25">
      <c r="A305" s="31" t="s">
        <v>404</v>
      </c>
      <c r="B305" s="57"/>
      <c r="C305" s="63"/>
    </row>
    <row r="306" spans="1:3" x14ac:dyDescent="0.25">
      <c r="A306" s="31" t="s">
        <v>405</v>
      </c>
      <c r="B306" s="58">
        <v>0</v>
      </c>
      <c r="C306" s="63" t="s">
        <v>880</v>
      </c>
    </row>
    <row r="307" spans="1:3" x14ac:dyDescent="0.25">
      <c r="A307" s="31" t="s">
        <v>406</v>
      </c>
      <c r="B307" s="57"/>
      <c r="C307" s="63"/>
    </row>
    <row r="308" spans="1:3" x14ac:dyDescent="0.25">
      <c r="A308" s="3" t="s">
        <v>184</v>
      </c>
      <c r="B308" s="57">
        <v>0</v>
      </c>
      <c r="C308" s="63">
        <v>1</v>
      </c>
    </row>
    <row r="309" spans="1:3" x14ac:dyDescent="0.25">
      <c r="A309" s="9" t="s">
        <v>407</v>
      </c>
      <c r="B309" s="56">
        <v>1</v>
      </c>
      <c r="C309" s="62">
        <v>1</v>
      </c>
    </row>
    <row r="310" spans="1:3" x14ac:dyDescent="0.25">
      <c r="A310" s="3" t="s">
        <v>408</v>
      </c>
      <c r="B310" s="57"/>
      <c r="C310" s="63"/>
    </row>
    <row r="311" spans="1:3" x14ac:dyDescent="0.25">
      <c r="A311" s="3" t="s">
        <v>409</v>
      </c>
      <c r="B311" s="58">
        <v>0</v>
      </c>
      <c r="C311" s="63" t="s">
        <v>880</v>
      </c>
    </row>
    <row r="312" spans="1:3" x14ac:dyDescent="0.25">
      <c r="A312" s="3" t="s">
        <v>410</v>
      </c>
      <c r="B312" s="58">
        <v>0</v>
      </c>
      <c r="C312" s="63" t="s">
        <v>880</v>
      </c>
    </row>
    <row r="313" spans="1:3" x14ac:dyDescent="0.25">
      <c r="A313" s="3" t="s">
        <v>411</v>
      </c>
      <c r="B313" s="57"/>
      <c r="C313" s="63"/>
    </row>
    <row r="314" spans="1:3" x14ac:dyDescent="0.25">
      <c r="A314" s="3" t="s">
        <v>412</v>
      </c>
      <c r="B314" s="58">
        <v>0</v>
      </c>
      <c r="C314" s="63">
        <v>1</v>
      </c>
    </row>
    <row r="315" spans="1:3" x14ac:dyDescent="0.25">
      <c r="A315" s="3" t="s">
        <v>186</v>
      </c>
      <c r="B315" s="57"/>
      <c r="C315" s="63"/>
    </row>
    <row r="316" spans="1:3" x14ac:dyDescent="0.25">
      <c r="A316" s="9" t="s">
        <v>187</v>
      </c>
      <c r="B316" s="56">
        <v>0</v>
      </c>
      <c r="C316" s="62">
        <v>1</v>
      </c>
    </row>
    <row r="317" spans="1:3" x14ac:dyDescent="0.25">
      <c r="A317" s="3" t="s">
        <v>413</v>
      </c>
      <c r="B317" s="57"/>
      <c r="C317" s="63"/>
    </row>
    <row r="318" spans="1:3" x14ac:dyDescent="0.25">
      <c r="A318" s="3" t="s">
        <v>188</v>
      </c>
      <c r="B318" s="57">
        <v>0</v>
      </c>
      <c r="C318" s="63" t="s">
        <v>880</v>
      </c>
    </row>
    <row r="319" spans="1:3" x14ac:dyDescent="0.25">
      <c r="A319" s="3" t="s">
        <v>414</v>
      </c>
      <c r="B319" s="57"/>
      <c r="C319" s="63"/>
    </row>
    <row r="320" spans="1:3" x14ac:dyDescent="0.25">
      <c r="A320" s="3" t="s">
        <v>189</v>
      </c>
      <c r="B320" s="58">
        <v>0</v>
      </c>
      <c r="C320" s="63" t="s">
        <v>880</v>
      </c>
    </row>
    <row r="321" spans="1:3" x14ac:dyDescent="0.25">
      <c r="A321" s="3" t="s">
        <v>415</v>
      </c>
      <c r="B321" s="57"/>
      <c r="C321" s="63"/>
    </row>
    <row r="322" spans="1:3" x14ac:dyDescent="0.25">
      <c r="A322" s="3" t="s">
        <v>416</v>
      </c>
      <c r="B322" s="57">
        <v>1</v>
      </c>
      <c r="C322" s="63" t="s">
        <v>880</v>
      </c>
    </row>
    <row r="323" spans="1:3" x14ac:dyDescent="0.25">
      <c r="A323" s="3" t="s">
        <v>417</v>
      </c>
      <c r="B323" s="58">
        <v>0</v>
      </c>
      <c r="C323" s="63" t="s">
        <v>880</v>
      </c>
    </row>
    <row r="324" spans="1:3" x14ac:dyDescent="0.25">
      <c r="A324" s="3" t="s">
        <v>190</v>
      </c>
      <c r="B324" s="58">
        <v>0</v>
      </c>
      <c r="C324" s="63">
        <v>1</v>
      </c>
    </row>
    <row r="325" spans="1:3" x14ac:dyDescent="0.25">
      <c r="A325" s="2" t="s">
        <v>418</v>
      </c>
      <c r="B325" s="57"/>
      <c r="C325" s="63"/>
    </row>
    <row r="326" spans="1:3" x14ac:dyDescent="0.25">
      <c r="A326" s="3" t="s">
        <v>191</v>
      </c>
      <c r="B326" s="58">
        <v>0</v>
      </c>
      <c r="C326" s="63">
        <v>1</v>
      </c>
    </row>
    <row r="327" spans="1:3" x14ac:dyDescent="0.25">
      <c r="A327" s="2" t="s">
        <v>419</v>
      </c>
      <c r="B327" s="57"/>
      <c r="C327" s="63"/>
    </row>
    <row r="328" spans="1:3" x14ac:dyDescent="0.25">
      <c r="A328" s="3" t="s">
        <v>192</v>
      </c>
      <c r="B328" s="58">
        <v>0</v>
      </c>
      <c r="C328" s="63">
        <v>1</v>
      </c>
    </row>
    <row r="329" spans="1:3" x14ac:dyDescent="0.25">
      <c r="A329" s="9" t="s">
        <v>193</v>
      </c>
      <c r="B329" s="56">
        <v>1</v>
      </c>
      <c r="C329" s="62">
        <v>1</v>
      </c>
    </row>
    <row r="330" spans="1:3" x14ac:dyDescent="0.25">
      <c r="A330" s="3" t="s">
        <v>420</v>
      </c>
      <c r="B330" s="57"/>
      <c r="C330" s="63"/>
    </row>
    <row r="331" spans="1:3" x14ac:dyDescent="0.25">
      <c r="A331" s="2" t="s">
        <v>421</v>
      </c>
      <c r="B331" s="58">
        <v>0</v>
      </c>
      <c r="C331" s="63" t="s">
        <v>880</v>
      </c>
    </row>
    <row r="332" spans="1:3" x14ac:dyDescent="0.25">
      <c r="A332" s="3" t="s">
        <v>422</v>
      </c>
      <c r="B332" s="58">
        <v>0</v>
      </c>
      <c r="C332" s="63" t="s">
        <v>880</v>
      </c>
    </row>
    <row r="333" spans="1:3" x14ac:dyDescent="0.25">
      <c r="A333" s="3" t="s">
        <v>423</v>
      </c>
      <c r="B333" s="57"/>
      <c r="C333" s="63"/>
    </row>
    <row r="334" spans="1:3" x14ac:dyDescent="0.25">
      <c r="A334" s="3" t="s">
        <v>424</v>
      </c>
      <c r="B334" s="58">
        <v>0</v>
      </c>
      <c r="C334" s="63">
        <v>1</v>
      </c>
    </row>
    <row r="335" spans="1:3" x14ac:dyDescent="0.25">
      <c r="A335" s="3" t="s">
        <v>194</v>
      </c>
      <c r="B335" s="58">
        <v>0</v>
      </c>
      <c r="C335" s="63">
        <v>1</v>
      </c>
    </row>
    <row r="336" spans="1:3" x14ac:dyDescent="0.25">
      <c r="A336" s="9" t="s">
        <v>865</v>
      </c>
      <c r="B336" s="56">
        <v>1</v>
      </c>
      <c r="C336" s="62">
        <v>1</v>
      </c>
    </row>
    <row r="337" spans="1:3" x14ac:dyDescent="0.25">
      <c r="A337" s="3" t="s">
        <v>866</v>
      </c>
      <c r="B337" s="57"/>
      <c r="C337" s="63"/>
    </row>
    <row r="338" spans="1:3" x14ac:dyDescent="0.25">
      <c r="A338" s="3" t="s">
        <v>867</v>
      </c>
      <c r="B338" s="58">
        <v>0</v>
      </c>
      <c r="C338" s="63" t="s">
        <v>880</v>
      </c>
    </row>
    <row r="339" spans="1:3" x14ac:dyDescent="0.25">
      <c r="A339" s="3" t="s">
        <v>868</v>
      </c>
      <c r="B339" s="58">
        <v>0</v>
      </c>
      <c r="C339" s="63" t="s">
        <v>880</v>
      </c>
    </row>
    <row r="340" spans="1:3" x14ac:dyDescent="0.25">
      <c r="A340" s="3" t="s">
        <v>869</v>
      </c>
      <c r="B340" s="57"/>
      <c r="C340" s="63"/>
    </row>
    <row r="341" spans="1:3" x14ac:dyDescent="0.25">
      <c r="A341" s="3" t="s">
        <v>870</v>
      </c>
      <c r="B341" s="58">
        <v>0</v>
      </c>
      <c r="C341" s="63">
        <v>1</v>
      </c>
    </row>
    <row r="342" spans="1:3" x14ac:dyDescent="0.25">
      <c r="A342" s="3" t="s">
        <v>195</v>
      </c>
      <c r="B342" s="58">
        <v>0</v>
      </c>
      <c r="C342" s="63">
        <v>1</v>
      </c>
    </row>
    <row r="343" spans="1:3" x14ac:dyDescent="0.25">
      <c r="A343" s="9" t="s">
        <v>196</v>
      </c>
      <c r="B343" s="56">
        <v>1</v>
      </c>
      <c r="C343" s="62">
        <v>1</v>
      </c>
    </row>
    <row r="344" spans="1:3" x14ac:dyDescent="0.25">
      <c r="A344" s="3" t="s">
        <v>425</v>
      </c>
      <c r="B344" s="57"/>
      <c r="C344" s="63"/>
    </row>
    <row r="345" spans="1:3" x14ac:dyDescent="0.25">
      <c r="A345" s="3" t="s">
        <v>426</v>
      </c>
      <c r="B345" s="58">
        <v>0</v>
      </c>
      <c r="C345" s="63" t="s">
        <v>880</v>
      </c>
    </row>
    <row r="346" spans="1:3" x14ac:dyDescent="0.25">
      <c r="A346" s="3" t="s">
        <v>427</v>
      </c>
      <c r="B346" s="58">
        <v>0</v>
      </c>
      <c r="C346" s="63" t="s">
        <v>880</v>
      </c>
    </row>
    <row r="347" spans="1:3" x14ac:dyDescent="0.25">
      <c r="A347" s="3" t="s">
        <v>428</v>
      </c>
      <c r="B347" s="57"/>
      <c r="C347" s="63"/>
    </row>
    <row r="348" spans="1:3" x14ac:dyDescent="0.25">
      <c r="A348" s="3" t="s">
        <v>429</v>
      </c>
      <c r="B348" s="58">
        <v>0</v>
      </c>
      <c r="C348" s="63">
        <v>1</v>
      </c>
    </row>
    <row r="349" spans="1:3" x14ac:dyDescent="0.25">
      <c r="A349" s="3" t="s">
        <v>197</v>
      </c>
      <c r="B349" s="58">
        <v>0</v>
      </c>
      <c r="C349" s="63">
        <v>1</v>
      </c>
    </row>
    <row r="350" spans="1:3" x14ac:dyDescent="0.25">
      <c r="A350" s="9" t="s">
        <v>198</v>
      </c>
      <c r="B350" s="56">
        <v>1</v>
      </c>
      <c r="C350" s="62">
        <v>1</v>
      </c>
    </row>
    <row r="351" spans="1:3" x14ac:dyDescent="0.25">
      <c r="A351" s="31" t="s">
        <v>430</v>
      </c>
      <c r="B351" s="57"/>
      <c r="C351" s="63"/>
    </row>
    <row r="352" spans="1:3" x14ac:dyDescent="0.25">
      <c r="A352" s="31" t="s">
        <v>199</v>
      </c>
      <c r="B352" s="58">
        <v>0</v>
      </c>
      <c r="C352" s="63">
        <v>1</v>
      </c>
    </row>
    <row r="353" spans="1:3" x14ac:dyDescent="0.25">
      <c r="A353" s="9" t="s">
        <v>200</v>
      </c>
      <c r="B353" s="56">
        <v>1</v>
      </c>
      <c r="C353" s="62">
        <v>1</v>
      </c>
    </row>
    <row r="354" spans="1:3" x14ac:dyDescent="0.25">
      <c r="A354" s="3" t="s">
        <v>431</v>
      </c>
      <c r="B354" s="57"/>
      <c r="C354" s="63"/>
    </row>
    <row r="355" spans="1:3" x14ac:dyDescent="0.25">
      <c r="A355" s="3" t="s">
        <v>432</v>
      </c>
      <c r="B355" s="58">
        <v>0</v>
      </c>
      <c r="C355" s="63" t="s">
        <v>880</v>
      </c>
    </row>
    <row r="356" spans="1:3" x14ac:dyDescent="0.25">
      <c r="A356" s="3" t="s">
        <v>433</v>
      </c>
      <c r="B356" s="58">
        <v>0</v>
      </c>
      <c r="C356" s="63" t="s">
        <v>880</v>
      </c>
    </row>
    <row r="357" spans="1:3" x14ac:dyDescent="0.25">
      <c r="A357" s="3" t="s">
        <v>434</v>
      </c>
      <c r="B357" s="57"/>
      <c r="C357" s="63"/>
    </row>
    <row r="358" spans="1:3" x14ac:dyDescent="0.25">
      <c r="A358" s="3" t="s">
        <v>435</v>
      </c>
      <c r="B358" s="58">
        <v>0</v>
      </c>
      <c r="C358" s="63">
        <v>1</v>
      </c>
    </row>
    <row r="359" spans="1:3" x14ac:dyDescent="0.25">
      <c r="A359" s="3" t="s">
        <v>201</v>
      </c>
      <c r="B359" s="58">
        <v>0</v>
      </c>
      <c r="C359" s="63" t="s">
        <v>880</v>
      </c>
    </row>
    <row r="360" spans="1:3" x14ac:dyDescent="0.25">
      <c r="A360" s="3" t="s">
        <v>436</v>
      </c>
      <c r="B360" s="58"/>
      <c r="C360" s="63"/>
    </row>
    <row r="361" spans="1:3" x14ac:dyDescent="0.25">
      <c r="A361" s="3" t="s">
        <v>202</v>
      </c>
      <c r="B361" s="58">
        <v>0</v>
      </c>
      <c r="C361" s="63" t="s">
        <v>880</v>
      </c>
    </row>
    <row r="362" spans="1:3" x14ac:dyDescent="0.25">
      <c r="A362" s="3" t="s">
        <v>437</v>
      </c>
      <c r="B362" s="57"/>
      <c r="C362" s="63"/>
    </row>
    <row r="363" spans="1:3" x14ac:dyDescent="0.25">
      <c r="A363" s="3" t="s">
        <v>203</v>
      </c>
      <c r="B363" s="58">
        <v>0</v>
      </c>
      <c r="C363" s="63" t="s">
        <v>880</v>
      </c>
    </row>
    <row r="364" spans="1:3" x14ac:dyDescent="0.25">
      <c r="A364" s="3" t="s">
        <v>871</v>
      </c>
      <c r="B364" s="58">
        <v>0</v>
      </c>
      <c r="C364" s="63">
        <v>1</v>
      </c>
    </row>
    <row r="365" spans="1:3" x14ac:dyDescent="0.25">
      <c r="A365" s="9" t="s">
        <v>872</v>
      </c>
      <c r="B365" s="56">
        <v>1</v>
      </c>
      <c r="C365" s="62">
        <v>1</v>
      </c>
    </row>
    <row r="366" spans="1:3" x14ac:dyDescent="0.25">
      <c r="A366" s="31" t="s">
        <v>873</v>
      </c>
      <c r="B366" s="57"/>
      <c r="C366" s="63"/>
    </row>
    <row r="367" spans="1:3" x14ac:dyDescent="0.25">
      <c r="A367" s="31" t="s">
        <v>874</v>
      </c>
      <c r="B367" s="58">
        <v>0</v>
      </c>
      <c r="C367" s="63" t="s">
        <v>880</v>
      </c>
    </row>
    <row r="368" spans="1:3" x14ac:dyDescent="0.25">
      <c r="A368" s="31" t="s">
        <v>875</v>
      </c>
      <c r="B368" s="57"/>
      <c r="C368" s="63"/>
    </row>
    <row r="369" spans="1:3" x14ac:dyDescent="0.25">
      <c r="A369" s="31" t="s">
        <v>876</v>
      </c>
      <c r="B369" s="58">
        <v>0</v>
      </c>
      <c r="C369" s="63" t="s">
        <v>880</v>
      </c>
    </row>
    <row r="370" spans="1:3" x14ac:dyDescent="0.25">
      <c r="A370" s="31" t="s">
        <v>877</v>
      </c>
      <c r="B370" s="57"/>
      <c r="C370" s="63"/>
    </row>
    <row r="371" spans="1:3" x14ac:dyDescent="0.25">
      <c r="A371" s="3" t="s">
        <v>204</v>
      </c>
      <c r="B371" s="57">
        <v>0</v>
      </c>
      <c r="C371" s="63">
        <v>1</v>
      </c>
    </row>
    <row r="372" spans="1:3" x14ac:dyDescent="0.25">
      <c r="A372" s="3" t="s">
        <v>205</v>
      </c>
      <c r="B372" s="58">
        <v>0</v>
      </c>
      <c r="C372" s="63">
        <v>1</v>
      </c>
    </row>
    <row r="373" spans="1:3" x14ac:dyDescent="0.25">
      <c r="A373" s="9" t="s">
        <v>206</v>
      </c>
      <c r="B373" s="56">
        <v>1</v>
      </c>
      <c r="C373" s="62">
        <v>1</v>
      </c>
    </row>
    <row r="374" spans="1:3" x14ac:dyDescent="0.25">
      <c r="A374" s="3" t="s">
        <v>438</v>
      </c>
      <c r="B374" s="57"/>
      <c r="C374" s="63"/>
    </row>
    <row r="375" spans="1:3" x14ac:dyDescent="0.25">
      <c r="A375" s="3" t="s">
        <v>439</v>
      </c>
      <c r="B375" s="58">
        <v>1</v>
      </c>
      <c r="C375" s="63">
        <v>1</v>
      </c>
    </row>
    <row r="376" spans="1:3" x14ac:dyDescent="0.25">
      <c r="A376" s="3" t="s">
        <v>440</v>
      </c>
      <c r="B376" s="58">
        <v>1</v>
      </c>
      <c r="C376" s="63">
        <v>1</v>
      </c>
    </row>
    <row r="377" spans="1:3" x14ac:dyDescent="0.25">
      <c r="A377" s="3" t="s">
        <v>207</v>
      </c>
      <c r="B377" s="58">
        <v>0</v>
      </c>
      <c r="C377" s="63" t="s">
        <v>880</v>
      </c>
    </row>
    <row r="378" spans="1:3" x14ac:dyDescent="0.25">
      <c r="A378" s="9" t="s">
        <v>208</v>
      </c>
      <c r="B378" s="56">
        <v>1</v>
      </c>
      <c r="C378" s="62">
        <v>1</v>
      </c>
    </row>
    <row r="379" spans="1:3" x14ac:dyDescent="0.25">
      <c r="A379" s="3" t="s">
        <v>441</v>
      </c>
      <c r="B379" s="57"/>
      <c r="C379" s="63"/>
    </row>
    <row r="380" spans="1:3" x14ac:dyDescent="0.25">
      <c r="A380" s="3" t="s">
        <v>442</v>
      </c>
      <c r="B380" s="58">
        <v>1</v>
      </c>
      <c r="C380" s="63"/>
    </row>
    <row r="381" spans="1:3" x14ac:dyDescent="0.25">
      <c r="A381" s="3" t="s">
        <v>443</v>
      </c>
      <c r="B381" s="57"/>
      <c r="C381" s="63"/>
    </row>
    <row r="382" spans="1:3" x14ac:dyDescent="0.25">
      <c r="A382" s="3" t="s">
        <v>209</v>
      </c>
      <c r="B382" s="58">
        <v>0</v>
      </c>
      <c r="C382" s="63" t="s">
        <v>880</v>
      </c>
    </row>
    <row r="383" spans="1:3" x14ac:dyDescent="0.25">
      <c r="A383" s="9" t="s">
        <v>210</v>
      </c>
      <c r="B383" s="56">
        <v>1</v>
      </c>
      <c r="C383" s="62">
        <v>1</v>
      </c>
    </row>
    <row r="384" spans="1:3" x14ac:dyDescent="0.25">
      <c r="A384" s="31" t="s">
        <v>444</v>
      </c>
      <c r="B384" s="57"/>
      <c r="C384" s="63"/>
    </row>
    <row r="385" spans="1:3" x14ac:dyDescent="0.25">
      <c r="A385" s="31" t="s">
        <v>445</v>
      </c>
      <c r="B385" s="58">
        <v>0</v>
      </c>
      <c r="C385" s="63" t="s">
        <v>880</v>
      </c>
    </row>
    <row r="386" spans="1:3" x14ac:dyDescent="0.25">
      <c r="A386" s="31" t="s">
        <v>446</v>
      </c>
      <c r="B386" s="57"/>
      <c r="C386" s="63"/>
    </row>
    <row r="387" spans="1:3" x14ac:dyDescent="0.25">
      <c r="A387" s="31" t="s">
        <v>447</v>
      </c>
      <c r="B387" s="58">
        <v>0</v>
      </c>
      <c r="C387" s="63" t="s">
        <v>880</v>
      </c>
    </row>
    <row r="388" spans="1:3" x14ac:dyDescent="0.25">
      <c r="A388" s="31" t="s">
        <v>448</v>
      </c>
      <c r="B388" s="57"/>
      <c r="C388" s="63"/>
    </row>
    <row r="389" spans="1:3" x14ac:dyDescent="0.25">
      <c r="A389" s="3" t="s">
        <v>211</v>
      </c>
      <c r="B389" s="57">
        <v>0</v>
      </c>
      <c r="C389" s="63">
        <v>1</v>
      </c>
    </row>
    <row r="390" spans="1:3" x14ac:dyDescent="0.25">
      <c r="A390" s="9" t="s">
        <v>212</v>
      </c>
      <c r="B390" s="56">
        <v>1</v>
      </c>
      <c r="C390" s="62">
        <v>1</v>
      </c>
    </row>
    <row r="391" spans="1:3" x14ac:dyDescent="0.25">
      <c r="A391" s="3" t="s">
        <v>449</v>
      </c>
      <c r="B391" s="57"/>
      <c r="C391" s="63"/>
    </row>
    <row r="392" spans="1:3" x14ac:dyDescent="0.25">
      <c r="A392" s="3" t="s">
        <v>450</v>
      </c>
      <c r="B392" s="58">
        <v>0</v>
      </c>
      <c r="C392" s="63" t="s">
        <v>880</v>
      </c>
    </row>
    <row r="393" spans="1:3" x14ac:dyDescent="0.25">
      <c r="A393" s="3" t="s">
        <v>451</v>
      </c>
      <c r="B393" s="58">
        <v>0</v>
      </c>
      <c r="C393" s="63" t="s">
        <v>880</v>
      </c>
    </row>
    <row r="394" spans="1:3" x14ac:dyDescent="0.25">
      <c r="A394" s="3" t="s">
        <v>452</v>
      </c>
      <c r="B394" s="57"/>
      <c r="C394" s="63"/>
    </row>
    <row r="395" spans="1:3" x14ac:dyDescent="0.25">
      <c r="A395" s="3" t="s">
        <v>453</v>
      </c>
      <c r="B395" s="60">
        <v>0</v>
      </c>
      <c r="C395" s="6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dcat_edit_weergave</vt:lpstr>
      <vt:lpstr>dcat_terms</vt:lpstr>
      <vt:lpstr>input_Dirk_Mathias</vt:lpstr>
      <vt:lpstr>Cardinaliteit</vt:lpstr>
      <vt:lpstr>dcat_terms!_ftnref1</vt:lpstr>
      <vt:lpstr>CARDINALITIES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2018-07-11T07:39:37Z</dcterms:modified>
</cp:coreProperties>
</file>