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jefferson_bustamante-restrepo_polymtl_ca/Documents/"/>
    </mc:Choice>
  </mc:AlternateContent>
  <xr:revisionPtr revIDLastSave="0" documentId="8_{E73016EC-8731-4047-87AB-1B13A798FE22}" xr6:coauthVersionLast="47" xr6:coauthVersionMax="47" xr10:uidLastSave="{00000000-0000-0000-0000-000000000000}"/>
  <bookViews>
    <workbookView xWindow="55335" yWindow="7455" windowWidth="17280" windowHeight="8880" xr2:uid="{D2096047-C70B-485B-8DCA-48FB3F99EA5B}"/>
  </bookViews>
  <sheets>
    <sheet name="Kopanoar M-13" sheetId="1" r:id="rId1"/>
  </sheets>
  <externalReferences>
    <externalReference r:id="rId2"/>
  </externalReferences>
  <definedNames>
    <definedName name="Dgd">('[1]Upluk_M-38'!XEY1-('[1]Upluk_M-38'!$N$5-'[1]Upluk_M-38'!$N$7))/3.28</definedName>
    <definedName name="Tgd">('[1]Upluk_M-38'!XFC1*((('[1]Upluk_M-38'!XEX1-('[1]Upluk_M-38'!$N$5-'[1]Upluk_M-38'!$N$7))+('[1]Upluk_M-38'!XEY1-'[1]Upluk_M-38'!XEZ1-'[1]Upluk_M-38'!$N$7))/('[1]Upluk_M-38'!XFB1^2+(('[1]Upluk_M-38'!XEX1-('[1]Upluk_M-38'!$N$5-'[1]Upluk_M-38'!$N$7))+('[1]Upluk_M-38'!XEY1-'[1]Upluk_M-38'!XEZ1-'[1]Upluk_M-38'!$N$7))^2)^0.5))-(('[1]Upluk_M-38'!XEY1-'[1]Upluk_M-38'!XEZ1-'[1]Upluk_M-38'!$N$7)/'[1]Upluk_M-38'!$N$8)</definedName>
    <definedName name="Vavg">'[1]Upluk_M-38'!XFC1/('[1]Upluk_M-38'!XFD1*1000)</definedName>
    <definedName name="Vint">('[1]Upluk_M-38'!XFB1-'[1]Upluk_M-38'!XFB1048576)/('[1]Upluk_M-38'!XFC1-'[1]Upluk_M-38'!XFC1048576)/1000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8" i="1" l="1"/>
  <c r="B98" i="1"/>
  <c r="F98" i="1" s="1"/>
  <c r="E97" i="1"/>
  <c r="D97" i="1"/>
  <c r="B97" i="1"/>
  <c r="D96" i="1"/>
  <c r="B96" i="1"/>
  <c r="E96" i="1" s="1"/>
  <c r="D95" i="1"/>
  <c r="B95" i="1"/>
  <c r="E95" i="1" s="1"/>
  <c r="D94" i="1"/>
  <c r="B94" i="1"/>
  <c r="D93" i="1"/>
  <c r="B93" i="1"/>
  <c r="E93" i="1" s="1"/>
  <c r="F92" i="1"/>
  <c r="E92" i="1"/>
  <c r="D92" i="1"/>
  <c r="B92" i="1"/>
  <c r="D91" i="1"/>
  <c r="B91" i="1"/>
  <c r="F90" i="1"/>
  <c r="E90" i="1"/>
  <c r="D90" i="1"/>
  <c r="B90" i="1"/>
  <c r="E91" i="1" s="1"/>
  <c r="D89" i="1"/>
  <c r="B89" i="1"/>
  <c r="D88" i="1"/>
  <c r="B88" i="1"/>
  <c r="E89" i="1" s="1"/>
  <c r="E87" i="1"/>
  <c r="D87" i="1"/>
  <c r="B87" i="1"/>
  <c r="D86" i="1"/>
  <c r="B86" i="1"/>
  <c r="E86" i="1" s="1"/>
  <c r="E85" i="1"/>
  <c r="D85" i="1"/>
  <c r="B85" i="1"/>
  <c r="D84" i="1"/>
  <c r="B84" i="1"/>
  <c r="D83" i="1"/>
  <c r="B83" i="1"/>
  <c r="E84" i="1" s="1"/>
  <c r="D82" i="1"/>
  <c r="B82" i="1"/>
  <c r="D81" i="1"/>
  <c r="B81" i="1"/>
  <c r="F81" i="1" s="1"/>
  <c r="E80" i="1"/>
  <c r="D80" i="1"/>
  <c r="B80" i="1"/>
  <c r="D79" i="1"/>
  <c r="B79" i="1"/>
  <c r="D78" i="1"/>
  <c r="B78" i="1"/>
  <c r="E79" i="1" s="1"/>
  <c r="D77" i="1"/>
  <c r="B77" i="1"/>
  <c r="D76" i="1"/>
  <c r="B76" i="1"/>
  <c r="F76" i="1" s="1"/>
  <c r="E75" i="1"/>
  <c r="D75" i="1"/>
  <c r="B75" i="1"/>
  <c r="D74" i="1"/>
  <c r="B74" i="1"/>
  <c r="D73" i="1"/>
  <c r="B73" i="1"/>
  <c r="E74" i="1" s="1"/>
  <c r="E72" i="1"/>
  <c r="D72" i="1"/>
  <c r="B72" i="1"/>
  <c r="D71" i="1"/>
  <c r="B71" i="1"/>
  <c r="E71" i="1" s="1"/>
  <c r="F70" i="1"/>
  <c r="D70" i="1"/>
  <c r="B70" i="1"/>
  <c r="D69" i="1"/>
  <c r="B69" i="1"/>
  <c r="F69" i="1" s="1"/>
  <c r="F68" i="1"/>
  <c r="D68" i="1"/>
  <c r="B68" i="1"/>
  <c r="D67" i="1"/>
  <c r="B67" i="1"/>
  <c r="F67" i="1" s="1"/>
  <c r="F66" i="1"/>
  <c r="E66" i="1"/>
  <c r="D66" i="1"/>
  <c r="B66" i="1"/>
  <c r="D65" i="1"/>
  <c r="B65" i="1"/>
  <c r="E64" i="1"/>
  <c r="D64" i="1"/>
  <c r="B64" i="1"/>
  <c r="E65" i="1" s="1"/>
  <c r="D63" i="1"/>
  <c r="B63" i="1"/>
  <c r="E63" i="1" s="1"/>
  <c r="D62" i="1"/>
  <c r="B62" i="1"/>
  <c r="E62" i="1" s="1"/>
  <c r="E61" i="1"/>
  <c r="D61" i="1"/>
  <c r="B61" i="1"/>
  <c r="D60" i="1"/>
  <c r="B60" i="1"/>
  <c r="E60" i="1" s="1"/>
  <c r="F59" i="1"/>
  <c r="D59" i="1"/>
  <c r="B59" i="1"/>
  <c r="D58" i="1"/>
  <c r="B58" i="1"/>
  <c r="F58" i="1" s="1"/>
  <c r="F57" i="1"/>
  <c r="D57" i="1"/>
  <c r="B57" i="1"/>
  <c r="D56" i="1"/>
  <c r="B56" i="1"/>
  <c r="F56" i="1" s="1"/>
  <c r="F55" i="1"/>
  <c r="D55" i="1"/>
  <c r="B55" i="1"/>
  <c r="D54" i="1"/>
  <c r="B54" i="1"/>
  <c r="F54" i="1" s="1"/>
  <c r="F53" i="1"/>
  <c r="D53" i="1"/>
  <c r="B53" i="1"/>
  <c r="D52" i="1"/>
  <c r="B52" i="1"/>
  <c r="F52" i="1" s="1"/>
  <c r="E51" i="1"/>
  <c r="D51" i="1"/>
  <c r="B51" i="1"/>
  <c r="S50" i="1"/>
  <c r="D50" i="1"/>
  <c r="B50" i="1"/>
  <c r="F50" i="1" s="1"/>
  <c r="S49" i="1"/>
  <c r="D49" i="1"/>
  <c r="B49" i="1"/>
  <c r="S48" i="1"/>
  <c r="D48" i="1"/>
  <c r="B48" i="1"/>
  <c r="E48" i="1" s="1"/>
  <c r="S47" i="1"/>
  <c r="D47" i="1"/>
  <c r="B47" i="1"/>
  <c r="S46" i="1"/>
  <c r="D46" i="1"/>
  <c r="B46" i="1"/>
  <c r="F46" i="1" s="1"/>
  <c r="S45" i="1"/>
  <c r="D45" i="1"/>
  <c r="B45" i="1"/>
  <c r="S44" i="1"/>
  <c r="E44" i="1"/>
  <c r="D44" i="1"/>
  <c r="B44" i="1"/>
  <c r="E45" i="1" s="1"/>
  <c r="S43" i="1"/>
  <c r="D43" i="1"/>
  <c r="B43" i="1"/>
  <c r="F43" i="1" s="1"/>
  <c r="S42" i="1"/>
  <c r="S41" i="1"/>
  <c r="S40" i="1"/>
  <c r="S39" i="1"/>
  <c r="S38" i="1"/>
  <c r="S37" i="1"/>
  <c r="S36" i="1"/>
  <c r="S35" i="1"/>
  <c r="F35" i="1"/>
  <c r="E35" i="1"/>
  <c r="D35" i="1"/>
  <c r="B35" i="1"/>
  <c r="S34" i="1"/>
  <c r="E34" i="1"/>
  <c r="F34" i="1" s="1"/>
  <c r="D34" i="1"/>
  <c r="B34" i="1"/>
  <c r="S33" i="1"/>
  <c r="F33" i="1"/>
  <c r="E33" i="1"/>
  <c r="D33" i="1"/>
  <c r="B33" i="1"/>
  <c r="S32" i="1"/>
  <c r="E32" i="1"/>
  <c r="F32" i="1" s="1"/>
  <c r="D32" i="1"/>
  <c r="B32" i="1"/>
  <c r="S31" i="1"/>
  <c r="F31" i="1"/>
  <c r="E31" i="1"/>
  <c r="D31" i="1"/>
  <c r="B31" i="1"/>
  <c r="S30" i="1"/>
  <c r="E30" i="1"/>
  <c r="F30" i="1" s="1"/>
  <c r="D30" i="1"/>
  <c r="B30" i="1"/>
  <c r="S29" i="1"/>
  <c r="E29" i="1"/>
  <c r="F29" i="1" s="1"/>
  <c r="D29" i="1"/>
  <c r="B29" i="1"/>
  <c r="S28" i="1"/>
  <c r="E28" i="1"/>
  <c r="F28" i="1" s="1"/>
  <c r="D28" i="1"/>
  <c r="B28" i="1"/>
  <c r="S27" i="1"/>
  <c r="F27" i="1"/>
  <c r="E27" i="1"/>
  <c r="D27" i="1"/>
  <c r="B27" i="1"/>
  <c r="S26" i="1"/>
  <c r="E26" i="1"/>
  <c r="F26" i="1" s="1"/>
  <c r="D26" i="1"/>
  <c r="B26" i="1"/>
  <c r="S25" i="1"/>
  <c r="F25" i="1"/>
  <c r="E25" i="1"/>
  <c r="D25" i="1"/>
  <c r="B25" i="1"/>
  <c r="S24" i="1"/>
  <c r="E24" i="1"/>
  <c r="F24" i="1" s="1"/>
  <c r="D24" i="1"/>
  <c r="B24" i="1"/>
  <c r="S23" i="1"/>
  <c r="F23" i="1"/>
  <c r="E23" i="1"/>
  <c r="D23" i="1"/>
  <c r="B23" i="1"/>
  <c r="S22" i="1"/>
  <c r="E22" i="1"/>
  <c r="F22" i="1" s="1"/>
  <c r="D22" i="1"/>
  <c r="B22" i="1"/>
  <c r="S21" i="1"/>
  <c r="E21" i="1"/>
  <c r="F21" i="1" s="1"/>
  <c r="D21" i="1"/>
  <c r="B21" i="1"/>
  <c r="S20" i="1"/>
  <c r="E20" i="1"/>
  <c r="F20" i="1" s="1"/>
  <c r="D20" i="1"/>
  <c r="B20" i="1"/>
  <c r="S19" i="1"/>
  <c r="F19" i="1"/>
  <c r="E19" i="1"/>
  <c r="D19" i="1"/>
  <c r="B19" i="1"/>
  <c r="S18" i="1"/>
  <c r="F18" i="1"/>
  <c r="E18" i="1"/>
  <c r="D18" i="1"/>
  <c r="B18" i="1"/>
  <c r="S17" i="1"/>
  <c r="F17" i="1"/>
  <c r="E17" i="1"/>
  <c r="D17" i="1"/>
  <c r="B17" i="1"/>
  <c r="S16" i="1"/>
  <c r="E16" i="1"/>
  <c r="F16" i="1" s="1"/>
  <c r="D16" i="1"/>
  <c r="B16" i="1"/>
  <c r="S15" i="1"/>
  <c r="F15" i="1"/>
  <c r="E15" i="1"/>
  <c r="D15" i="1"/>
  <c r="B15" i="1"/>
  <c r="S14" i="1"/>
  <c r="E14" i="1"/>
  <c r="F14" i="1" s="1"/>
  <c r="D14" i="1"/>
  <c r="B14" i="1"/>
  <c r="S13" i="1"/>
  <c r="E13" i="1"/>
  <c r="F13" i="1" s="1"/>
  <c r="D13" i="1"/>
  <c r="B13" i="1"/>
  <c r="S12" i="1"/>
  <c r="E12" i="1"/>
  <c r="F12" i="1" s="1"/>
  <c r="D12" i="1"/>
  <c r="B12" i="1"/>
  <c r="S11" i="1"/>
  <c r="F11" i="1"/>
  <c r="E11" i="1"/>
  <c r="D11" i="1"/>
  <c r="B11" i="1"/>
  <c r="S10" i="1"/>
  <c r="E10" i="1"/>
  <c r="F10" i="1" s="1"/>
  <c r="D10" i="1"/>
  <c r="B10" i="1"/>
  <c r="S9" i="1"/>
  <c r="F9" i="1"/>
  <c r="E9" i="1"/>
  <c r="D9" i="1"/>
  <c r="B9" i="1"/>
  <c r="S8" i="1"/>
  <c r="S7" i="1"/>
  <c r="S6" i="1"/>
  <c r="S5" i="1"/>
  <c r="S4" i="1"/>
  <c r="S3" i="1"/>
  <c r="S2" i="1"/>
  <c r="S1" i="1"/>
  <c r="F45" i="1" l="1"/>
  <c r="E94" i="1"/>
  <c r="F96" i="1"/>
  <c r="E47" i="1"/>
  <c r="E49" i="1"/>
  <c r="E53" i="1"/>
  <c r="E55" i="1"/>
  <c r="E57" i="1"/>
  <c r="E59" i="1"/>
  <c r="F61" i="1"/>
  <c r="E68" i="1"/>
  <c r="E70" i="1"/>
  <c r="F72" i="1"/>
  <c r="E77" i="1"/>
  <c r="E82" i="1"/>
  <c r="F87" i="1"/>
  <c r="F94" i="1"/>
  <c r="F44" i="1"/>
  <c r="E46" i="1"/>
  <c r="E73" i="1"/>
  <c r="E78" i="1"/>
  <c r="E83" i="1"/>
  <c r="E88" i="1"/>
  <c r="F64" i="1"/>
  <c r="E43" i="1"/>
  <c r="E50" i="1"/>
  <c r="E52" i="1"/>
  <c r="E54" i="1"/>
  <c r="E56" i="1"/>
  <c r="E58" i="1"/>
  <c r="E67" i="1"/>
  <c r="E69" i="1"/>
  <c r="E76" i="1"/>
  <c r="E81" i="1"/>
  <c r="E98" i="1"/>
</calcChain>
</file>

<file path=xl/sharedStrings.xml><?xml version="1.0" encoding="utf-8"?>
<sst xmlns="http://schemas.openxmlformats.org/spreadsheetml/2006/main" count="29" uniqueCount="21">
  <si>
    <t>Kopanoar M-13</t>
  </si>
  <si>
    <t>(kb=38 ft)</t>
  </si>
  <si>
    <t>(elev datum = 0 ft)</t>
  </si>
  <si>
    <t>(Dwd = kb to elev datum = 38 ft)</t>
  </si>
  <si>
    <t>suspicious</t>
  </si>
  <si>
    <t>Checkshot data</t>
  </si>
  <si>
    <t>ave</t>
  </si>
  <si>
    <t>Depth</t>
  </si>
  <si>
    <t>Tgd (1 way)</t>
  </si>
  <si>
    <t>Tgd (2 way)</t>
  </si>
  <si>
    <t>time_inv</t>
  </si>
  <si>
    <t>ft</t>
  </si>
  <si>
    <t>m</t>
  </si>
  <si>
    <t>s</t>
  </si>
  <si>
    <t>ms</t>
  </si>
  <si>
    <t>Crystal Cable data (compiled by Kezhen Hu in Nov.2007)</t>
  </si>
  <si>
    <t>elev datum =</t>
  </si>
  <si>
    <t>Dgd</t>
  </si>
  <si>
    <t>Tgd</t>
  </si>
  <si>
    <t>Ave.Tgd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</si>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</sst>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Helv"/>
    </font>
    <font>
      <b/>
      <sz val="8"/>
      <name val="Helv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/>
    <xf numFmtId="1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2" fontId="5" fillId="2" borderId="0" xfId="0" applyNumberFormat="1" applyFont="1" applyFill="1" applyAlignment="1">
      <alignment horizontal="lef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0" fillId="3" borderId="0" xfId="0" applyFill="1"/>
    <xf numFmtId="0" fontId="0" fillId="4" borderId="0" xfId="0" applyFill="1"/>
    <xf numFmtId="0" fontId="5" fillId="0" borderId="2" xfId="0" applyFont="1" applyBorder="1" applyAlignment="1">
      <alignment horizontal="centerContinuous"/>
    </xf>
    <xf numFmtId="0" fontId="6" fillId="5" borderId="0" xfId="0" applyFont="1" applyFill="1"/>
    <xf numFmtId="0" fontId="5" fillId="0" borderId="2" xfId="0" applyFont="1" applyBorder="1" applyAlignment="1">
      <alignment horizontal="left"/>
    </xf>
    <xf numFmtId="1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1" applyFont="1"/>
    <xf numFmtId="1" fontId="5" fillId="0" borderId="0" xfId="0" applyNumberFormat="1" applyFont="1"/>
  </cellXfs>
  <cellStyles count="2">
    <cellStyle name="Normal" xfId="0" builtinId="0"/>
    <cellStyle name="Normal_Upluk_M-38" xfId="1" xr:uid="{54CA651A-C4B6-4ADC-BE39-67759D5D7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BASIN_BEAUFORT-MACKENZIE/IBPF%20&amp;%20Temperature/2006-2007/Crystal%20C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GO G-24"/>
      <sheetName val="ADGO H-29"/>
      <sheetName val="AKLAVIK A-37"/>
      <sheetName val="AMERK O-09"/>
      <sheetName val="ARNAK L-30"/>
      <sheetName val="ATERTAK K-31"/>
      <sheetName val="E.TARSIUT N-44"/>
      <sheetName val="FISH RIVER B-60"/>
      <sheetName val="GARRY G-07"/>
      <sheetName val="GARRY P-04"/>
      <sheetName val="HANSEN G-07"/>
      <sheetName val="IKATTOK J-17"/>
      <sheetName val="IKHIL K-35"/>
      <sheetName val="IMMERK B-48"/>
      <sheetName val="ISSERK E-27"/>
      <sheetName val="ISSERK I-15"/>
      <sheetName val="ITIYOK I-27"/>
      <sheetName val="IVIK C-52"/>
      <sheetName val="IVIK K-54"/>
      <sheetName val="KADLUK O-07"/>
      <sheetName val="Kanguk F-42"/>
      <sheetName val="Kaubvik I-43"/>
      <sheetName val="Kenalooak J-94"/>
      <sheetName val="KIGGAVIK A-43"/>
      <sheetName val="Koakoak O-22"/>
      <sheetName val="KOGYUK N-67"/>
      <sheetName val="MALLIK J-37"/>
      <sheetName val="MAYOGIAK G-12"/>
      <sheetName val="MINUK I-53"/>
      <sheetName val="NAPOIAK F-31"/>
      <sheetName val="Netsek E-56"/>
      <sheetName val="Nerlerk -J-67"/>
      <sheetName val="Nerlerk -98"/>
      <sheetName val="NIGLINTGAK M-19"/>
      <sheetName val="Nipterk L-19"/>
      <sheetName val="NUNA A-10"/>
      <sheetName val="Onigat D-52"/>
      <sheetName val="Onigat K-49"/>
      <sheetName val="PITSIULAK A-05"/>
      <sheetName val="PULLEN E-27"/>
      <sheetName val="ROLAND BAY L-41"/>
      <sheetName val="SARPIK B-35"/>
      <sheetName val="SHAKGATLATCHIG D-50"/>
      <sheetName val="SPRING RIVER N-58"/>
      <sheetName val="TAGLU G-33"/>
      <sheetName val="TAGLU H-54"/>
      <sheetName val="Tarsiut A-25"/>
      <sheetName val="TUK B-40"/>
      <sheetName val="TUK G-39"/>
      <sheetName val="TUK G-48"/>
      <sheetName val="TUK L-09(M-09)"/>
      <sheetName val="TUKTUK A-12"/>
      <sheetName val="TUKTUK D-11"/>
      <sheetName val="TUKTUK H-22"/>
      <sheetName val="UMIAK J-37"/>
      <sheetName val="UNAK B-11"/>
      <sheetName val="UPLUK L-42"/>
      <sheetName val="Upluk_M-38"/>
      <sheetName val="UVILUK P-66"/>
      <sheetName val="WAGNARK C-23"/>
      <sheetName val="WAGNARK L-36"/>
      <sheetName val="W.TARSIUT P-4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5">
          <cell r="N5">
            <v>85</v>
          </cell>
        </row>
        <row r="7">
          <cell r="N7">
            <v>0</v>
          </cell>
        </row>
        <row r="8">
          <cell r="N8">
            <v>8500</v>
          </cell>
        </row>
      </sheetData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F77F-D84E-4CDC-9BF0-AD9F1B42497E}">
  <dimension ref="A1:W98"/>
  <sheetViews>
    <sheetView tabSelected="1" workbookViewId="0">
      <selection activeCell="W32" sqref="W32"/>
    </sheetView>
  </sheetViews>
  <sheetFormatPr defaultRowHeight="13.2" x14ac:dyDescent="0.25"/>
  <cols>
    <col min="1" max="5" width="9.109375" style="2" customWidth="1"/>
    <col min="257" max="261" width="9.109375" customWidth="1"/>
    <col min="513" max="517" width="9.109375" customWidth="1"/>
    <col min="769" max="773" width="9.109375" customWidth="1"/>
    <col min="1025" max="1029" width="9.109375" customWidth="1"/>
    <col min="1281" max="1285" width="9.109375" customWidth="1"/>
    <col min="1537" max="1541" width="9.109375" customWidth="1"/>
    <col min="1793" max="1797" width="9.109375" customWidth="1"/>
    <col min="2049" max="2053" width="9.109375" customWidth="1"/>
    <col min="2305" max="2309" width="9.109375" customWidth="1"/>
    <col min="2561" max="2565" width="9.109375" customWidth="1"/>
    <col min="2817" max="2821" width="9.109375" customWidth="1"/>
    <col min="3073" max="3077" width="9.109375" customWidth="1"/>
    <col min="3329" max="3333" width="9.109375" customWidth="1"/>
    <col min="3585" max="3589" width="9.109375" customWidth="1"/>
    <col min="3841" max="3845" width="9.109375" customWidth="1"/>
    <col min="4097" max="4101" width="9.109375" customWidth="1"/>
    <col min="4353" max="4357" width="9.109375" customWidth="1"/>
    <col min="4609" max="4613" width="9.109375" customWidth="1"/>
    <col min="4865" max="4869" width="9.109375" customWidth="1"/>
    <col min="5121" max="5125" width="9.109375" customWidth="1"/>
    <col min="5377" max="5381" width="9.109375" customWidth="1"/>
    <col min="5633" max="5637" width="9.109375" customWidth="1"/>
    <col min="5889" max="5893" width="9.109375" customWidth="1"/>
    <col min="6145" max="6149" width="9.109375" customWidth="1"/>
    <col min="6401" max="6405" width="9.109375" customWidth="1"/>
    <col min="6657" max="6661" width="9.109375" customWidth="1"/>
    <col min="6913" max="6917" width="9.109375" customWidth="1"/>
    <col min="7169" max="7173" width="9.109375" customWidth="1"/>
    <col min="7425" max="7429" width="9.109375" customWidth="1"/>
    <col min="7681" max="7685" width="9.109375" customWidth="1"/>
    <col min="7937" max="7941" width="9.109375" customWidth="1"/>
    <col min="8193" max="8197" width="9.109375" customWidth="1"/>
    <col min="8449" max="8453" width="9.109375" customWidth="1"/>
    <col min="8705" max="8709" width="9.109375" customWidth="1"/>
    <col min="8961" max="8965" width="9.109375" customWidth="1"/>
    <col min="9217" max="9221" width="9.109375" customWidth="1"/>
    <col min="9473" max="9477" width="9.109375" customWidth="1"/>
    <col min="9729" max="9733" width="9.109375" customWidth="1"/>
    <col min="9985" max="9989" width="9.109375" customWidth="1"/>
    <col min="10241" max="10245" width="9.109375" customWidth="1"/>
    <col min="10497" max="10501" width="9.109375" customWidth="1"/>
    <col min="10753" max="10757" width="9.109375" customWidth="1"/>
    <col min="11009" max="11013" width="9.109375" customWidth="1"/>
    <col min="11265" max="11269" width="9.109375" customWidth="1"/>
    <col min="11521" max="11525" width="9.109375" customWidth="1"/>
    <col min="11777" max="11781" width="9.109375" customWidth="1"/>
    <col min="12033" max="12037" width="9.109375" customWidth="1"/>
    <col min="12289" max="12293" width="9.109375" customWidth="1"/>
    <col min="12545" max="12549" width="9.109375" customWidth="1"/>
    <col min="12801" max="12805" width="9.109375" customWidth="1"/>
    <col min="13057" max="13061" width="9.109375" customWidth="1"/>
    <col min="13313" max="13317" width="9.109375" customWidth="1"/>
    <col min="13569" max="13573" width="9.109375" customWidth="1"/>
    <col min="13825" max="13829" width="9.109375" customWidth="1"/>
    <col min="14081" max="14085" width="9.109375" customWidth="1"/>
    <col min="14337" max="14341" width="9.109375" customWidth="1"/>
    <col min="14593" max="14597" width="9.109375" customWidth="1"/>
    <col min="14849" max="14853" width="9.109375" customWidth="1"/>
    <col min="15105" max="15109" width="9.109375" customWidth="1"/>
    <col min="15361" max="15365" width="9.109375" customWidth="1"/>
    <col min="15617" max="15621" width="9.109375" customWidth="1"/>
    <col min="15873" max="15877" width="9.109375" customWidth="1"/>
    <col min="16129" max="16133" width="9.109375" customWidth="1"/>
  </cols>
  <sheetData>
    <row r="1" spans="1:23" ht="15.6" x14ac:dyDescent="0.3">
      <c r="A1" s="1" t="s">
        <v>0</v>
      </c>
      <c r="G1" s="3"/>
      <c r="H1" s="3"/>
      <c r="I1" s="3"/>
      <c r="N1" s="4">
        <v>674.21760000000006</v>
      </c>
      <c r="O1" s="5">
        <v>0.6976</v>
      </c>
      <c r="Q1" s="6">
        <v>64.61760000000001</v>
      </c>
      <c r="R1" s="2">
        <v>4.2799999999999998E-2</v>
      </c>
      <c r="S1">
        <f>Q1/R1</f>
        <v>1509.7570093457948</v>
      </c>
      <c r="T1" s="6">
        <v>64.61760000000001</v>
      </c>
      <c r="U1" s="2">
        <v>4.2799999999999998E-2</v>
      </c>
    </row>
    <row r="2" spans="1:23" ht="13.8" x14ac:dyDescent="0.25">
      <c r="A2" s="7"/>
      <c r="G2" s="8"/>
      <c r="H2" s="9"/>
      <c r="N2" s="6">
        <v>750.41759999999999</v>
      </c>
      <c r="O2" s="10">
        <v>0.77959999999999996</v>
      </c>
      <c r="Q2" s="6">
        <v>79.857600000000005</v>
      </c>
      <c r="R2" s="2">
        <v>4.5600000000000002E-2</v>
      </c>
      <c r="S2">
        <f t="shared" ref="S2:S50" si="0">Q2/R2</f>
        <v>1751.2631578947369</v>
      </c>
      <c r="T2" s="6">
        <v>79.857600000000005</v>
      </c>
      <c r="U2" s="2">
        <v>4.5600000000000002E-2</v>
      </c>
    </row>
    <row r="3" spans="1:23" x14ac:dyDescent="0.25">
      <c r="A3" s="8" t="s">
        <v>1</v>
      </c>
      <c r="G3" s="11"/>
      <c r="H3" s="9"/>
      <c r="N3" s="6">
        <v>826.61760000000004</v>
      </c>
      <c r="O3" s="10">
        <v>0.8458</v>
      </c>
      <c r="Q3" s="6">
        <v>95.0976</v>
      </c>
      <c r="R3" s="2">
        <v>5.0900000000000001E-2</v>
      </c>
      <c r="S3">
        <f t="shared" si="0"/>
        <v>1868.3222003929272</v>
      </c>
      <c r="T3" s="6">
        <v>95.0976</v>
      </c>
      <c r="U3" s="2">
        <v>5.0900000000000001E-2</v>
      </c>
    </row>
    <row r="4" spans="1:23" x14ac:dyDescent="0.25">
      <c r="A4" s="8" t="s">
        <v>2</v>
      </c>
      <c r="G4" s="12"/>
      <c r="H4" s="13"/>
      <c r="I4" s="13"/>
      <c r="N4" s="6">
        <v>902.81760000000008</v>
      </c>
      <c r="O4" s="10">
        <v>0.92379999999999995</v>
      </c>
      <c r="Q4" s="6">
        <v>140.8176</v>
      </c>
      <c r="R4" s="2">
        <v>7.3300000000000004E-2</v>
      </c>
      <c r="S4">
        <f t="shared" si="0"/>
        <v>1921.1132332878581</v>
      </c>
      <c r="T4" s="6">
        <v>140.8176</v>
      </c>
      <c r="U4" s="2">
        <v>7.3300000000000004E-2</v>
      </c>
    </row>
    <row r="5" spans="1:23" x14ac:dyDescent="0.25">
      <c r="A5" s="8" t="s">
        <v>3</v>
      </c>
      <c r="G5" s="12"/>
      <c r="H5" s="13"/>
      <c r="I5" s="13"/>
      <c r="N5" s="6">
        <v>979.01760000000002</v>
      </c>
      <c r="O5" s="10">
        <v>0.99180000000000001</v>
      </c>
      <c r="Q5" s="6">
        <v>156.05760000000001</v>
      </c>
      <c r="R5" s="2">
        <v>7.6399999999999996E-2</v>
      </c>
      <c r="S5">
        <f t="shared" si="0"/>
        <v>2042.6387434554977</v>
      </c>
      <c r="T5" s="6">
        <v>156.05760000000001</v>
      </c>
      <c r="U5" s="2">
        <v>7.6399999999999996E-2</v>
      </c>
      <c r="W5" s="14" t="s">
        <v>4</v>
      </c>
    </row>
    <row r="6" spans="1:23" x14ac:dyDescent="0.25">
      <c r="A6" s="8" t="s">
        <v>5</v>
      </c>
      <c r="N6" s="6">
        <v>1055.2175999999999</v>
      </c>
      <c r="O6" s="10">
        <v>1.0618000000000001</v>
      </c>
      <c r="Q6" s="6">
        <v>156.05760000000001</v>
      </c>
      <c r="R6" s="2">
        <v>7.7399999999999997E-2</v>
      </c>
      <c r="S6">
        <f t="shared" si="0"/>
        <v>2016.248062015504</v>
      </c>
      <c r="T6" s="6">
        <v>156.05760000000001</v>
      </c>
      <c r="U6" s="2">
        <v>7.7399999999999997E-2</v>
      </c>
      <c r="W6" s="15" t="s">
        <v>6</v>
      </c>
    </row>
    <row r="7" spans="1:23" x14ac:dyDescent="0.25">
      <c r="A7" s="16" t="s">
        <v>7</v>
      </c>
      <c r="B7" s="16"/>
      <c r="C7" s="16" t="s">
        <v>8</v>
      </c>
      <c r="D7" s="16"/>
      <c r="E7" s="16" t="s">
        <v>9</v>
      </c>
      <c r="F7" s="16"/>
      <c r="N7" s="6">
        <v>1131.4176</v>
      </c>
      <c r="O7" s="10">
        <v>1.1337999999999999</v>
      </c>
      <c r="Q7" s="6">
        <v>171.29760000000002</v>
      </c>
      <c r="R7" s="2">
        <v>8.9499999999999996E-2</v>
      </c>
      <c r="S7">
        <f t="shared" si="0"/>
        <v>1913.9396648044697</v>
      </c>
      <c r="T7" s="6">
        <v>171.29760000000002</v>
      </c>
      <c r="U7" s="2">
        <v>8.9499999999999996E-2</v>
      </c>
      <c r="W7" s="17" t="s">
        <v>10</v>
      </c>
    </row>
    <row r="8" spans="1:23" x14ac:dyDescent="0.25">
      <c r="A8" s="18" t="s">
        <v>11</v>
      </c>
      <c r="B8" s="18" t="s">
        <v>12</v>
      </c>
      <c r="C8" s="18" t="s">
        <v>13</v>
      </c>
      <c r="D8" s="18" t="s">
        <v>14</v>
      </c>
      <c r="E8" s="18" t="s">
        <v>13</v>
      </c>
      <c r="F8" s="18" t="s">
        <v>14</v>
      </c>
      <c r="N8" s="6">
        <v>1207.6176</v>
      </c>
      <c r="O8" s="10">
        <v>1.2158</v>
      </c>
      <c r="Q8" s="19">
        <v>186.5376</v>
      </c>
      <c r="R8" s="20">
        <v>9.1499999999999998E-2</v>
      </c>
      <c r="S8" s="15">
        <f t="shared" si="0"/>
        <v>2038.6622950819672</v>
      </c>
      <c r="T8" s="6">
        <v>187</v>
      </c>
      <c r="U8">
        <v>9.2499999999999999E-2</v>
      </c>
    </row>
    <row r="9" spans="1:23" x14ac:dyDescent="0.25">
      <c r="A9" s="4">
        <v>2212</v>
      </c>
      <c r="B9" s="4">
        <f t="shared" ref="B9:B35" si="1">A9*0.3048</f>
        <v>674.21760000000006</v>
      </c>
      <c r="C9" s="5">
        <v>0.3488</v>
      </c>
      <c r="D9" s="4">
        <f t="shared" ref="D9:D35" si="2">C9*1000</f>
        <v>348.8</v>
      </c>
      <c r="E9" s="5">
        <f t="shared" ref="E9:E35" si="3">C9*2</f>
        <v>0.6976</v>
      </c>
      <c r="F9" s="4">
        <f t="shared" ref="F9:F35" si="4">E9*1000</f>
        <v>697.6</v>
      </c>
      <c r="N9" s="6">
        <v>1283.8176000000001</v>
      </c>
      <c r="O9" s="10">
        <v>1.2718</v>
      </c>
      <c r="Q9" s="19">
        <v>186.5376</v>
      </c>
      <c r="R9" s="20">
        <v>9.35E-2</v>
      </c>
      <c r="S9" s="15">
        <f t="shared" si="0"/>
        <v>1995.0545454545454</v>
      </c>
      <c r="T9" s="21">
        <v>217.01760000000002</v>
      </c>
      <c r="U9" s="22">
        <v>9.7600000000000006E-2</v>
      </c>
    </row>
    <row r="10" spans="1:23" x14ac:dyDescent="0.25">
      <c r="A10" s="6">
        <v>2462</v>
      </c>
      <c r="B10" s="6">
        <f t="shared" si="1"/>
        <v>750.41759999999999</v>
      </c>
      <c r="C10" s="10">
        <v>0.38979999999999998</v>
      </c>
      <c r="D10" s="6">
        <f t="shared" si="2"/>
        <v>389.79999999999995</v>
      </c>
      <c r="E10" s="10">
        <f t="shared" si="3"/>
        <v>0.77959999999999996</v>
      </c>
      <c r="F10" s="6">
        <f t="shared" si="4"/>
        <v>779.59999999999991</v>
      </c>
      <c r="N10" s="6">
        <v>1360.0176000000001</v>
      </c>
      <c r="O10" s="10">
        <v>1.3537999999999999</v>
      </c>
      <c r="Q10" s="21">
        <v>217.01760000000002</v>
      </c>
      <c r="R10" s="22">
        <v>9.7600000000000006E-2</v>
      </c>
      <c r="S10" s="23">
        <f t="shared" si="0"/>
        <v>2223.5409836065573</v>
      </c>
      <c r="T10" s="6">
        <v>232.25760000000002</v>
      </c>
      <c r="U10" s="2">
        <v>9.8699999999999996E-2</v>
      </c>
    </row>
    <row r="11" spans="1:23" x14ac:dyDescent="0.25">
      <c r="A11" s="6">
        <v>2712</v>
      </c>
      <c r="B11" s="6">
        <f t="shared" si="1"/>
        <v>826.61760000000004</v>
      </c>
      <c r="C11" s="10">
        <v>0.4229</v>
      </c>
      <c r="D11" s="6">
        <f t="shared" si="2"/>
        <v>422.9</v>
      </c>
      <c r="E11" s="10">
        <f t="shared" si="3"/>
        <v>0.8458</v>
      </c>
      <c r="F11" s="6">
        <f t="shared" si="4"/>
        <v>845.8</v>
      </c>
      <c r="N11" s="6">
        <v>1436.2176000000002</v>
      </c>
      <c r="O11" s="10">
        <v>1.4238</v>
      </c>
      <c r="Q11" s="6">
        <v>232.25760000000002</v>
      </c>
      <c r="R11" s="2">
        <v>9.8699999999999996E-2</v>
      </c>
      <c r="S11">
        <f t="shared" si="0"/>
        <v>2353.16717325228</v>
      </c>
      <c r="T11" s="6">
        <v>247.49760000000001</v>
      </c>
      <c r="U11" s="2">
        <v>0.1087</v>
      </c>
    </row>
    <row r="12" spans="1:23" x14ac:dyDescent="0.25">
      <c r="A12" s="6">
        <v>2962</v>
      </c>
      <c r="B12" s="6">
        <f t="shared" si="1"/>
        <v>902.81760000000008</v>
      </c>
      <c r="C12" s="10">
        <v>0.46189999999999998</v>
      </c>
      <c r="D12" s="6">
        <f t="shared" si="2"/>
        <v>461.9</v>
      </c>
      <c r="E12" s="10">
        <f t="shared" si="3"/>
        <v>0.92379999999999995</v>
      </c>
      <c r="F12" s="6">
        <f t="shared" si="4"/>
        <v>923.8</v>
      </c>
      <c r="N12" s="6">
        <v>1512.4176</v>
      </c>
      <c r="O12" s="10">
        <v>1.4918</v>
      </c>
      <c r="Q12" s="6">
        <v>247.49760000000001</v>
      </c>
      <c r="R12" s="2">
        <v>0.1087</v>
      </c>
      <c r="S12">
        <f t="shared" si="0"/>
        <v>2276.8868445262187</v>
      </c>
      <c r="T12" s="6">
        <v>262.73759999999999</v>
      </c>
      <c r="U12" s="2">
        <v>0.1207</v>
      </c>
    </row>
    <row r="13" spans="1:23" x14ac:dyDescent="0.25">
      <c r="A13" s="6">
        <v>3212</v>
      </c>
      <c r="B13" s="6">
        <f t="shared" si="1"/>
        <v>979.01760000000002</v>
      </c>
      <c r="C13" s="10">
        <v>0.49590000000000001</v>
      </c>
      <c r="D13" s="6">
        <f t="shared" si="2"/>
        <v>495.90000000000003</v>
      </c>
      <c r="E13" s="10">
        <f t="shared" si="3"/>
        <v>0.99180000000000001</v>
      </c>
      <c r="F13" s="6">
        <f t="shared" si="4"/>
        <v>991.80000000000007</v>
      </c>
      <c r="N13" s="6">
        <v>1588.6176</v>
      </c>
      <c r="O13" s="10">
        <v>1.5578000000000001</v>
      </c>
      <c r="Q13" s="6">
        <v>262.73759999999999</v>
      </c>
      <c r="R13" s="2">
        <v>0.1207</v>
      </c>
      <c r="S13">
        <f t="shared" si="0"/>
        <v>2176.7821043910521</v>
      </c>
      <c r="T13" s="6">
        <v>277.9776</v>
      </c>
      <c r="U13" s="2">
        <v>0.1237</v>
      </c>
    </row>
    <row r="14" spans="1:23" x14ac:dyDescent="0.25">
      <c r="A14" s="6">
        <v>3462</v>
      </c>
      <c r="B14" s="6">
        <f t="shared" si="1"/>
        <v>1055.2175999999999</v>
      </c>
      <c r="C14" s="10">
        <v>0.53090000000000004</v>
      </c>
      <c r="D14" s="6">
        <f t="shared" si="2"/>
        <v>530.90000000000009</v>
      </c>
      <c r="E14" s="10">
        <f t="shared" si="3"/>
        <v>1.0618000000000001</v>
      </c>
      <c r="F14" s="6">
        <f t="shared" si="4"/>
        <v>1061.8000000000002</v>
      </c>
      <c r="N14" s="6">
        <v>1680.0576000000001</v>
      </c>
      <c r="O14" s="10">
        <v>1.6377999999999999</v>
      </c>
      <c r="Q14" s="6">
        <v>277.9776</v>
      </c>
      <c r="R14" s="2">
        <v>0.1237</v>
      </c>
      <c r="S14">
        <f t="shared" si="0"/>
        <v>2247.1915925626513</v>
      </c>
      <c r="T14" s="6">
        <v>293.2176</v>
      </c>
      <c r="U14" s="2">
        <v>0.12770000000000001</v>
      </c>
    </row>
    <row r="15" spans="1:23" x14ac:dyDescent="0.25">
      <c r="A15" s="6">
        <v>3712</v>
      </c>
      <c r="B15" s="6">
        <f t="shared" si="1"/>
        <v>1131.4176</v>
      </c>
      <c r="C15" s="10">
        <v>0.56689999999999996</v>
      </c>
      <c r="D15" s="6">
        <f t="shared" si="2"/>
        <v>566.9</v>
      </c>
      <c r="E15" s="10">
        <f t="shared" si="3"/>
        <v>1.1337999999999999</v>
      </c>
      <c r="F15" s="6">
        <f t="shared" si="4"/>
        <v>1133.8</v>
      </c>
      <c r="N15" s="6">
        <v>1741.0176000000001</v>
      </c>
      <c r="O15" s="10">
        <v>1.6898</v>
      </c>
      <c r="Q15" s="6">
        <v>293.2176</v>
      </c>
      <c r="R15" s="2">
        <v>0.12770000000000001</v>
      </c>
      <c r="S15">
        <f t="shared" si="0"/>
        <v>2296.1440877055597</v>
      </c>
      <c r="T15" s="19">
        <v>308.45760000000001</v>
      </c>
      <c r="U15">
        <v>0.14203333333333332</v>
      </c>
    </row>
    <row r="16" spans="1:23" x14ac:dyDescent="0.25">
      <c r="A16" s="6">
        <v>3962</v>
      </c>
      <c r="B16" s="6">
        <f t="shared" si="1"/>
        <v>1207.6176</v>
      </c>
      <c r="C16" s="10">
        <v>0.6079</v>
      </c>
      <c r="D16" s="6">
        <f t="shared" si="2"/>
        <v>607.9</v>
      </c>
      <c r="E16" s="10">
        <f t="shared" si="3"/>
        <v>1.2158</v>
      </c>
      <c r="F16" s="6">
        <f t="shared" si="4"/>
        <v>1215.8</v>
      </c>
      <c r="N16" s="6">
        <v>1817.2176000000002</v>
      </c>
      <c r="O16" s="10">
        <v>1.7558</v>
      </c>
      <c r="Q16" s="19">
        <v>308.45760000000001</v>
      </c>
      <c r="R16" s="20">
        <v>0.14169999999999999</v>
      </c>
      <c r="S16" s="15">
        <f t="shared" si="0"/>
        <v>2176.8355681016233</v>
      </c>
      <c r="T16" s="19">
        <v>323.69760000000002</v>
      </c>
      <c r="U16">
        <v>0.14813333333333331</v>
      </c>
    </row>
    <row r="17" spans="1:21" x14ac:dyDescent="0.25">
      <c r="A17" s="6">
        <v>4212</v>
      </c>
      <c r="B17" s="6">
        <f t="shared" si="1"/>
        <v>1283.8176000000001</v>
      </c>
      <c r="C17" s="10">
        <v>0.63590000000000002</v>
      </c>
      <c r="D17" s="6">
        <f t="shared" si="2"/>
        <v>635.9</v>
      </c>
      <c r="E17" s="10">
        <f t="shared" si="3"/>
        <v>1.2718</v>
      </c>
      <c r="F17" s="6">
        <f t="shared" si="4"/>
        <v>1271.8</v>
      </c>
      <c r="N17" s="6">
        <v>1893.4176</v>
      </c>
      <c r="O17" s="10">
        <v>1.8178000000000001</v>
      </c>
      <c r="Q17" s="19">
        <v>308.45760000000001</v>
      </c>
      <c r="R17" s="20">
        <v>0.14169999999999999</v>
      </c>
      <c r="S17" s="15">
        <f t="shared" si="0"/>
        <v>2176.8355681016233</v>
      </c>
      <c r="T17" s="6">
        <v>338.93760000000003</v>
      </c>
      <c r="U17" s="2">
        <v>0.1598</v>
      </c>
    </row>
    <row r="18" spans="1:21" x14ac:dyDescent="0.25">
      <c r="A18" s="6">
        <v>4462</v>
      </c>
      <c r="B18" s="6">
        <f t="shared" si="1"/>
        <v>1360.0176000000001</v>
      </c>
      <c r="C18" s="10">
        <v>0.67689999999999995</v>
      </c>
      <c r="D18" s="6">
        <f t="shared" si="2"/>
        <v>676.9</v>
      </c>
      <c r="E18" s="10">
        <f t="shared" si="3"/>
        <v>1.3537999999999999</v>
      </c>
      <c r="F18" s="6">
        <f t="shared" si="4"/>
        <v>1353.8</v>
      </c>
      <c r="N18" s="6">
        <v>1969.6176</v>
      </c>
      <c r="O18" s="10">
        <v>1.8777999999999999</v>
      </c>
      <c r="Q18" s="19">
        <v>308.45760000000001</v>
      </c>
      <c r="R18" s="20">
        <v>0.14269999999999999</v>
      </c>
      <c r="S18" s="15">
        <f t="shared" si="0"/>
        <v>2161.5809390329364</v>
      </c>
      <c r="T18" s="6">
        <v>354.17760000000004</v>
      </c>
      <c r="U18" s="2">
        <v>0.1678</v>
      </c>
    </row>
    <row r="19" spans="1:21" x14ac:dyDescent="0.25">
      <c r="A19" s="6">
        <v>4712</v>
      </c>
      <c r="B19" s="6">
        <f t="shared" si="1"/>
        <v>1436.2176000000002</v>
      </c>
      <c r="C19" s="10">
        <v>0.71189999999999998</v>
      </c>
      <c r="D19" s="6">
        <f t="shared" si="2"/>
        <v>711.9</v>
      </c>
      <c r="E19" s="10">
        <f t="shared" si="3"/>
        <v>1.4238</v>
      </c>
      <c r="F19" s="6">
        <f t="shared" si="4"/>
        <v>1423.8</v>
      </c>
      <c r="N19" s="6">
        <v>2045.8176000000001</v>
      </c>
      <c r="O19" s="10">
        <v>1.9378</v>
      </c>
      <c r="Q19" s="19">
        <v>323.69760000000002</v>
      </c>
      <c r="R19" s="20">
        <v>0.14779999999999999</v>
      </c>
      <c r="S19" s="15">
        <f t="shared" si="0"/>
        <v>2190.1055480378895</v>
      </c>
      <c r="T19" s="6">
        <v>369.41759999999999</v>
      </c>
      <c r="U19" s="2">
        <v>0.17580000000000001</v>
      </c>
    </row>
    <row r="20" spans="1:21" x14ac:dyDescent="0.25">
      <c r="A20" s="6">
        <v>4962</v>
      </c>
      <c r="B20" s="6">
        <f t="shared" si="1"/>
        <v>1512.4176</v>
      </c>
      <c r="C20" s="10">
        <v>0.74590000000000001</v>
      </c>
      <c r="D20" s="6">
        <f t="shared" si="2"/>
        <v>745.9</v>
      </c>
      <c r="E20" s="10">
        <f t="shared" si="3"/>
        <v>1.4918</v>
      </c>
      <c r="F20" s="6">
        <f t="shared" si="4"/>
        <v>1491.8</v>
      </c>
      <c r="N20" s="6">
        <v>2122.0176000000001</v>
      </c>
      <c r="O20" s="10">
        <v>2.0017999999999998</v>
      </c>
      <c r="Q20" s="19">
        <v>323.69760000000002</v>
      </c>
      <c r="R20" s="20">
        <v>0.14779999999999999</v>
      </c>
      <c r="S20" s="15">
        <f t="shared" si="0"/>
        <v>2190.1055480378895</v>
      </c>
      <c r="T20" s="6">
        <v>384.6576</v>
      </c>
      <c r="U20" s="2">
        <v>0.18279999999999999</v>
      </c>
    </row>
    <row r="21" spans="1:21" x14ac:dyDescent="0.25">
      <c r="A21" s="6">
        <v>5212</v>
      </c>
      <c r="B21" s="6">
        <f t="shared" si="1"/>
        <v>1588.6176</v>
      </c>
      <c r="C21" s="10">
        <v>0.77890000000000004</v>
      </c>
      <c r="D21" s="6">
        <f t="shared" si="2"/>
        <v>778.90000000000009</v>
      </c>
      <c r="E21" s="10">
        <f t="shared" si="3"/>
        <v>1.5578000000000001</v>
      </c>
      <c r="F21" s="6">
        <f t="shared" si="4"/>
        <v>1557.8000000000002</v>
      </c>
      <c r="N21" s="6">
        <v>2198.2175999999999</v>
      </c>
      <c r="O21" s="10">
        <v>2.0640000000000001</v>
      </c>
      <c r="R21" s="20">
        <v>0.14879999999999999</v>
      </c>
      <c r="S21" s="15">
        <f>T16/R21</f>
        <v>2175.3870967741941</v>
      </c>
      <c r="T21" s="6">
        <v>399.89760000000001</v>
      </c>
      <c r="U21" s="2">
        <v>0.1928</v>
      </c>
    </row>
    <row r="22" spans="1:21" x14ac:dyDescent="0.25">
      <c r="A22" s="6">
        <v>5512</v>
      </c>
      <c r="B22" s="6">
        <f t="shared" si="1"/>
        <v>1680.0576000000001</v>
      </c>
      <c r="C22" s="10">
        <v>0.81889999999999996</v>
      </c>
      <c r="D22" s="6">
        <f t="shared" si="2"/>
        <v>818.9</v>
      </c>
      <c r="E22" s="10">
        <f t="shared" si="3"/>
        <v>1.6377999999999999</v>
      </c>
      <c r="F22" s="6">
        <f t="shared" si="4"/>
        <v>1637.8</v>
      </c>
      <c r="N22" s="6">
        <v>2274.4176000000002</v>
      </c>
      <c r="O22" s="10">
        <v>2.1139999999999999</v>
      </c>
      <c r="Q22" s="6">
        <v>338.93760000000003</v>
      </c>
      <c r="R22" s="2">
        <v>0.1598</v>
      </c>
      <c r="S22">
        <f t="shared" si="0"/>
        <v>2121.0112640801003</v>
      </c>
      <c r="T22" s="6">
        <v>430</v>
      </c>
      <c r="U22">
        <v>0.21646666666666667</v>
      </c>
    </row>
    <row r="23" spans="1:21" x14ac:dyDescent="0.25">
      <c r="A23" s="6">
        <v>5712</v>
      </c>
      <c r="B23" s="6">
        <f t="shared" si="1"/>
        <v>1741.0176000000001</v>
      </c>
      <c r="C23" s="10">
        <v>0.84489999999999998</v>
      </c>
      <c r="D23" s="6">
        <f t="shared" si="2"/>
        <v>844.9</v>
      </c>
      <c r="E23" s="10">
        <f t="shared" si="3"/>
        <v>1.6898</v>
      </c>
      <c r="F23" s="6">
        <f t="shared" si="4"/>
        <v>1689.8</v>
      </c>
      <c r="N23" s="6">
        <v>2350.6176</v>
      </c>
      <c r="O23" s="10">
        <v>2.1760000000000002</v>
      </c>
      <c r="Q23" s="6">
        <v>354.17760000000004</v>
      </c>
      <c r="R23" s="2">
        <v>0.1678</v>
      </c>
      <c r="S23">
        <f t="shared" si="0"/>
        <v>2110.7127532777117</v>
      </c>
      <c r="T23" s="6">
        <v>446</v>
      </c>
      <c r="U23">
        <v>0.22646666666666668</v>
      </c>
    </row>
    <row r="24" spans="1:21" x14ac:dyDescent="0.25">
      <c r="A24" s="6">
        <v>5962</v>
      </c>
      <c r="B24" s="6">
        <f t="shared" si="1"/>
        <v>1817.2176000000002</v>
      </c>
      <c r="C24" s="10">
        <v>0.87790000000000001</v>
      </c>
      <c r="D24" s="6">
        <f t="shared" si="2"/>
        <v>877.9</v>
      </c>
      <c r="E24" s="10">
        <f t="shared" si="3"/>
        <v>1.7558</v>
      </c>
      <c r="F24" s="6">
        <f t="shared" si="4"/>
        <v>1755.8</v>
      </c>
      <c r="N24" s="6">
        <v>2426.8176000000003</v>
      </c>
      <c r="O24" s="10">
        <v>2.23</v>
      </c>
      <c r="Q24" s="6">
        <v>369.41759999999999</v>
      </c>
      <c r="R24" s="2">
        <v>0.17580000000000001</v>
      </c>
      <c r="S24">
        <f t="shared" si="0"/>
        <v>2101.3515358361774</v>
      </c>
      <c r="T24" s="6">
        <v>461</v>
      </c>
      <c r="U24">
        <v>0.23713333333333333</v>
      </c>
    </row>
    <row r="25" spans="1:21" x14ac:dyDescent="0.25">
      <c r="A25" s="6">
        <v>6212</v>
      </c>
      <c r="B25" s="6">
        <f t="shared" si="1"/>
        <v>1893.4176</v>
      </c>
      <c r="C25" s="10">
        <v>0.90890000000000004</v>
      </c>
      <c r="D25" s="6">
        <f t="shared" si="2"/>
        <v>908.90000000000009</v>
      </c>
      <c r="E25" s="10">
        <f t="shared" si="3"/>
        <v>1.8178000000000001</v>
      </c>
      <c r="F25" s="6">
        <f t="shared" si="4"/>
        <v>1817.8000000000002</v>
      </c>
      <c r="N25" s="6">
        <v>2503.0176000000001</v>
      </c>
      <c r="O25" s="10">
        <v>2.2959999999999998</v>
      </c>
      <c r="Q25" s="6">
        <v>384.6576</v>
      </c>
      <c r="R25" s="2">
        <v>0.18279999999999999</v>
      </c>
      <c r="S25">
        <f t="shared" si="0"/>
        <v>2104.253829321663</v>
      </c>
      <c r="T25" s="6">
        <v>476</v>
      </c>
      <c r="U25">
        <v>0.24479999999999999</v>
      </c>
    </row>
    <row r="26" spans="1:21" x14ac:dyDescent="0.25">
      <c r="A26" s="6">
        <v>6462</v>
      </c>
      <c r="B26" s="6">
        <f t="shared" si="1"/>
        <v>1969.6176</v>
      </c>
      <c r="C26" s="10">
        <v>0.93889999999999996</v>
      </c>
      <c r="D26" s="6">
        <f t="shared" si="2"/>
        <v>938.9</v>
      </c>
      <c r="E26" s="10">
        <f t="shared" si="3"/>
        <v>1.8777999999999999</v>
      </c>
      <c r="F26" s="6">
        <f t="shared" si="4"/>
        <v>1877.8</v>
      </c>
      <c r="N26" s="6">
        <v>2548.7375999999999</v>
      </c>
      <c r="O26" s="10">
        <v>2.3239999999999998</v>
      </c>
      <c r="Q26" s="6">
        <v>399.89760000000001</v>
      </c>
      <c r="R26" s="2">
        <v>0.1928</v>
      </c>
      <c r="S26">
        <f t="shared" si="0"/>
        <v>2074.1576763485477</v>
      </c>
      <c r="T26" s="6">
        <v>491</v>
      </c>
      <c r="U26">
        <v>0.25346666666666667</v>
      </c>
    </row>
    <row r="27" spans="1:21" x14ac:dyDescent="0.25">
      <c r="A27" s="6">
        <v>6712</v>
      </c>
      <c r="B27" s="6">
        <f t="shared" si="1"/>
        <v>2045.8176000000001</v>
      </c>
      <c r="C27" s="10">
        <v>0.96889999999999998</v>
      </c>
      <c r="D27" s="6">
        <f t="shared" si="2"/>
        <v>968.9</v>
      </c>
      <c r="E27" s="10">
        <f t="shared" si="3"/>
        <v>1.9378</v>
      </c>
      <c r="F27" s="6">
        <f t="shared" si="4"/>
        <v>1937.8</v>
      </c>
      <c r="N27" s="6">
        <v>2762.0976000000001</v>
      </c>
      <c r="O27" s="10">
        <v>2.5259999999999998</v>
      </c>
      <c r="Q27" s="19">
        <v>430.37760000000003</v>
      </c>
      <c r="R27" s="20">
        <v>0.21679999999999999</v>
      </c>
      <c r="S27" s="15">
        <f t="shared" si="0"/>
        <v>1985.1365313653139</v>
      </c>
      <c r="T27" s="6">
        <v>506.57760000000002</v>
      </c>
      <c r="U27" s="2">
        <v>0.26179999999999998</v>
      </c>
    </row>
    <row r="28" spans="1:21" x14ac:dyDescent="0.25">
      <c r="A28" s="6">
        <v>6962</v>
      </c>
      <c r="B28" s="6">
        <f t="shared" si="1"/>
        <v>2122.0176000000001</v>
      </c>
      <c r="C28" s="10">
        <v>1.0008999999999999</v>
      </c>
      <c r="D28" s="6">
        <f t="shared" si="2"/>
        <v>1000.8999999999999</v>
      </c>
      <c r="E28" s="10">
        <f t="shared" si="3"/>
        <v>2.0017999999999998</v>
      </c>
      <c r="F28" s="6">
        <f t="shared" si="4"/>
        <v>2001.7999999999997</v>
      </c>
      <c r="Q28" s="19">
        <v>430.37760000000003</v>
      </c>
      <c r="R28" s="20">
        <v>0.21679999999999999</v>
      </c>
      <c r="S28" s="15">
        <f t="shared" si="0"/>
        <v>1985.1365313653139</v>
      </c>
      <c r="T28" s="6">
        <v>521.81759999999997</v>
      </c>
      <c r="U28" s="2">
        <v>0.27079999999999999</v>
      </c>
    </row>
    <row r="29" spans="1:21" x14ac:dyDescent="0.25">
      <c r="A29" s="6">
        <v>7212</v>
      </c>
      <c r="B29" s="6">
        <f t="shared" si="1"/>
        <v>2198.2175999999999</v>
      </c>
      <c r="C29" s="10">
        <v>1.032</v>
      </c>
      <c r="D29" s="6">
        <f t="shared" si="2"/>
        <v>1032</v>
      </c>
      <c r="E29" s="10">
        <f t="shared" si="3"/>
        <v>2.0640000000000001</v>
      </c>
      <c r="F29" s="6">
        <f t="shared" si="4"/>
        <v>2064</v>
      </c>
      <c r="Q29" s="19">
        <v>430.37760000000003</v>
      </c>
      <c r="R29" s="20">
        <v>0.21579999999999999</v>
      </c>
      <c r="S29" s="15">
        <f t="shared" si="0"/>
        <v>1994.3354958294719</v>
      </c>
      <c r="T29" s="6">
        <v>537</v>
      </c>
      <c r="U29">
        <v>0.27879999999999999</v>
      </c>
    </row>
    <row r="30" spans="1:21" x14ac:dyDescent="0.25">
      <c r="A30" s="6">
        <v>7462</v>
      </c>
      <c r="B30" s="6">
        <f t="shared" si="1"/>
        <v>2274.4176000000002</v>
      </c>
      <c r="C30" s="10">
        <v>1.0569999999999999</v>
      </c>
      <c r="D30" s="6">
        <f t="shared" si="2"/>
        <v>1057</v>
      </c>
      <c r="E30" s="10">
        <f t="shared" si="3"/>
        <v>2.1139999999999999</v>
      </c>
      <c r="F30" s="6">
        <f t="shared" si="4"/>
        <v>2114</v>
      </c>
      <c r="Q30" s="19">
        <v>445.61760000000004</v>
      </c>
      <c r="R30" s="20">
        <v>0.2258</v>
      </c>
      <c r="S30" s="15">
        <f t="shared" si="0"/>
        <v>1973.5057573073518</v>
      </c>
      <c r="T30" s="6">
        <v>552.29759999999999</v>
      </c>
      <c r="U30" s="2">
        <v>0.2878</v>
      </c>
    </row>
    <row r="31" spans="1:21" x14ac:dyDescent="0.25">
      <c r="A31" s="6">
        <v>7712</v>
      </c>
      <c r="B31" s="6">
        <f t="shared" si="1"/>
        <v>2350.6176</v>
      </c>
      <c r="C31" s="10">
        <v>1.0880000000000001</v>
      </c>
      <c r="D31" s="6">
        <f t="shared" si="2"/>
        <v>1088</v>
      </c>
      <c r="E31" s="10">
        <f t="shared" si="3"/>
        <v>2.1760000000000002</v>
      </c>
      <c r="F31" s="6">
        <f t="shared" si="4"/>
        <v>2176</v>
      </c>
      <c r="Q31" s="19">
        <v>445.61760000000004</v>
      </c>
      <c r="R31" s="20">
        <v>0.2268</v>
      </c>
      <c r="S31" s="15">
        <f t="shared" si="0"/>
        <v>1964.8042328042329</v>
      </c>
      <c r="T31" s="6">
        <v>583</v>
      </c>
      <c r="U31">
        <v>0.3044</v>
      </c>
    </row>
    <row r="32" spans="1:21" x14ac:dyDescent="0.25">
      <c r="A32" s="6">
        <v>7962</v>
      </c>
      <c r="B32" s="6">
        <f t="shared" si="1"/>
        <v>2426.8176000000003</v>
      </c>
      <c r="C32" s="10">
        <v>1.115</v>
      </c>
      <c r="D32" s="6">
        <f t="shared" si="2"/>
        <v>1115</v>
      </c>
      <c r="E32" s="10">
        <f t="shared" si="3"/>
        <v>2.23</v>
      </c>
      <c r="F32" s="6">
        <f t="shared" si="4"/>
        <v>2230</v>
      </c>
      <c r="Q32" s="19">
        <v>445.61760000000004</v>
      </c>
      <c r="R32" s="20">
        <v>0.2268</v>
      </c>
      <c r="S32" s="15">
        <f t="shared" si="0"/>
        <v>1964.8042328042329</v>
      </c>
      <c r="T32" s="6">
        <v>598</v>
      </c>
      <c r="U32">
        <v>0.31830000000000003</v>
      </c>
    </row>
    <row r="33" spans="1:21" x14ac:dyDescent="0.25">
      <c r="A33" s="6">
        <v>8212</v>
      </c>
      <c r="B33" s="6">
        <f t="shared" si="1"/>
        <v>2503.0176000000001</v>
      </c>
      <c r="C33" s="10">
        <v>1.1479999999999999</v>
      </c>
      <c r="D33" s="6">
        <f t="shared" si="2"/>
        <v>1148</v>
      </c>
      <c r="E33" s="10">
        <f t="shared" si="3"/>
        <v>2.2959999999999998</v>
      </c>
      <c r="F33" s="6">
        <f t="shared" si="4"/>
        <v>2296</v>
      </c>
      <c r="Q33" s="19">
        <v>460.85760000000005</v>
      </c>
      <c r="R33" s="20">
        <v>0.23580000000000001</v>
      </c>
      <c r="S33" s="15">
        <f t="shared" si="0"/>
        <v>1954.4427480916031</v>
      </c>
    </row>
    <row r="34" spans="1:21" x14ac:dyDescent="0.25">
      <c r="A34" s="6">
        <v>8362</v>
      </c>
      <c r="B34" s="6">
        <f t="shared" si="1"/>
        <v>2548.7375999999999</v>
      </c>
      <c r="C34" s="10">
        <v>1.1619999999999999</v>
      </c>
      <c r="D34" s="6">
        <f t="shared" si="2"/>
        <v>1162</v>
      </c>
      <c r="E34" s="10">
        <f t="shared" si="3"/>
        <v>2.3239999999999998</v>
      </c>
      <c r="F34" s="6">
        <f t="shared" si="4"/>
        <v>2324</v>
      </c>
      <c r="Q34" s="19">
        <v>460.85760000000005</v>
      </c>
      <c r="R34" s="20">
        <v>0.23880000000000001</v>
      </c>
      <c r="S34" s="15">
        <f t="shared" si="0"/>
        <v>1929.889447236181</v>
      </c>
    </row>
    <row r="35" spans="1:21" x14ac:dyDescent="0.25">
      <c r="A35" s="6">
        <v>9062</v>
      </c>
      <c r="B35" s="6">
        <f t="shared" si="1"/>
        <v>2762.0976000000001</v>
      </c>
      <c r="C35" s="10">
        <v>1.2629999999999999</v>
      </c>
      <c r="D35" s="6">
        <f t="shared" si="2"/>
        <v>1263</v>
      </c>
      <c r="E35" s="10">
        <f t="shared" si="3"/>
        <v>2.5259999999999998</v>
      </c>
      <c r="F35" s="6">
        <f t="shared" si="4"/>
        <v>2526</v>
      </c>
      <c r="Q35" s="19">
        <v>460.85760000000005</v>
      </c>
      <c r="R35" s="20">
        <v>0.23680000000000001</v>
      </c>
      <c r="S35" s="15">
        <f t="shared" si="0"/>
        <v>1946.1891891891894</v>
      </c>
    </row>
    <row r="36" spans="1:21" x14ac:dyDescent="0.25">
      <c r="Q36" s="19">
        <v>476.0976</v>
      </c>
      <c r="R36" s="20">
        <v>0.24579999999999999</v>
      </c>
      <c r="S36" s="15">
        <f t="shared" si="0"/>
        <v>1936.9308380797397</v>
      </c>
      <c r="U36">
        <v>0.24479999999999999</v>
      </c>
    </row>
    <row r="37" spans="1:21" x14ac:dyDescent="0.25">
      <c r="Q37" s="19">
        <v>476.0976</v>
      </c>
      <c r="R37" s="20">
        <v>0.24379999999999999</v>
      </c>
      <c r="S37" s="15">
        <f t="shared" si="0"/>
        <v>1952.8203445447089</v>
      </c>
    </row>
    <row r="38" spans="1:21" x14ac:dyDescent="0.25">
      <c r="A38" s="24" t="s">
        <v>15</v>
      </c>
      <c r="B38" s="3"/>
      <c r="C38" s="3"/>
      <c r="D38"/>
      <c r="Q38" s="19">
        <v>476.0976</v>
      </c>
      <c r="R38" s="20">
        <v>0.24479999999999999</v>
      </c>
      <c r="S38" s="15">
        <f t="shared" si="0"/>
        <v>1944.8431372549021</v>
      </c>
    </row>
    <row r="39" spans="1:21" x14ac:dyDescent="0.25">
      <c r="A39"/>
      <c r="B39" s="8"/>
      <c r="C39" s="9"/>
      <c r="D39"/>
      <c r="E39"/>
      <c r="F39" s="2"/>
      <c r="Q39" s="19">
        <v>491.33760000000001</v>
      </c>
      <c r="R39" s="20">
        <v>0.25380000000000003</v>
      </c>
      <c r="S39" s="15">
        <f t="shared" si="0"/>
        <v>1935.9243498817966</v>
      </c>
    </row>
    <row r="40" spans="1:21" x14ac:dyDescent="0.25">
      <c r="A40"/>
      <c r="B40" s="11" t="s">
        <v>16</v>
      </c>
      <c r="C40" s="9"/>
      <c r="D40"/>
      <c r="E40"/>
      <c r="F40" s="2"/>
      <c r="Q40" s="19">
        <v>491.33760000000001</v>
      </c>
      <c r="R40" s="20">
        <v>0.25280000000000002</v>
      </c>
      <c r="S40" s="15">
        <f t="shared" si="0"/>
        <v>1943.5822784810125</v>
      </c>
    </row>
    <row r="41" spans="1:21" x14ac:dyDescent="0.25">
      <c r="A41" s="12" t="s">
        <v>17</v>
      </c>
      <c r="B41" s="12" t="s">
        <v>17</v>
      </c>
      <c r="C41" s="13" t="s">
        <v>18</v>
      </c>
      <c r="D41" s="13" t="s">
        <v>18</v>
      </c>
      <c r="E41"/>
      <c r="F41" s="25" t="s">
        <v>19</v>
      </c>
      <c r="Q41" s="19">
        <v>491.33760000000001</v>
      </c>
      <c r="R41" s="20">
        <v>0.25380000000000003</v>
      </c>
      <c r="S41" s="15">
        <f t="shared" si="0"/>
        <v>1935.9243498817966</v>
      </c>
    </row>
    <row r="42" spans="1:21" x14ac:dyDescent="0.25">
      <c r="A42" s="12" t="s">
        <v>11</v>
      </c>
      <c r="B42" s="12" t="s">
        <v>12</v>
      </c>
      <c r="C42" s="13" t="s">
        <v>20</v>
      </c>
      <c r="D42" s="13" t="s">
        <v>14</v>
      </c>
      <c r="E42"/>
      <c r="F42" s="25" t="s">
        <v>14</v>
      </c>
      <c r="Q42" s="6">
        <v>506.57760000000002</v>
      </c>
      <c r="R42" s="2">
        <v>0.26179999999999998</v>
      </c>
      <c r="S42">
        <f t="shared" si="0"/>
        <v>1934.9793735676092</v>
      </c>
    </row>
    <row r="43" spans="1:21" x14ac:dyDescent="0.25">
      <c r="A43" s="2">
        <v>212</v>
      </c>
      <c r="B43" s="6">
        <f t="shared" ref="B43:B98" si="5">A43*0.3048</f>
        <v>64.61760000000001</v>
      </c>
      <c r="C43" s="2">
        <v>4.2799999999999998E-2</v>
      </c>
      <c r="D43" s="2">
        <f t="shared" ref="D43:D98" si="6">C43*1000</f>
        <v>42.8</v>
      </c>
      <c r="E43" t="str">
        <f>IF(B43=B42,"X","")</f>
        <v/>
      </c>
      <c r="F43">
        <f>IF(B43=B42,(D43+D42)/2,D43)</f>
        <v>42.8</v>
      </c>
      <c r="Q43" s="6">
        <v>521.81759999999997</v>
      </c>
      <c r="R43" s="2">
        <v>0.27079999999999999</v>
      </c>
      <c r="S43">
        <f t="shared" si="0"/>
        <v>1926.9483013293943</v>
      </c>
    </row>
    <row r="44" spans="1:21" x14ac:dyDescent="0.25">
      <c r="A44" s="2">
        <v>262</v>
      </c>
      <c r="B44" s="6">
        <f t="shared" si="5"/>
        <v>79.857600000000005</v>
      </c>
      <c r="C44" s="2">
        <v>4.5600000000000002E-2</v>
      </c>
      <c r="D44" s="2">
        <f t="shared" si="6"/>
        <v>45.6</v>
      </c>
      <c r="E44" t="str">
        <f t="shared" ref="E44:E98" si="7">IF(B44=B43,"X","")</f>
        <v/>
      </c>
      <c r="F44">
        <f t="shared" ref="F44:F98" si="8">IF(B44=B43,(D44+D43)/2,D44)</f>
        <v>45.6</v>
      </c>
      <c r="Q44" s="19">
        <v>537.05759999999998</v>
      </c>
      <c r="R44" s="20">
        <v>0.27979999999999999</v>
      </c>
      <c r="S44" s="15">
        <f t="shared" si="0"/>
        <v>1919.4338813438169</v>
      </c>
      <c r="U44">
        <v>0.27879999999999999</v>
      </c>
    </row>
    <row r="45" spans="1:21" x14ac:dyDescent="0.25">
      <c r="A45" s="2">
        <v>312</v>
      </c>
      <c r="B45" s="6">
        <f t="shared" si="5"/>
        <v>95.0976</v>
      </c>
      <c r="C45" s="2">
        <v>5.0900000000000001E-2</v>
      </c>
      <c r="D45" s="2">
        <f t="shared" si="6"/>
        <v>50.9</v>
      </c>
      <c r="E45" t="str">
        <f t="shared" si="7"/>
        <v/>
      </c>
      <c r="F45">
        <f t="shared" si="8"/>
        <v>50.9</v>
      </c>
      <c r="Q45" s="19">
        <v>537.05759999999998</v>
      </c>
      <c r="R45" s="20">
        <v>0.27779999999999999</v>
      </c>
      <c r="S45" s="15">
        <f t="shared" si="0"/>
        <v>1933.2526997840173</v>
      </c>
    </row>
    <row r="46" spans="1:21" x14ac:dyDescent="0.25">
      <c r="A46" s="2">
        <v>462</v>
      </c>
      <c r="B46" s="6">
        <f t="shared" si="5"/>
        <v>140.8176</v>
      </c>
      <c r="C46" s="2">
        <v>7.3300000000000004E-2</v>
      </c>
      <c r="D46" s="2">
        <f t="shared" si="6"/>
        <v>73.3</v>
      </c>
      <c r="E46" t="str">
        <f t="shared" si="7"/>
        <v/>
      </c>
      <c r="F46">
        <f t="shared" si="8"/>
        <v>73.3</v>
      </c>
      <c r="Q46" s="6">
        <v>552.29759999999999</v>
      </c>
      <c r="R46" s="2">
        <v>0.2878</v>
      </c>
      <c r="S46">
        <f t="shared" si="0"/>
        <v>1919.0326615705351</v>
      </c>
    </row>
    <row r="47" spans="1:21" x14ac:dyDescent="0.25">
      <c r="A47" s="2">
        <v>512</v>
      </c>
      <c r="B47" s="6">
        <f t="shared" si="5"/>
        <v>156.05760000000001</v>
      </c>
      <c r="C47" s="2">
        <v>7.6399999999999996E-2</v>
      </c>
      <c r="D47" s="2">
        <f t="shared" si="6"/>
        <v>76.399999999999991</v>
      </c>
      <c r="E47" t="str">
        <f t="shared" si="7"/>
        <v/>
      </c>
      <c r="G47" s="2"/>
      <c r="Q47" s="19">
        <v>582.77760000000001</v>
      </c>
      <c r="R47" s="20">
        <v>0.3049</v>
      </c>
      <c r="S47" s="15">
        <f t="shared" si="0"/>
        <v>1911.3729091505411</v>
      </c>
    </row>
    <row r="48" spans="1:21" x14ac:dyDescent="0.25">
      <c r="A48" s="2">
        <v>512</v>
      </c>
      <c r="B48" s="6">
        <f t="shared" si="5"/>
        <v>156.05760000000001</v>
      </c>
      <c r="C48" s="2">
        <v>8.14E-2</v>
      </c>
      <c r="D48" s="2">
        <f t="shared" si="6"/>
        <v>81.400000000000006</v>
      </c>
      <c r="E48" t="str">
        <f t="shared" si="7"/>
        <v>X</v>
      </c>
      <c r="F48">
        <v>78.400000000000006</v>
      </c>
      <c r="G48" s="2"/>
      <c r="Q48" s="19">
        <v>582.77760000000001</v>
      </c>
      <c r="R48" s="20">
        <v>0.3039</v>
      </c>
      <c r="S48" s="15">
        <f t="shared" si="0"/>
        <v>1917.6623889437315</v>
      </c>
    </row>
    <row r="49" spans="1:19" x14ac:dyDescent="0.25">
      <c r="A49" s="2">
        <v>512</v>
      </c>
      <c r="B49" s="6">
        <f t="shared" si="5"/>
        <v>156.05760000000001</v>
      </c>
      <c r="C49" s="2">
        <v>7.7399999999999997E-2</v>
      </c>
      <c r="D49" s="2">
        <f t="shared" si="6"/>
        <v>77.399999999999991</v>
      </c>
      <c r="E49" t="str">
        <f t="shared" si="7"/>
        <v>X</v>
      </c>
      <c r="G49" s="2"/>
      <c r="Q49" s="19">
        <v>598.01760000000002</v>
      </c>
      <c r="R49" s="20">
        <v>0.31780000000000003</v>
      </c>
      <c r="S49" s="15">
        <f t="shared" si="0"/>
        <v>1881.7419760855882</v>
      </c>
    </row>
    <row r="50" spans="1:19" x14ac:dyDescent="0.25">
      <c r="A50" s="2">
        <v>562</v>
      </c>
      <c r="B50" s="6">
        <f t="shared" si="5"/>
        <v>171.29760000000002</v>
      </c>
      <c r="C50" s="2">
        <v>8.9499999999999996E-2</v>
      </c>
      <c r="D50" s="2">
        <f t="shared" si="6"/>
        <v>89.5</v>
      </c>
      <c r="E50" t="str">
        <f t="shared" si="7"/>
        <v/>
      </c>
      <c r="F50">
        <f t="shared" si="8"/>
        <v>89.5</v>
      </c>
      <c r="Q50" s="19">
        <v>598.01760000000002</v>
      </c>
      <c r="R50" s="20">
        <v>0.31879999999999997</v>
      </c>
      <c r="S50" s="15">
        <f t="shared" si="0"/>
        <v>1875.839397741531</v>
      </c>
    </row>
    <row r="51" spans="1:19" x14ac:dyDescent="0.25">
      <c r="A51" s="2">
        <v>612</v>
      </c>
      <c r="B51" s="6">
        <f t="shared" si="5"/>
        <v>186.5376</v>
      </c>
      <c r="C51" s="2">
        <v>9.1499999999999998E-2</v>
      </c>
      <c r="D51" s="2">
        <f t="shared" si="6"/>
        <v>91.5</v>
      </c>
      <c r="E51" t="str">
        <f t="shared" si="7"/>
        <v/>
      </c>
    </row>
    <row r="52" spans="1:19" x14ac:dyDescent="0.25">
      <c r="A52" s="2">
        <v>612</v>
      </c>
      <c r="B52" s="6">
        <f t="shared" si="5"/>
        <v>186.5376</v>
      </c>
      <c r="C52" s="2">
        <v>9.35E-2</v>
      </c>
      <c r="D52" s="2">
        <f t="shared" si="6"/>
        <v>93.5</v>
      </c>
      <c r="E52" t="str">
        <f t="shared" si="7"/>
        <v>X</v>
      </c>
      <c r="F52">
        <f t="shared" si="8"/>
        <v>92.5</v>
      </c>
    </row>
    <row r="53" spans="1:19" x14ac:dyDescent="0.25">
      <c r="A53" s="2">
        <v>662</v>
      </c>
      <c r="B53" s="6">
        <f t="shared" si="5"/>
        <v>201.77760000000001</v>
      </c>
      <c r="C53" s="2">
        <v>9.9599999999999994E-2</v>
      </c>
      <c r="D53" s="2">
        <f t="shared" si="6"/>
        <v>99.6</v>
      </c>
      <c r="E53" t="str">
        <f t="shared" si="7"/>
        <v/>
      </c>
      <c r="F53">
        <f t="shared" si="8"/>
        <v>99.6</v>
      </c>
      <c r="H53" s="2"/>
    </row>
    <row r="54" spans="1:19" x14ac:dyDescent="0.25">
      <c r="A54" s="2">
        <v>712</v>
      </c>
      <c r="B54" s="6">
        <f t="shared" si="5"/>
        <v>217.01760000000002</v>
      </c>
      <c r="C54" s="2">
        <v>9.7600000000000006E-2</v>
      </c>
      <c r="D54" s="2">
        <f t="shared" si="6"/>
        <v>97.600000000000009</v>
      </c>
      <c r="E54" t="str">
        <f t="shared" si="7"/>
        <v/>
      </c>
      <c r="F54">
        <f t="shared" si="8"/>
        <v>97.600000000000009</v>
      </c>
      <c r="H54" s="2"/>
    </row>
    <row r="55" spans="1:19" x14ac:dyDescent="0.25">
      <c r="A55" s="2">
        <v>762</v>
      </c>
      <c r="B55" s="6">
        <f t="shared" si="5"/>
        <v>232.25760000000002</v>
      </c>
      <c r="C55" s="2">
        <v>9.8699999999999996E-2</v>
      </c>
      <c r="D55" s="2">
        <f t="shared" si="6"/>
        <v>98.7</v>
      </c>
      <c r="E55" t="str">
        <f t="shared" si="7"/>
        <v/>
      </c>
      <c r="F55">
        <f t="shared" si="8"/>
        <v>98.7</v>
      </c>
      <c r="H55" s="2"/>
    </row>
    <row r="56" spans="1:19" x14ac:dyDescent="0.25">
      <c r="A56" s="2">
        <v>812</v>
      </c>
      <c r="B56" s="6">
        <f t="shared" si="5"/>
        <v>247.49760000000001</v>
      </c>
      <c r="C56" s="2">
        <v>0.1087</v>
      </c>
      <c r="D56" s="2">
        <f t="shared" si="6"/>
        <v>108.7</v>
      </c>
      <c r="E56" t="str">
        <f t="shared" si="7"/>
        <v/>
      </c>
      <c r="F56">
        <f t="shared" si="8"/>
        <v>108.7</v>
      </c>
    </row>
    <row r="57" spans="1:19" x14ac:dyDescent="0.25">
      <c r="A57" s="2">
        <v>862</v>
      </c>
      <c r="B57" s="6">
        <f t="shared" si="5"/>
        <v>262.73759999999999</v>
      </c>
      <c r="C57" s="2">
        <v>0.1207</v>
      </c>
      <c r="D57" s="2">
        <f t="shared" si="6"/>
        <v>120.7</v>
      </c>
      <c r="E57" t="str">
        <f t="shared" si="7"/>
        <v/>
      </c>
      <c r="F57">
        <f t="shared" si="8"/>
        <v>120.7</v>
      </c>
    </row>
    <row r="58" spans="1:19" x14ac:dyDescent="0.25">
      <c r="A58" s="2">
        <v>912</v>
      </c>
      <c r="B58" s="6">
        <f t="shared" si="5"/>
        <v>277.9776</v>
      </c>
      <c r="C58" s="2">
        <v>0.1237</v>
      </c>
      <c r="D58" s="2">
        <f t="shared" si="6"/>
        <v>123.7</v>
      </c>
      <c r="E58" t="str">
        <f t="shared" si="7"/>
        <v/>
      </c>
      <c r="F58">
        <f t="shared" si="8"/>
        <v>123.7</v>
      </c>
    </row>
    <row r="59" spans="1:19" x14ac:dyDescent="0.25">
      <c r="A59" s="2">
        <v>962</v>
      </c>
      <c r="B59" s="6">
        <f t="shared" si="5"/>
        <v>293.2176</v>
      </c>
      <c r="C59" s="2">
        <v>0.12770000000000001</v>
      </c>
      <c r="D59" s="2">
        <f t="shared" si="6"/>
        <v>127.7</v>
      </c>
      <c r="E59" t="str">
        <f t="shared" si="7"/>
        <v/>
      </c>
      <c r="F59">
        <f t="shared" si="8"/>
        <v>127.7</v>
      </c>
    </row>
    <row r="60" spans="1:19" x14ac:dyDescent="0.25">
      <c r="A60" s="2">
        <v>1012</v>
      </c>
      <c r="B60" s="6">
        <f t="shared" si="5"/>
        <v>308.45760000000001</v>
      </c>
      <c r="C60" s="2">
        <v>0.14169999999999999</v>
      </c>
      <c r="D60" s="2">
        <f t="shared" si="6"/>
        <v>141.69999999999999</v>
      </c>
      <c r="E60" t="str">
        <f t="shared" si="7"/>
        <v/>
      </c>
    </row>
    <row r="61" spans="1:19" x14ac:dyDescent="0.25">
      <c r="A61" s="2">
        <v>1012</v>
      </c>
      <c r="B61" s="6">
        <f t="shared" si="5"/>
        <v>308.45760000000001</v>
      </c>
      <c r="C61" s="2">
        <v>0.14169999999999999</v>
      </c>
      <c r="D61" s="2">
        <f t="shared" si="6"/>
        <v>141.69999999999999</v>
      </c>
      <c r="E61" t="str">
        <f t="shared" si="7"/>
        <v>X</v>
      </c>
      <c r="F61">
        <f t="shared" si="8"/>
        <v>141.69999999999999</v>
      </c>
    </row>
    <row r="62" spans="1:19" x14ac:dyDescent="0.25">
      <c r="A62" s="2">
        <v>1012</v>
      </c>
      <c r="B62" s="6">
        <f t="shared" si="5"/>
        <v>308.45760000000001</v>
      </c>
      <c r="C62" s="2">
        <v>0.14269999999999999</v>
      </c>
      <c r="D62" s="2">
        <f t="shared" si="6"/>
        <v>142.69999999999999</v>
      </c>
      <c r="E62" t="str">
        <f t="shared" si="7"/>
        <v>X</v>
      </c>
    </row>
    <row r="63" spans="1:19" x14ac:dyDescent="0.25">
      <c r="A63" s="2">
        <v>1062</v>
      </c>
      <c r="B63" s="6">
        <f t="shared" si="5"/>
        <v>323.69760000000002</v>
      </c>
      <c r="C63" s="2">
        <v>0.14779999999999999</v>
      </c>
      <c r="D63" s="2">
        <f t="shared" si="6"/>
        <v>147.79999999999998</v>
      </c>
      <c r="E63" t="str">
        <f t="shared" si="7"/>
        <v/>
      </c>
    </row>
    <row r="64" spans="1:19" x14ac:dyDescent="0.25">
      <c r="A64" s="2">
        <v>1062</v>
      </c>
      <c r="B64" s="6">
        <f t="shared" si="5"/>
        <v>323.69760000000002</v>
      </c>
      <c r="C64" s="2">
        <v>0.14779999999999999</v>
      </c>
      <c r="D64" s="2">
        <f t="shared" si="6"/>
        <v>147.79999999999998</v>
      </c>
      <c r="E64" t="str">
        <f t="shared" si="7"/>
        <v>X</v>
      </c>
      <c r="F64">
        <f t="shared" si="8"/>
        <v>147.79999999999998</v>
      </c>
      <c r="H64" s="2"/>
    </row>
    <row r="65" spans="1:8" x14ac:dyDescent="0.25">
      <c r="A65" s="2">
        <v>1062</v>
      </c>
      <c r="B65" s="6">
        <f t="shared" si="5"/>
        <v>323.69760000000002</v>
      </c>
      <c r="C65" s="2">
        <v>0.14879999999999999</v>
      </c>
      <c r="D65" s="2">
        <f t="shared" si="6"/>
        <v>148.79999999999998</v>
      </c>
      <c r="E65" t="str">
        <f t="shared" si="7"/>
        <v>X</v>
      </c>
      <c r="H65" s="2"/>
    </row>
    <row r="66" spans="1:8" x14ac:dyDescent="0.25">
      <c r="A66" s="2">
        <v>1112</v>
      </c>
      <c r="B66" s="6">
        <f t="shared" si="5"/>
        <v>338.93760000000003</v>
      </c>
      <c r="C66" s="2">
        <v>0.1598</v>
      </c>
      <c r="D66" s="2">
        <f t="shared" si="6"/>
        <v>159.80000000000001</v>
      </c>
      <c r="E66" t="str">
        <f t="shared" si="7"/>
        <v/>
      </c>
      <c r="F66">
        <f t="shared" si="8"/>
        <v>159.80000000000001</v>
      </c>
      <c r="H66" s="2"/>
    </row>
    <row r="67" spans="1:8" x14ac:dyDescent="0.25">
      <c r="A67" s="2">
        <v>1162</v>
      </c>
      <c r="B67" s="6">
        <f t="shared" si="5"/>
        <v>354.17760000000004</v>
      </c>
      <c r="C67" s="2">
        <v>0.1678</v>
      </c>
      <c r="D67" s="2">
        <f t="shared" si="6"/>
        <v>167.8</v>
      </c>
      <c r="E67" t="str">
        <f t="shared" si="7"/>
        <v/>
      </c>
      <c r="F67">
        <f t="shared" si="8"/>
        <v>167.8</v>
      </c>
    </row>
    <row r="68" spans="1:8" x14ac:dyDescent="0.25">
      <c r="A68" s="2">
        <v>1212</v>
      </c>
      <c r="B68" s="6">
        <f t="shared" si="5"/>
        <v>369.41759999999999</v>
      </c>
      <c r="C68" s="2">
        <v>0.17580000000000001</v>
      </c>
      <c r="D68" s="2">
        <f t="shared" si="6"/>
        <v>175.8</v>
      </c>
      <c r="E68" t="str">
        <f t="shared" si="7"/>
        <v/>
      </c>
      <c r="F68">
        <f t="shared" si="8"/>
        <v>175.8</v>
      </c>
    </row>
    <row r="69" spans="1:8" x14ac:dyDescent="0.25">
      <c r="A69" s="2">
        <v>1262</v>
      </c>
      <c r="B69" s="6">
        <f t="shared" si="5"/>
        <v>384.6576</v>
      </c>
      <c r="C69" s="2">
        <v>0.18279999999999999</v>
      </c>
      <c r="D69" s="2">
        <f t="shared" si="6"/>
        <v>182.79999999999998</v>
      </c>
      <c r="E69" t="str">
        <f t="shared" si="7"/>
        <v/>
      </c>
      <c r="F69">
        <f t="shared" si="8"/>
        <v>182.79999999999998</v>
      </c>
    </row>
    <row r="70" spans="1:8" x14ac:dyDescent="0.25">
      <c r="A70" s="2">
        <v>1312</v>
      </c>
      <c r="B70" s="6">
        <f t="shared" si="5"/>
        <v>399.89760000000001</v>
      </c>
      <c r="C70" s="2">
        <v>0.1928</v>
      </c>
      <c r="D70" s="2">
        <f t="shared" si="6"/>
        <v>192.8</v>
      </c>
      <c r="E70" t="str">
        <f t="shared" si="7"/>
        <v/>
      </c>
      <c r="F70">
        <f t="shared" si="8"/>
        <v>192.8</v>
      </c>
    </row>
    <row r="71" spans="1:8" x14ac:dyDescent="0.25">
      <c r="A71" s="2">
        <v>1412</v>
      </c>
      <c r="B71" s="6">
        <f t="shared" si="5"/>
        <v>430.37760000000003</v>
      </c>
      <c r="C71" s="2">
        <v>0.21679999999999999</v>
      </c>
      <c r="D71" s="2">
        <f t="shared" si="6"/>
        <v>216.79999999999998</v>
      </c>
      <c r="E71" t="str">
        <f t="shared" si="7"/>
        <v/>
      </c>
    </row>
    <row r="72" spans="1:8" x14ac:dyDescent="0.25">
      <c r="A72" s="2">
        <v>1412</v>
      </c>
      <c r="B72" s="6">
        <f t="shared" si="5"/>
        <v>430.37760000000003</v>
      </c>
      <c r="C72" s="2">
        <v>0.21679999999999999</v>
      </c>
      <c r="D72" s="2">
        <f t="shared" si="6"/>
        <v>216.79999999999998</v>
      </c>
      <c r="E72" t="str">
        <f t="shared" si="7"/>
        <v>X</v>
      </c>
      <c r="F72">
        <f t="shared" si="8"/>
        <v>216.79999999999998</v>
      </c>
    </row>
    <row r="73" spans="1:8" x14ac:dyDescent="0.25">
      <c r="A73" s="2">
        <v>1412</v>
      </c>
      <c r="B73" s="6">
        <f t="shared" si="5"/>
        <v>430.37760000000003</v>
      </c>
      <c r="C73" s="2">
        <v>0.21579999999999999</v>
      </c>
      <c r="D73" s="2">
        <f t="shared" si="6"/>
        <v>215.79999999999998</v>
      </c>
      <c r="E73" t="str">
        <f t="shared" si="7"/>
        <v>X</v>
      </c>
    </row>
    <row r="74" spans="1:8" x14ac:dyDescent="0.25">
      <c r="A74" s="2">
        <v>1462</v>
      </c>
      <c r="B74" s="6">
        <f t="shared" si="5"/>
        <v>445.61760000000004</v>
      </c>
      <c r="C74" s="2">
        <v>0.2258</v>
      </c>
      <c r="D74" s="2">
        <f t="shared" si="6"/>
        <v>225.8</v>
      </c>
      <c r="E74" t="str">
        <f t="shared" si="7"/>
        <v/>
      </c>
    </row>
    <row r="75" spans="1:8" x14ac:dyDescent="0.25">
      <c r="A75" s="2">
        <v>1462</v>
      </c>
      <c r="B75" s="6">
        <f t="shared" si="5"/>
        <v>445.61760000000004</v>
      </c>
      <c r="C75" s="2">
        <v>0.2268</v>
      </c>
      <c r="D75" s="2">
        <f t="shared" si="6"/>
        <v>226.8</v>
      </c>
      <c r="E75" t="str">
        <f t="shared" si="7"/>
        <v>X</v>
      </c>
    </row>
    <row r="76" spans="1:8" x14ac:dyDescent="0.25">
      <c r="A76" s="2">
        <v>1462</v>
      </c>
      <c r="B76" s="6">
        <f t="shared" si="5"/>
        <v>445.61760000000004</v>
      </c>
      <c r="C76" s="2">
        <v>0.2268</v>
      </c>
      <c r="D76" s="2">
        <f t="shared" si="6"/>
        <v>226.8</v>
      </c>
      <c r="E76" t="str">
        <f t="shared" si="7"/>
        <v>X</v>
      </c>
      <c r="F76">
        <f t="shared" si="8"/>
        <v>226.8</v>
      </c>
    </row>
    <row r="77" spans="1:8" x14ac:dyDescent="0.25">
      <c r="A77" s="2">
        <v>1512</v>
      </c>
      <c r="B77" s="6">
        <f t="shared" si="5"/>
        <v>460.85760000000005</v>
      </c>
      <c r="C77" s="2">
        <v>0.23580000000000001</v>
      </c>
      <c r="D77" s="2">
        <f t="shared" si="6"/>
        <v>235.8</v>
      </c>
      <c r="E77" t="str">
        <f t="shared" si="7"/>
        <v/>
      </c>
    </row>
    <row r="78" spans="1:8" x14ac:dyDescent="0.25">
      <c r="A78" s="2">
        <v>1512</v>
      </c>
      <c r="B78" s="6">
        <f t="shared" si="5"/>
        <v>460.85760000000005</v>
      </c>
      <c r="C78" s="2">
        <v>0.23880000000000001</v>
      </c>
      <c r="D78" s="2">
        <f t="shared" si="6"/>
        <v>238.8</v>
      </c>
      <c r="E78" t="str">
        <f t="shared" si="7"/>
        <v>X</v>
      </c>
      <c r="F78">
        <v>237.1</v>
      </c>
    </row>
    <row r="79" spans="1:8" x14ac:dyDescent="0.25">
      <c r="A79" s="2">
        <v>1512</v>
      </c>
      <c r="B79" s="6">
        <f t="shared" si="5"/>
        <v>460.85760000000005</v>
      </c>
      <c r="C79" s="2">
        <v>0.23680000000000001</v>
      </c>
      <c r="D79" s="2">
        <f t="shared" si="6"/>
        <v>236.8</v>
      </c>
      <c r="E79" t="str">
        <f t="shared" si="7"/>
        <v>X</v>
      </c>
    </row>
    <row r="80" spans="1:8" x14ac:dyDescent="0.25">
      <c r="A80" s="2">
        <v>1562</v>
      </c>
      <c r="B80" s="6">
        <f t="shared" si="5"/>
        <v>476.0976</v>
      </c>
      <c r="C80" s="2">
        <v>0.24579999999999999</v>
      </c>
      <c r="D80" s="2">
        <f t="shared" si="6"/>
        <v>245.79999999999998</v>
      </c>
      <c r="E80" t="str">
        <f t="shared" si="7"/>
        <v/>
      </c>
    </row>
    <row r="81" spans="1:8" x14ac:dyDescent="0.25">
      <c r="A81" s="2">
        <v>1562</v>
      </c>
      <c r="B81" s="6">
        <f t="shared" si="5"/>
        <v>476.0976</v>
      </c>
      <c r="C81" s="2">
        <v>0.24379999999999999</v>
      </c>
      <c r="D81" s="2">
        <f t="shared" si="6"/>
        <v>243.79999999999998</v>
      </c>
      <c r="E81" t="str">
        <f t="shared" si="7"/>
        <v>X</v>
      </c>
      <c r="F81">
        <f t="shared" si="8"/>
        <v>244.79999999999998</v>
      </c>
      <c r="H81" s="2"/>
    </row>
    <row r="82" spans="1:8" x14ac:dyDescent="0.25">
      <c r="A82" s="2">
        <v>1562</v>
      </c>
      <c r="B82" s="6">
        <f t="shared" si="5"/>
        <v>476.0976</v>
      </c>
      <c r="C82" s="2">
        <v>0.24479999999999999</v>
      </c>
      <c r="D82" s="2">
        <f t="shared" si="6"/>
        <v>244.79999999999998</v>
      </c>
      <c r="E82" t="str">
        <f t="shared" si="7"/>
        <v>X</v>
      </c>
      <c r="G82" s="2"/>
      <c r="H82" s="2"/>
    </row>
    <row r="83" spans="1:8" x14ac:dyDescent="0.25">
      <c r="A83" s="2">
        <v>1612</v>
      </c>
      <c r="B83" s="6">
        <f t="shared" si="5"/>
        <v>491.33760000000001</v>
      </c>
      <c r="C83" s="2">
        <v>0.25380000000000003</v>
      </c>
      <c r="D83" s="2">
        <f t="shared" si="6"/>
        <v>253.8</v>
      </c>
      <c r="E83" t="str">
        <f t="shared" si="7"/>
        <v/>
      </c>
      <c r="G83" s="2"/>
      <c r="H83" s="2"/>
    </row>
    <row r="84" spans="1:8" x14ac:dyDescent="0.25">
      <c r="A84" s="2">
        <v>1612</v>
      </c>
      <c r="B84" s="6">
        <f t="shared" si="5"/>
        <v>491.33760000000001</v>
      </c>
      <c r="C84" s="2">
        <v>0.25280000000000002</v>
      </c>
      <c r="D84" s="2">
        <f t="shared" si="6"/>
        <v>252.8</v>
      </c>
      <c r="E84" t="str">
        <f t="shared" si="7"/>
        <v>X</v>
      </c>
      <c r="G84" s="2"/>
      <c r="H84" s="2"/>
    </row>
    <row r="85" spans="1:8" x14ac:dyDescent="0.25">
      <c r="A85" s="2">
        <v>1612</v>
      </c>
      <c r="B85" s="6">
        <f t="shared" si="5"/>
        <v>491.33760000000001</v>
      </c>
      <c r="C85" s="2">
        <v>0.25380000000000003</v>
      </c>
      <c r="D85" s="2">
        <f t="shared" si="6"/>
        <v>253.8</v>
      </c>
      <c r="E85" t="str">
        <f t="shared" si="7"/>
        <v>X</v>
      </c>
      <c r="F85">
        <v>253.8</v>
      </c>
      <c r="G85" s="2"/>
      <c r="H85" s="2"/>
    </row>
    <row r="86" spans="1:8" x14ac:dyDescent="0.25">
      <c r="A86" s="2">
        <v>1662</v>
      </c>
      <c r="B86" s="6">
        <f t="shared" si="5"/>
        <v>506.57760000000002</v>
      </c>
      <c r="C86" s="2">
        <v>0.26179999999999998</v>
      </c>
      <c r="D86" s="2">
        <f t="shared" si="6"/>
        <v>261.79999999999995</v>
      </c>
      <c r="E86" t="str">
        <f t="shared" si="7"/>
        <v/>
      </c>
      <c r="G86" s="2"/>
    </row>
    <row r="87" spans="1:8" x14ac:dyDescent="0.25">
      <c r="A87" s="2">
        <v>1662</v>
      </c>
      <c r="B87" s="6">
        <f t="shared" si="5"/>
        <v>506.57760000000002</v>
      </c>
      <c r="C87" s="2">
        <v>0.26179999999999998</v>
      </c>
      <c r="D87" s="2">
        <f t="shared" si="6"/>
        <v>261.79999999999995</v>
      </c>
      <c r="E87" t="str">
        <f t="shared" si="7"/>
        <v>X</v>
      </c>
      <c r="F87">
        <f t="shared" si="8"/>
        <v>261.79999999999995</v>
      </c>
    </row>
    <row r="88" spans="1:8" x14ac:dyDescent="0.25">
      <c r="A88" s="2">
        <v>1662</v>
      </c>
      <c r="B88" s="6">
        <f t="shared" si="5"/>
        <v>506.57760000000002</v>
      </c>
      <c r="C88" s="2">
        <v>0.26179999999999998</v>
      </c>
      <c r="D88" s="2">
        <f t="shared" si="6"/>
        <v>261.79999999999995</v>
      </c>
      <c r="E88" t="str">
        <f t="shared" si="7"/>
        <v>X</v>
      </c>
    </row>
    <row r="89" spans="1:8" x14ac:dyDescent="0.25">
      <c r="A89" s="2">
        <v>1712</v>
      </c>
      <c r="B89" s="6">
        <f t="shared" si="5"/>
        <v>521.81759999999997</v>
      </c>
      <c r="C89" s="2">
        <v>0.27079999999999999</v>
      </c>
      <c r="D89" s="2">
        <f t="shared" si="6"/>
        <v>270.8</v>
      </c>
      <c r="E89" t="str">
        <f t="shared" si="7"/>
        <v/>
      </c>
    </row>
    <row r="90" spans="1:8" x14ac:dyDescent="0.25">
      <c r="A90" s="2">
        <v>1712</v>
      </c>
      <c r="B90" s="6">
        <f t="shared" si="5"/>
        <v>521.81759999999997</v>
      </c>
      <c r="C90" s="2">
        <v>0.27079999999999999</v>
      </c>
      <c r="D90" s="2">
        <f t="shared" si="6"/>
        <v>270.8</v>
      </c>
      <c r="E90" t="str">
        <f t="shared" si="7"/>
        <v>X</v>
      </c>
      <c r="F90">
        <f t="shared" si="8"/>
        <v>270.8</v>
      </c>
    </row>
    <row r="91" spans="1:8" x14ac:dyDescent="0.25">
      <c r="A91" s="2">
        <v>1762</v>
      </c>
      <c r="B91" s="6">
        <f t="shared" si="5"/>
        <v>537.05759999999998</v>
      </c>
      <c r="C91" s="2">
        <v>0.27979999999999999</v>
      </c>
      <c r="D91" s="2">
        <f t="shared" si="6"/>
        <v>279.8</v>
      </c>
      <c r="E91" t="str">
        <f t="shared" si="7"/>
        <v/>
      </c>
    </row>
    <row r="92" spans="1:8" x14ac:dyDescent="0.25">
      <c r="A92" s="2">
        <v>1762</v>
      </c>
      <c r="B92" s="6">
        <f t="shared" si="5"/>
        <v>537.05759999999998</v>
      </c>
      <c r="C92" s="2">
        <v>0.27779999999999999</v>
      </c>
      <c r="D92" s="2">
        <f t="shared" si="6"/>
        <v>277.8</v>
      </c>
      <c r="E92" t="str">
        <f t="shared" si="7"/>
        <v>X</v>
      </c>
      <c r="F92">
        <f t="shared" si="8"/>
        <v>278.8</v>
      </c>
    </row>
    <row r="93" spans="1:8" x14ac:dyDescent="0.25">
      <c r="A93" s="2">
        <v>1812</v>
      </c>
      <c r="B93" s="6">
        <f t="shared" si="5"/>
        <v>552.29759999999999</v>
      </c>
      <c r="C93" s="2">
        <v>0.2878</v>
      </c>
      <c r="D93" s="2">
        <f t="shared" si="6"/>
        <v>287.8</v>
      </c>
      <c r="E93" t="str">
        <f t="shared" si="7"/>
        <v/>
      </c>
    </row>
    <row r="94" spans="1:8" x14ac:dyDescent="0.25">
      <c r="A94" s="2">
        <v>1812</v>
      </c>
      <c r="B94" s="6">
        <f t="shared" si="5"/>
        <v>552.29759999999999</v>
      </c>
      <c r="C94" s="2">
        <v>0.2878</v>
      </c>
      <c r="D94" s="2">
        <f t="shared" si="6"/>
        <v>287.8</v>
      </c>
      <c r="E94" t="str">
        <f t="shared" si="7"/>
        <v>X</v>
      </c>
      <c r="F94">
        <f t="shared" si="8"/>
        <v>287.8</v>
      </c>
    </row>
    <row r="95" spans="1:8" x14ac:dyDescent="0.25">
      <c r="A95" s="2">
        <v>1912</v>
      </c>
      <c r="B95" s="6">
        <f t="shared" si="5"/>
        <v>582.77760000000001</v>
      </c>
      <c r="C95" s="2">
        <v>0.3049</v>
      </c>
      <c r="D95" s="2">
        <f t="shared" si="6"/>
        <v>304.89999999999998</v>
      </c>
      <c r="E95" t="str">
        <f t="shared" si="7"/>
        <v/>
      </c>
    </row>
    <row r="96" spans="1:8" x14ac:dyDescent="0.25">
      <c r="A96" s="2">
        <v>1912</v>
      </c>
      <c r="B96" s="6">
        <f t="shared" si="5"/>
        <v>582.77760000000001</v>
      </c>
      <c r="C96" s="2">
        <v>0.3039</v>
      </c>
      <c r="D96" s="2">
        <f t="shared" si="6"/>
        <v>303.89999999999998</v>
      </c>
      <c r="E96" t="str">
        <f t="shared" si="7"/>
        <v>X</v>
      </c>
      <c r="F96">
        <f t="shared" si="8"/>
        <v>304.39999999999998</v>
      </c>
    </row>
    <row r="97" spans="1:6" x14ac:dyDescent="0.25">
      <c r="A97" s="2">
        <v>1962</v>
      </c>
      <c r="B97" s="6">
        <f t="shared" si="5"/>
        <v>598.01760000000002</v>
      </c>
      <c r="C97" s="2">
        <v>0.31780000000000003</v>
      </c>
      <c r="D97" s="2">
        <f t="shared" si="6"/>
        <v>317.8</v>
      </c>
      <c r="E97" t="str">
        <f t="shared" si="7"/>
        <v/>
      </c>
    </row>
    <row r="98" spans="1:6" x14ac:dyDescent="0.25">
      <c r="A98" s="2">
        <v>1962</v>
      </c>
      <c r="B98" s="6">
        <f t="shared" si="5"/>
        <v>598.01760000000002</v>
      </c>
      <c r="C98" s="2">
        <v>0.31879999999999997</v>
      </c>
      <c r="D98" s="2">
        <f t="shared" si="6"/>
        <v>318.79999999999995</v>
      </c>
      <c r="E98" t="str">
        <f t="shared" si="7"/>
        <v>X</v>
      </c>
      <c r="F98">
        <f t="shared" si="8"/>
        <v>318.29999999999995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Kopanoar M-13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Bustamante Restrepo</dc:creator>
  <cp:lastModifiedBy>Jefferson Bustamante Restrepo</cp:lastModifiedBy>
  <dcterms:created xsi:type="dcterms:W3CDTF">2023-10-16T14:17:09Z</dcterms:created>
  <dcterms:modified xsi:type="dcterms:W3CDTF">2023-10-16T14:17:56Z</dcterms:modified>
</cp:coreProperties>
</file>