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dl/Documents/mcmaster/_research/_THESIS/_WORK/structural_transformation/data/_FOR_SUBMISSION_/"/>
    </mc:Choice>
  </mc:AlternateContent>
  <xr:revisionPtr revIDLastSave="0" documentId="13_ncr:1_{D3E750EE-97C2-2645-B22F-A4F9265AB3EF}" xr6:coauthVersionLast="47" xr6:coauthVersionMax="47" xr10:uidLastSave="{00000000-0000-0000-0000-000000000000}"/>
  <bookViews>
    <workbookView xWindow="1160" yWindow="820" windowWidth="26780" windowHeight="15940" activeTab="5" xr2:uid="{C4E77538-DDAC-D64C-80A2-CFBC2F8E0797}"/>
  </bookViews>
  <sheets>
    <sheet name="Alberta Agg" sheetId="1" r:id="rId1"/>
    <sheet name="Alberta Oil" sheetId="4" r:id="rId2"/>
    <sheet name="Alberta Agg No Oil" sheetId="6" r:id="rId3"/>
    <sheet name="Ontario Agg" sheetId="20" r:id="rId4"/>
    <sheet name="Ontario Oil" sheetId="21" r:id="rId5"/>
    <sheet name="Ontario Agg No Oil" sheetId="2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22" l="1"/>
  <c r="J22" i="22"/>
  <c r="J21" i="22"/>
  <c r="K21" i="22" s="1"/>
  <c r="J20" i="22"/>
  <c r="J19" i="22"/>
  <c r="K19" i="22" s="1"/>
  <c r="J18" i="22"/>
  <c r="K18" i="22" s="1"/>
  <c r="J17" i="22"/>
  <c r="K17" i="22" s="1"/>
  <c r="J16" i="22"/>
  <c r="K16" i="22" s="1"/>
  <c r="J15" i="22"/>
  <c r="J14" i="22"/>
  <c r="J13" i="22"/>
  <c r="J12" i="22"/>
  <c r="K12" i="22" s="1"/>
  <c r="J11" i="22"/>
  <c r="K11" i="22" s="1"/>
  <c r="J10" i="22"/>
  <c r="J9" i="22"/>
  <c r="J8" i="22"/>
  <c r="K8" i="22" s="1"/>
  <c r="J7" i="22"/>
  <c r="J6" i="22"/>
  <c r="J5" i="22"/>
  <c r="J4" i="22"/>
  <c r="K4" i="22" s="1"/>
  <c r="J3" i="22"/>
  <c r="K3" i="22" s="1"/>
  <c r="J2" i="22"/>
  <c r="H23" i="22"/>
  <c r="H22" i="22"/>
  <c r="H21" i="22"/>
  <c r="H20" i="22"/>
  <c r="H19" i="22"/>
  <c r="L19" i="22" s="1"/>
  <c r="H18" i="22"/>
  <c r="L18" i="22" s="1"/>
  <c r="H17" i="22"/>
  <c r="H16" i="22"/>
  <c r="H15" i="22"/>
  <c r="H14" i="22"/>
  <c r="H13" i="22"/>
  <c r="L13" i="22" s="1"/>
  <c r="H12" i="22"/>
  <c r="H11" i="22"/>
  <c r="L11" i="22" s="1"/>
  <c r="H10" i="22"/>
  <c r="H9" i="22"/>
  <c r="H8" i="22"/>
  <c r="L8" i="22" s="1"/>
  <c r="H7" i="22"/>
  <c r="H6" i="22"/>
  <c r="H5" i="22"/>
  <c r="H4" i="22"/>
  <c r="L4" i="22" s="1"/>
  <c r="H3" i="22"/>
  <c r="L3" i="22" s="1"/>
  <c r="H2" i="22"/>
  <c r="L2" i="22" s="1"/>
  <c r="G23" i="22"/>
  <c r="G22" i="22"/>
  <c r="G21" i="22"/>
  <c r="R21" i="22" s="1"/>
  <c r="G20" i="22"/>
  <c r="G19" i="22"/>
  <c r="R19" i="22" s="1"/>
  <c r="G18" i="22"/>
  <c r="R18" i="22" s="1"/>
  <c r="G17" i="22"/>
  <c r="R17" i="22" s="1"/>
  <c r="G16" i="22"/>
  <c r="G15" i="22"/>
  <c r="G14" i="22"/>
  <c r="G13" i="22"/>
  <c r="G12" i="22"/>
  <c r="R12" i="22" s="1"/>
  <c r="G11" i="22"/>
  <c r="G10" i="22"/>
  <c r="R10" i="22" s="1"/>
  <c r="G9" i="22"/>
  <c r="G8" i="22"/>
  <c r="R8" i="22" s="1"/>
  <c r="G7" i="22"/>
  <c r="G6" i="22"/>
  <c r="G5" i="22"/>
  <c r="G4" i="22"/>
  <c r="G3" i="22"/>
  <c r="G2" i="22"/>
  <c r="R2" i="22" s="1"/>
  <c r="V2" i="22" s="1"/>
  <c r="B3" i="22"/>
  <c r="B4" i="22"/>
  <c r="B5" i="22"/>
  <c r="B6" i="22"/>
  <c r="F6" i="22" s="1"/>
  <c r="P6" i="22" s="1"/>
  <c r="B7" i="22"/>
  <c r="L7" i="22" s="1"/>
  <c r="B8" i="22"/>
  <c r="B9" i="22"/>
  <c r="L9" i="22" s="1"/>
  <c r="B10" i="22"/>
  <c r="B11" i="22"/>
  <c r="B12" i="22"/>
  <c r="B13" i="22"/>
  <c r="B14" i="22"/>
  <c r="L14" i="22" s="1"/>
  <c r="B15" i="22"/>
  <c r="B16" i="22"/>
  <c r="F16" i="22" s="1"/>
  <c r="P16" i="22" s="1"/>
  <c r="B17" i="22"/>
  <c r="B18" i="22"/>
  <c r="F18" i="22" s="1"/>
  <c r="B19" i="22"/>
  <c r="B20" i="22"/>
  <c r="B21" i="22"/>
  <c r="B22" i="22"/>
  <c r="L22" i="22" s="1"/>
  <c r="B23" i="22"/>
  <c r="L23" i="22" s="1"/>
  <c r="B2" i="22"/>
  <c r="R23" i="22"/>
  <c r="K23" i="22"/>
  <c r="R22" i="22"/>
  <c r="K22" i="22"/>
  <c r="L21" i="22"/>
  <c r="F21" i="22"/>
  <c r="P21" i="22" s="1"/>
  <c r="R20" i="22"/>
  <c r="P20" i="22"/>
  <c r="L20" i="22"/>
  <c r="K20" i="22"/>
  <c r="F20" i="22"/>
  <c r="F19" i="22"/>
  <c r="P19" i="22" s="1"/>
  <c r="L17" i="22"/>
  <c r="F17" i="22"/>
  <c r="P17" i="22" s="1"/>
  <c r="R16" i="22"/>
  <c r="R15" i="22"/>
  <c r="P15" i="22"/>
  <c r="L15" i="22"/>
  <c r="K15" i="22"/>
  <c r="F15" i="22"/>
  <c r="R14" i="22"/>
  <c r="K14" i="22"/>
  <c r="F14" i="22"/>
  <c r="P14" i="22" s="1"/>
  <c r="R13" i="22"/>
  <c r="K13" i="22"/>
  <c r="F13" i="22"/>
  <c r="P13" i="22" s="1"/>
  <c r="L12" i="22"/>
  <c r="F12" i="22"/>
  <c r="P12" i="22" s="1"/>
  <c r="R11" i="22"/>
  <c r="P11" i="22"/>
  <c r="F11" i="22"/>
  <c r="L10" i="22"/>
  <c r="K10" i="22"/>
  <c r="F10" i="22"/>
  <c r="R9" i="22"/>
  <c r="K9" i="22"/>
  <c r="F8" i="22"/>
  <c r="P8" i="22" s="1"/>
  <c r="R7" i="22"/>
  <c r="K7" i="22"/>
  <c r="F7" i="22"/>
  <c r="P7" i="22" s="1"/>
  <c r="R6" i="22"/>
  <c r="L6" i="22"/>
  <c r="K6" i="22"/>
  <c r="R5" i="22"/>
  <c r="L5" i="22"/>
  <c r="K5" i="22"/>
  <c r="F5" i="22"/>
  <c r="P5" i="22" s="1"/>
  <c r="R4" i="22"/>
  <c r="P4" i="22"/>
  <c r="F4" i="22"/>
  <c r="R3" i="22"/>
  <c r="P3" i="22"/>
  <c r="F3" i="22"/>
  <c r="K2" i="22"/>
  <c r="F2" i="22"/>
  <c r="L7" i="21"/>
  <c r="L9" i="21"/>
  <c r="L16" i="21"/>
  <c r="L17" i="21"/>
  <c r="L18" i="21"/>
  <c r="L22" i="21"/>
  <c r="R7" i="21"/>
  <c r="R9" i="21"/>
  <c r="R10" i="21"/>
  <c r="R15" i="21"/>
  <c r="R17" i="21"/>
  <c r="R18" i="21"/>
  <c r="R22" i="21"/>
  <c r="L2" i="21"/>
  <c r="R23" i="21"/>
  <c r="L23" i="21"/>
  <c r="K23" i="21"/>
  <c r="F23" i="21"/>
  <c r="P23" i="21" s="1"/>
  <c r="P22" i="21"/>
  <c r="K22" i="21"/>
  <c r="F22" i="21"/>
  <c r="R21" i="21"/>
  <c r="L21" i="21"/>
  <c r="K21" i="21"/>
  <c r="F21" i="21"/>
  <c r="P21" i="21" s="1"/>
  <c r="R20" i="21"/>
  <c r="L20" i="21"/>
  <c r="K20" i="21"/>
  <c r="F20" i="21"/>
  <c r="R19" i="21"/>
  <c r="L19" i="21"/>
  <c r="K19" i="21"/>
  <c r="F19" i="21"/>
  <c r="P19" i="21" s="1"/>
  <c r="K18" i="21"/>
  <c r="F18" i="21"/>
  <c r="K17" i="21"/>
  <c r="F17" i="21"/>
  <c r="P17" i="21" s="1"/>
  <c r="R16" i="21"/>
  <c r="K16" i="21"/>
  <c r="F16" i="21"/>
  <c r="P16" i="21" s="1"/>
  <c r="L15" i="21"/>
  <c r="K15" i="21"/>
  <c r="F15" i="21"/>
  <c r="P15" i="21" s="1"/>
  <c r="R14" i="21"/>
  <c r="L14" i="21"/>
  <c r="K14" i="21"/>
  <c r="F14" i="21"/>
  <c r="P14" i="21" s="1"/>
  <c r="R13" i="21"/>
  <c r="L13" i="21"/>
  <c r="K13" i="21"/>
  <c r="F13" i="21"/>
  <c r="P13" i="21" s="1"/>
  <c r="R12" i="21"/>
  <c r="L12" i="21"/>
  <c r="K12" i="21"/>
  <c r="F12" i="21"/>
  <c r="R11" i="21"/>
  <c r="L11" i="21"/>
  <c r="K11" i="21"/>
  <c r="F11" i="21"/>
  <c r="P11" i="21" s="1"/>
  <c r="L10" i="21"/>
  <c r="K10" i="21"/>
  <c r="F10" i="21"/>
  <c r="P9" i="21"/>
  <c r="K9" i="21"/>
  <c r="F9" i="21"/>
  <c r="R8" i="21"/>
  <c r="L8" i="21"/>
  <c r="K8" i="21"/>
  <c r="F8" i="21"/>
  <c r="P8" i="21" s="1"/>
  <c r="K7" i="21"/>
  <c r="F7" i="21"/>
  <c r="P7" i="21" s="1"/>
  <c r="R6" i="21"/>
  <c r="L6" i="21"/>
  <c r="K6" i="21"/>
  <c r="F6" i="21"/>
  <c r="P6" i="21" s="1"/>
  <c r="R5" i="21"/>
  <c r="L5" i="21"/>
  <c r="K5" i="21"/>
  <c r="F5" i="21"/>
  <c r="P5" i="21" s="1"/>
  <c r="R4" i="21"/>
  <c r="L4" i="21"/>
  <c r="K4" i="21"/>
  <c r="F4" i="21"/>
  <c r="R3" i="21"/>
  <c r="L3" i="21"/>
  <c r="K3" i="21"/>
  <c r="F3" i="21"/>
  <c r="P3" i="21" s="1"/>
  <c r="R2" i="21"/>
  <c r="K2" i="21"/>
  <c r="F2" i="21"/>
  <c r="R23" i="20"/>
  <c r="L23" i="20"/>
  <c r="K23" i="20"/>
  <c r="F23" i="20"/>
  <c r="P23" i="20" s="1"/>
  <c r="R22" i="20"/>
  <c r="L22" i="20"/>
  <c r="K22" i="20"/>
  <c r="F22" i="20"/>
  <c r="P22" i="20" s="1"/>
  <c r="R21" i="20"/>
  <c r="L21" i="20"/>
  <c r="K21" i="20"/>
  <c r="F21" i="20"/>
  <c r="P21" i="20" s="1"/>
  <c r="R20" i="20"/>
  <c r="L20" i="20"/>
  <c r="K20" i="20"/>
  <c r="F20" i="20"/>
  <c r="R19" i="20"/>
  <c r="L19" i="20"/>
  <c r="K19" i="20"/>
  <c r="F19" i="20"/>
  <c r="P19" i="20" s="1"/>
  <c r="R18" i="20"/>
  <c r="L18" i="20"/>
  <c r="K18" i="20"/>
  <c r="F18" i="20"/>
  <c r="R17" i="20"/>
  <c r="L17" i="20"/>
  <c r="K17" i="20"/>
  <c r="F17" i="20"/>
  <c r="P17" i="20" s="1"/>
  <c r="R16" i="20"/>
  <c r="V16" i="20" s="1"/>
  <c r="L16" i="20"/>
  <c r="K16" i="20"/>
  <c r="F16" i="20"/>
  <c r="P16" i="20" s="1"/>
  <c r="R15" i="20"/>
  <c r="L15" i="20"/>
  <c r="K15" i="20"/>
  <c r="F15" i="20"/>
  <c r="P15" i="20" s="1"/>
  <c r="R14" i="20"/>
  <c r="P14" i="20"/>
  <c r="L14" i="20"/>
  <c r="K14" i="20"/>
  <c r="F14" i="20"/>
  <c r="R13" i="20"/>
  <c r="L13" i="20"/>
  <c r="K13" i="20"/>
  <c r="F13" i="20"/>
  <c r="P13" i="20" s="1"/>
  <c r="R12" i="20"/>
  <c r="L12" i="20"/>
  <c r="K12" i="20"/>
  <c r="F12" i="20"/>
  <c r="R11" i="20"/>
  <c r="L11" i="20"/>
  <c r="K11" i="20"/>
  <c r="F11" i="20"/>
  <c r="P11" i="20" s="1"/>
  <c r="R10" i="20"/>
  <c r="L10" i="20"/>
  <c r="K10" i="20"/>
  <c r="F10" i="20"/>
  <c r="R9" i="20"/>
  <c r="L9" i="20"/>
  <c r="K9" i="20"/>
  <c r="F9" i="20"/>
  <c r="P9" i="20" s="1"/>
  <c r="R8" i="20"/>
  <c r="L8" i="20"/>
  <c r="K8" i="20"/>
  <c r="F8" i="20"/>
  <c r="P8" i="20" s="1"/>
  <c r="R7" i="20"/>
  <c r="P7" i="20"/>
  <c r="L7" i="20"/>
  <c r="K7" i="20"/>
  <c r="F7" i="20"/>
  <c r="R6" i="20"/>
  <c r="L6" i="20"/>
  <c r="K6" i="20"/>
  <c r="F6" i="20"/>
  <c r="P6" i="20" s="1"/>
  <c r="R5" i="20"/>
  <c r="L5" i="20"/>
  <c r="K5" i="20"/>
  <c r="F5" i="20"/>
  <c r="P5" i="20" s="1"/>
  <c r="R4" i="20"/>
  <c r="L4" i="20"/>
  <c r="K4" i="20"/>
  <c r="F4" i="20"/>
  <c r="R3" i="20"/>
  <c r="L3" i="20"/>
  <c r="K3" i="20"/>
  <c r="F3" i="20"/>
  <c r="P3" i="20" s="1"/>
  <c r="R2" i="20"/>
  <c r="V2" i="20" s="1"/>
  <c r="L2" i="20"/>
  <c r="K2" i="20"/>
  <c r="F2" i="20"/>
  <c r="G6" i="6"/>
  <c r="R6" i="6" s="1"/>
  <c r="G9" i="6"/>
  <c r="R9" i="6" s="1"/>
  <c r="G10" i="6"/>
  <c r="R10" i="6" s="1"/>
  <c r="G14" i="6"/>
  <c r="R14" i="6" s="1"/>
  <c r="G17" i="6"/>
  <c r="R17" i="6" s="1"/>
  <c r="G18" i="6"/>
  <c r="R18" i="6" s="1"/>
  <c r="G22" i="6"/>
  <c r="R22" i="6" s="1"/>
  <c r="J23" i="6"/>
  <c r="J22" i="6"/>
  <c r="J21" i="6"/>
  <c r="J20" i="6"/>
  <c r="K20" i="6" s="1"/>
  <c r="J19" i="6"/>
  <c r="J18" i="6"/>
  <c r="K18" i="6" s="1"/>
  <c r="J17" i="6"/>
  <c r="J16" i="6"/>
  <c r="J15" i="6"/>
  <c r="J14" i="6"/>
  <c r="J13" i="6"/>
  <c r="J12" i="6"/>
  <c r="K12" i="6" s="1"/>
  <c r="J11" i="6"/>
  <c r="J10" i="6"/>
  <c r="K10" i="6" s="1"/>
  <c r="J9" i="6"/>
  <c r="J8" i="6"/>
  <c r="J7" i="6"/>
  <c r="J6" i="6"/>
  <c r="J5" i="6"/>
  <c r="J4" i="6"/>
  <c r="K4" i="6" s="1"/>
  <c r="J3" i="6"/>
  <c r="J2" i="6"/>
  <c r="K2" i="6" s="1"/>
  <c r="H23" i="6"/>
  <c r="H22" i="6"/>
  <c r="H21" i="6"/>
  <c r="H20" i="6"/>
  <c r="L20" i="6" s="1"/>
  <c r="H19" i="6"/>
  <c r="H18" i="6"/>
  <c r="L18" i="6" s="1"/>
  <c r="H17" i="6"/>
  <c r="H16" i="6"/>
  <c r="H15" i="6"/>
  <c r="H14" i="6"/>
  <c r="H13" i="6"/>
  <c r="H12" i="6"/>
  <c r="L12" i="6" s="1"/>
  <c r="H11" i="6"/>
  <c r="H10" i="6"/>
  <c r="H9" i="6"/>
  <c r="H8" i="6"/>
  <c r="L8" i="6" s="1"/>
  <c r="H7" i="6"/>
  <c r="H6" i="6"/>
  <c r="H5" i="6"/>
  <c r="H4" i="6"/>
  <c r="L4" i="6" s="1"/>
  <c r="H3" i="6"/>
  <c r="H2" i="6"/>
  <c r="G3" i="6"/>
  <c r="R3" i="6" s="1"/>
  <c r="G4" i="6"/>
  <c r="R4" i="6" s="1"/>
  <c r="G5" i="6"/>
  <c r="R5" i="6" s="1"/>
  <c r="G7" i="6"/>
  <c r="R7" i="6" s="1"/>
  <c r="G8" i="6"/>
  <c r="R8" i="6" s="1"/>
  <c r="G11" i="6"/>
  <c r="G12" i="6"/>
  <c r="R12" i="6" s="1"/>
  <c r="G13" i="6"/>
  <c r="R13" i="6" s="1"/>
  <c r="G15" i="6"/>
  <c r="R15" i="6" s="1"/>
  <c r="G16" i="6"/>
  <c r="R16" i="6" s="1"/>
  <c r="G19" i="6"/>
  <c r="G20" i="6"/>
  <c r="R20" i="6" s="1"/>
  <c r="G21" i="6"/>
  <c r="G23" i="6"/>
  <c r="G2" i="6"/>
  <c r="R2" i="6" s="1"/>
  <c r="V2" i="6" s="1"/>
  <c r="B3" i="6"/>
  <c r="B4" i="6"/>
  <c r="B5" i="6"/>
  <c r="B6" i="6"/>
  <c r="F6" i="6" s="1"/>
  <c r="P6" i="6" s="1"/>
  <c r="B7" i="6"/>
  <c r="L7" i="6" s="1"/>
  <c r="B8" i="6"/>
  <c r="B9" i="6"/>
  <c r="F9" i="6" s="1"/>
  <c r="P9" i="6" s="1"/>
  <c r="B10" i="6"/>
  <c r="L10" i="6" s="1"/>
  <c r="B11" i="6"/>
  <c r="B12" i="6"/>
  <c r="B13" i="6"/>
  <c r="B14" i="6"/>
  <c r="L14" i="6" s="1"/>
  <c r="B15" i="6"/>
  <c r="B16" i="6"/>
  <c r="F16" i="6" s="1"/>
  <c r="P16" i="6" s="1"/>
  <c r="B17" i="6"/>
  <c r="B18" i="6"/>
  <c r="B19" i="6"/>
  <c r="B20" i="6"/>
  <c r="B21" i="6"/>
  <c r="B22" i="6"/>
  <c r="B23" i="6"/>
  <c r="F23" i="6" s="1"/>
  <c r="P23" i="6" s="1"/>
  <c r="B2" i="6"/>
  <c r="R23" i="6"/>
  <c r="K23" i="6"/>
  <c r="L22" i="6"/>
  <c r="K22" i="6"/>
  <c r="F22" i="6"/>
  <c r="P22" i="6" s="1"/>
  <c r="R21" i="6"/>
  <c r="L21" i="6"/>
  <c r="K21" i="6"/>
  <c r="F21" i="6"/>
  <c r="P21" i="6" s="1"/>
  <c r="P20" i="6"/>
  <c r="F20" i="6"/>
  <c r="R19" i="6"/>
  <c r="L19" i="6"/>
  <c r="K19" i="6"/>
  <c r="F19" i="6"/>
  <c r="F18" i="6"/>
  <c r="K17" i="6"/>
  <c r="K16" i="6"/>
  <c r="L15" i="6"/>
  <c r="K15" i="6"/>
  <c r="F15" i="6"/>
  <c r="P15" i="6" s="1"/>
  <c r="K14" i="6"/>
  <c r="F14" i="6"/>
  <c r="P14" i="6" s="1"/>
  <c r="L13" i="6"/>
  <c r="K13" i="6"/>
  <c r="F13" i="6"/>
  <c r="P13" i="6" s="1"/>
  <c r="F12" i="6"/>
  <c r="P12" i="6" s="1"/>
  <c r="R11" i="6"/>
  <c r="L11" i="6"/>
  <c r="K11" i="6"/>
  <c r="F11" i="6"/>
  <c r="F10" i="6"/>
  <c r="K9" i="6"/>
  <c r="K8" i="6"/>
  <c r="F8" i="6"/>
  <c r="P8" i="6" s="1"/>
  <c r="K7" i="6"/>
  <c r="F7" i="6"/>
  <c r="P7" i="6" s="1"/>
  <c r="L6" i="6"/>
  <c r="K6" i="6"/>
  <c r="L5" i="6"/>
  <c r="K5" i="6"/>
  <c r="F5" i="6"/>
  <c r="P5" i="6" s="1"/>
  <c r="P4" i="6"/>
  <c r="F4" i="6"/>
  <c r="L3" i="6"/>
  <c r="K3" i="6"/>
  <c r="F3" i="6"/>
  <c r="L2" i="6"/>
  <c r="F2" i="6"/>
  <c r="R23" i="4"/>
  <c r="L23" i="4"/>
  <c r="K23" i="4"/>
  <c r="F23" i="4"/>
  <c r="P23" i="4" s="1"/>
  <c r="R22" i="4"/>
  <c r="P22" i="4"/>
  <c r="L22" i="4"/>
  <c r="K22" i="4"/>
  <c r="F22" i="4"/>
  <c r="R21" i="4"/>
  <c r="L21" i="4"/>
  <c r="K21" i="4"/>
  <c r="F21" i="4"/>
  <c r="P21" i="4" s="1"/>
  <c r="R20" i="4"/>
  <c r="P20" i="4"/>
  <c r="L20" i="4"/>
  <c r="K20" i="4"/>
  <c r="F20" i="4"/>
  <c r="R19" i="4"/>
  <c r="L19" i="4"/>
  <c r="K19" i="4"/>
  <c r="F19" i="4"/>
  <c r="P19" i="4" s="1"/>
  <c r="R18" i="4"/>
  <c r="L18" i="4"/>
  <c r="K18" i="4"/>
  <c r="F18" i="4"/>
  <c r="R17" i="4"/>
  <c r="L17" i="4"/>
  <c r="K17" i="4"/>
  <c r="F17" i="4"/>
  <c r="P17" i="4" s="1"/>
  <c r="R16" i="4"/>
  <c r="L16" i="4"/>
  <c r="K16" i="4"/>
  <c r="F16" i="4"/>
  <c r="P16" i="4" s="1"/>
  <c r="R15" i="4"/>
  <c r="L15" i="4"/>
  <c r="K15" i="4"/>
  <c r="F15" i="4"/>
  <c r="P15" i="4" s="1"/>
  <c r="R14" i="4"/>
  <c r="L14" i="4"/>
  <c r="K14" i="4"/>
  <c r="F14" i="4"/>
  <c r="P14" i="4" s="1"/>
  <c r="R13" i="4"/>
  <c r="L13" i="4"/>
  <c r="K13" i="4"/>
  <c r="F13" i="4"/>
  <c r="P13" i="4" s="1"/>
  <c r="R12" i="4"/>
  <c r="L12" i="4"/>
  <c r="K12" i="4"/>
  <c r="F12" i="4"/>
  <c r="P12" i="4" s="1"/>
  <c r="R11" i="4"/>
  <c r="L11" i="4"/>
  <c r="K11" i="4"/>
  <c r="F11" i="4"/>
  <c r="P11" i="4" s="1"/>
  <c r="R10" i="4"/>
  <c r="L10" i="4"/>
  <c r="K10" i="4"/>
  <c r="F10" i="4"/>
  <c r="R9" i="4"/>
  <c r="P9" i="4"/>
  <c r="L9" i="4"/>
  <c r="K9" i="4"/>
  <c r="F9" i="4"/>
  <c r="R8" i="4"/>
  <c r="L8" i="4"/>
  <c r="K8" i="4"/>
  <c r="F8" i="4"/>
  <c r="P8" i="4" s="1"/>
  <c r="R7" i="4"/>
  <c r="L7" i="4"/>
  <c r="K7" i="4"/>
  <c r="F7" i="4"/>
  <c r="P7" i="4" s="1"/>
  <c r="R6" i="4"/>
  <c r="L6" i="4"/>
  <c r="K6" i="4"/>
  <c r="F6" i="4"/>
  <c r="P6" i="4" s="1"/>
  <c r="R5" i="4"/>
  <c r="L5" i="4"/>
  <c r="K5" i="4"/>
  <c r="F5" i="4"/>
  <c r="P5" i="4" s="1"/>
  <c r="R4" i="4"/>
  <c r="L4" i="4"/>
  <c r="K4" i="4"/>
  <c r="F4" i="4"/>
  <c r="P4" i="4" s="1"/>
  <c r="R3" i="4"/>
  <c r="L3" i="4"/>
  <c r="K3" i="4"/>
  <c r="F3" i="4"/>
  <c r="P3" i="4" s="1"/>
  <c r="R2" i="4"/>
  <c r="V2" i="4" s="1"/>
  <c r="L2" i="4"/>
  <c r="K2" i="4"/>
  <c r="F2" i="4"/>
  <c r="V10" i="22" l="1"/>
  <c r="V18" i="22"/>
  <c r="V12" i="22"/>
  <c r="V21" i="22"/>
  <c r="V4" i="22"/>
  <c r="V13" i="22"/>
  <c r="V15" i="22"/>
  <c r="V20" i="22"/>
  <c r="V23" i="22"/>
  <c r="V5" i="22"/>
  <c r="V7" i="22"/>
  <c r="L16" i="22"/>
  <c r="M8" i="22" s="1"/>
  <c r="F22" i="22"/>
  <c r="P22" i="22" s="1"/>
  <c r="F9" i="22"/>
  <c r="P9" i="22" s="1"/>
  <c r="F23" i="22"/>
  <c r="P23" i="22" s="1"/>
  <c r="M20" i="22"/>
  <c r="N20" i="22" s="1"/>
  <c r="Q20" i="22" s="1"/>
  <c r="P2" i="22"/>
  <c r="T6" i="22" s="1"/>
  <c r="M9" i="22"/>
  <c r="P10" i="22"/>
  <c r="M17" i="22"/>
  <c r="P18" i="22"/>
  <c r="M6" i="22"/>
  <c r="V9" i="22"/>
  <c r="V17" i="22"/>
  <c r="M22" i="22"/>
  <c r="M3" i="22"/>
  <c r="V6" i="22"/>
  <c r="M11" i="22"/>
  <c r="V14" i="22"/>
  <c r="V22" i="22"/>
  <c r="V3" i="22"/>
  <c r="V11" i="22"/>
  <c r="M16" i="22"/>
  <c r="N16" i="22" s="1"/>
  <c r="O16" i="22" s="1"/>
  <c r="V19" i="22"/>
  <c r="M5" i="22"/>
  <c r="N5" i="22" s="1"/>
  <c r="V8" i="22"/>
  <c r="V16" i="22"/>
  <c r="M21" i="22"/>
  <c r="N21" i="22" s="1"/>
  <c r="M2" i="22"/>
  <c r="M10" i="22"/>
  <c r="M18" i="22"/>
  <c r="M23" i="22"/>
  <c r="M4" i="22"/>
  <c r="M12" i="22"/>
  <c r="V11" i="21"/>
  <c r="V20" i="21"/>
  <c r="V12" i="21"/>
  <c r="V18" i="21"/>
  <c r="V10" i="21"/>
  <c r="V23" i="21"/>
  <c r="V3" i="21"/>
  <c r="V5" i="21"/>
  <c r="M20" i="21"/>
  <c r="N20" i="21" s="1"/>
  <c r="O20" i="21" s="1"/>
  <c r="V13" i="21"/>
  <c r="V19" i="21"/>
  <c r="V21" i="21"/>
  <c r="V4" i="21"/>
  <c r="P2" i="21"/>
  <c r="T7" i="21" s="1"/>
  <c r="M9" i="21"/>
  <c r="P10" i="21"/>
  <c r="M17" i="21"/>
  <c r="P18" i="21"/>
  <c r="M6" i="21"/>
  <c r="N6" i="21" s="1"/>
  <c r="V9" i="21"/>
  <c r="M14" i="21"/>
  <c r="N14" i="21" s="1"/>
  <c r="V17" i="21"/>
  <c r="M22" i="21"/>
  <c r="N22" i="21" s="1"/>
  <c r="M3" i="21"/>
  <c r="P4" i="21"/>
  <c r="V6" i="21"/>
  <c r="M11" i="21"/>
  <c r="P12" i="21"/>
  <c r="V14" i="21"/>
  <c r="M19" i="21"/>
  <c r="P20" i="21"/>
  <c r="V22" i="21"/>
  <c r="M8" i="21"/>
  <c r="N8" i="21" s="1"/>
  <c r="M16" i="21"/>
  <c r="N16" i="21" s="1"/>
  <c r="M5" i="21"/>
  <c r="N5" i="21" s="1"/>
  <c r="V8" i="21"/>
  <c r="M13" i="21"/>
  <c r="N13" i="21" s="1"/>
  <c r="V16" i="21"/>
  <c r="M21" i="21"/>
  <c r="N21" i="21" s="1"/>
  <c r="M2" i="21"/>
  <c r="M10" i="21"/>
  <c r="M18" i="21"/>
  <c r="V2" i="21"/>
  <c r="M7" i="21"/>
  <c r="N7" i="21" s="1"/>
  <c r="O13" i="21"/>
  <c r="M15" i="21"/>
  <c r="N15" i="21" s="1"/>
  <c r="M23" i="21"/>
  <c r="N23" i="21" s="1"/>
  <c r="M4" i="21"/>
  <c r="N4" i="21" s="1"/>
  <c r="V7" i="21"/>
  <c r="M12" i="21"/>
  <c r="N12" i="21" s="1"/>
  <c r="V15" i="21"/>
  <c r="V8" i="20"/>
  <c r="V10" i="20"/>
  <c r="V12" i="20"/>
  <c r="V18" i="20"/>
  <c r="V20" i="20"/>
  <c r="V5" i="20"/>
  <c r="V7" i="20"/>
  <c r="V9" i="20"/>
  <c r="M20" i="20"/>
  <c r="V13" i="20"/>
  <c r="V4" i="20"/>
  <c r="V15" i="20"/>
  <c r="V17" i="20"/>
  <c r="V21" i="20"/>
  <c r="V23" i="20"/>
  <c r="M22" i="20"/>
  <c r="N22" i="20" s="1"/>
  <c r="N20" i="20"/>
  <c r="Q20" i="20" s="1"/>
  <c r="P2" i="20"/>
  <c r="T2" i="20" s="1"/>
  <c r="M9" i="20"/>
  <c r="P10" i="20"/>
  <c r="M17" i="20"/>
  <c r="P18" i="20"/>
  <c r="M6" i="20"/>
  <c r="M14" i="20"/>
  <c r="M3" i="20"/>
  <c r="P4" i="20"/>
  <c r="V6" i="20"/>
  <c r="M11" i="20"/>
  <c r="P12" i="20"/>
  <c r="V14" i="20"/>
  <c r="M19" i="20"/>
  <c r="P20" i="20"/>
  <c r="V22" i="20"/>
  <c r="V3" i="20"/>
  <c r="M8" i="20"/>
  <c r="N8" i="20" s="1"/>
  <c r="V11" i="20"/>
  <c r="M16" i="20"/>
  <c r="N16" i="20" s="1"/>
  <c r="V19" i="20"/>
  <c r="M5" i="20"/>
  <c r="N5" i="20" s="1"/>
  <c r="M13" i="20"/>
  <c r="N13" i="20" s="1"/>
  <c r="O13" i="20" s="1"/>
  <c r="M21" i="20"/>
  <c r="N21" i="20" s="1"/>
  <c r="M2" i="20"/>
  <c r="M10" i="20"/>
  <c r="M18" i="20"/>
  <c r="M7" i="20"/>
  <c r="N7" i="20" s="1"/>
  <c r="M15" i="20"/>
  <c r="N15" i="20" s="1"/>
  <c r="O21" i="20"/>
  <c r="M23" i="20"/>
  <c r="N23" i="20" s="1"/>
  <c r="M4" i="20"/>
  <c r="M12" i="20"/>
  <c r="V7" i="6"/>
  <c r="V21" i="6"/>
  <c r="V10" i="6"/>
  <c r="V12" i="6"/>
  <c r="V23" i="6"/>
  <c r="V5" i="6"/>
  <c r="L17" i="6"/>
  <c r="V15" i="6"/>
  <c r="V18" i="6"/>
  <c r="V13" i="6"/>
  <c r="V20" i="6"/>
  <c r="V4" i="6"/>
  <c r="L9" i="6"/>
  <c r="M20" i="6" s="1"/>
  <c r="L16" i="6"/>
  <c r="M9" i="6" s="1"/>
  <c r="L23" i="6"/>
  <c r="F17" i="6"/>
  <c r="P17" i="6" s="1"/>
  <c r="P2" i="6"/>
  <c r="T22" i="6" s="1"/>
  <c r="P10" i="6"/>
  <c r="P18" i="6"/>
  <c r="V9" i="6"/>
  <c r="V17" i="6"/>
  <c r="V6" i="6"/>
  <c r="M11" i="6"/>
  <c r="V14" i="6"/>
  <c r="M19" i="6"/>
  <c r="V22" i="6"/>
  <c r="V3" i="6"/>
  <c r="V11" i="6"/>
  <c r="V19" i="6"/>
  <c r="V8" i="6"/>
  <c r="V16" i="6"/>
  <c r="P3" i="6"/>
  <c r="P11" i="6"/>
  <c r="P19" i="6"/>
  <c r="M4" i="6"/>
  <c r="N4" i="6" s="1"/>
  <c r="V17" i="4"/>
  <c r="M20" i="4"/>
  <c r="N20" i="4" s="1"/>
  <c r="O20" i="4" s="1"/>
  <c r="V10" i="4"/>
  <c r="V13" i="4"/>
  <c r="V4" i="4"/>
  <c r="V18" i="4"/>
  <c r="V20" i="4"/>
  <c r="V15" i="4"/>
  <c r="V5" i="4"/>
  <c r="V12" i="4"/>
  <c r="V7" i="4"/>
  <c r="V21" i="4"/>
  <c r="V9" i="4"/>
  <c r="V23" i="4"/>
  <c r="M19" i="4"/>
  <c r="N19" i="4" s="1"/>
  <c r="Q19" i="4" s="1"/>
  <c r="T12" i="4"/>
  <c r="M3" i="4"/>
  <c r="V6" i="4"/>
  <c r="P2" i="4"/>
  <c r="T14" i="4" s="1"/>
  <c r="M9" i="4"/>
  <c r="P10" i="4"/>
  <c r="M17" i="4"/>
  <c r="P18" i="4"/>
  <c r="M22" i="4"/>
  <c r="V14" i="4"/>
  <c r="M11" i="4"/>
  <c r="V22" i="4"/>
  <c r="M8" i="4"/>
  <c r="N8" i="4" s="1"/>
  <c r="M16" i="4"/>
  <c r="N16" i="4" s="1"/>
  <c r="V19" i="4"/>
  <c r="M5" i="4"/>
  <c r="N5" i="4" s="1"/>
  <c r="M2" i="4"/>
  <c r="M10" i="4"/>
  <c r="M18" i="4"/>
  <c r="M6" i="4"/>
  <c r="V3" i="4"/>
  <c r="V11" i="4"/>
  <c r="V8" i="4"/>
  <c r="M13" i="4"/>
  <c r="N13" i="4" s="1"/>
  <c r="V16" i="4"/>
  <c r="M7" i="4"/>
  <c r="M15" i="4"/>
  <c r="M23" i="4"/>
  <c r="M14" i="4"/>
  <c r="M21" i="4"/>
  <c r="N21" i="4" s="1"/>
  <c r="M4" i="4"/>
  <c r="M12" i="4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V21" i="1" s="1"/>
  <c r="R22" i="1"/>
  <c r="R23" i="1"/>
  <c r="R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" i="1"/>
  <c r="N8" i="22" l="1"/>
  <c r="Q8" i="22"/>
  <c r="O8" i="22"/>
  <c r="M15" i="22"/>
  <c r="M14" i="22"/>
  <c r="N14" i="22" s="1"/>
  <c r="O14" i="22" s="1"/>
  <c r="Q5" i="22"/>
  <c r="M7" i="22"/>
  <c r="N7" i="22" s="1"/>
  <c r="M13" i="22"/>
  <c r="N13" i="22" s="1"/>
  <c r="M19" i="22"/>
  <c r="O5" i="22"/>
  <c r="N2" i="22"/>
  <c r="Q2" i="22" s="1"/>
  <c r="O21" i="22"/>
  <c r="N3" i="22"/>
  <c r="Q3" i="22" s="1"/>
  <c r="T10" i="22"/>
  <c r="T23" i="22"/>
  <c r="T15" i="22"/>
  <c r="N22" i="22"/>
  <c r="O22" i="22" s="1"/>
  <c r="N9" i="22"/>
  <c r="Q9" i="22" s="1"/>
  <c r="T7" i="22"/>
  <c r="T2" i="22"/>
  <c r="T11" i="22"/>
  <c r="T3" i="22"/>
  <c r="T13" i="22"/>
  <c r="T9" i="22"/>
  <c r="Q21" i="22"/>
  <c r="T20" i="22"/>
  <c r="O20" i="22"/>
  <c r="T17" i="22"/>
  <c r="N12" i="22"/>
  <c r="O12" i="22" s="1"/>
  <c r="N18" i="22"/>
  <c r="O18" i="22" s="1"/>
  <c r="N6" i="22"/>
  <c r="Q6" i="22" s="1"/>
  <c r="T8" i="22"/>
  <c r="T22" i="22"/>
  <c r="N15" i="22"/>
  <c r="O15" i="22" s="1"/>
  <c r="Q15" i="22"/>
  <c r="N19" i="22"/>
  <c r="Q19" i="22" s="1"/>
  <c r="U19" i="22" s="1"/>
  <c r="N4" i="22"/>
  <c r="O4" i="22" s="1"/>
  <c r="N11" i="22"/>
  <c r="O11" i="22" s="1"/>
  <c r="T18" i="22"/>
  <c r="T4" i="22"/>
  <c r="Q16" i="22"/>
  <c r="T16" i="22"/>
  <c r="T21" i="22"/>
  <c r="T19" i="22"/>
  <c r="N23" i="22"/>
  <c r="O23" i="22" s="1"/>
  <c r="Q23" i="22"/>
  <c r="N10" i="22"/>
  <c r="O10" i="22" s="1"/>
  <c r="Q10" i="22"/>
  <c r="N17" i="22"/>
  <c r="Q17" i="22" s="1"/>
  <c r="T14" i="22"/>
  <c r="T12" i="22"/>
  <c r="T5" i="22"/>
  <c r="Q20" i="21"/>
  <c r="O16" i="21"/>
  <c r="Q22" i="21"/>
  <c r="O4" i="21"/>
  <c r="T4" i="21"/>
  <c r="O23" i="21"/>
  <c r="Q16" i="21"/>
  <c r="Q5" i="21"/>
  <c r="Q6" i="21"/>
  <c r="O5" i="21"/>
  <c r="Q13" i="21"/>
  <c r="Q8" i="21"/>
  <c r="Q15" i="21"/>
  <c r="T3" i="21"/>
  <c r="T20" i="21"/>
  <c r="T18" i="21"/>
  <c r="T13" i="21"/>
  <c r="N19" i="21"/>
  <c r="O19" i="21" s="1"/>
  <c r="N17" i="21"/>
  <c r="Q17" i="21" s="1"/>
  <c r="T11" i="21"/>
  <c r="T16" i="21"/>
  <c r="T19" i="21"/>
  <c r="T15" i="21"/>
  <c r="T8" i="21"/>
  <c r="O8" i="21"/>
  <c r="T17" i="21"/>
  <c r="T9" i="21"/>
  <c r="T2" i="21"/>
  <c r="Q7" i="21"/>
  <c r="T23" i="21"/>
  <c r="N18" i="21"/>
  <c r="O18" i="21" s="1"/>
  <c r="T12" i="21"/>
  <c r="O12" i="21"/>
  <c r="T10" i="21"/>
  <c r="O22" i="21"/>
  <c r="O14" i="21"/>
  <c r="O6" i="21"/>
  <c r="T5" i="21"/>
  <c r="N2" i="21"/>
  <c r="O2" i="21" s="1"/>
  <c r="S2" i="21" s="1"/>
  <c r="N3" i="21"/>
  <c r="Q3" i="21" s="1"/>
  <c r="T14" i="21"/>
  <c r="Q21" i="21"/>
  <c r="N11" i="21"/>
  <c r="Q11" i="21" s="1"/>
  <c r="N9" i="21"/>
  <c r="Q9" i="21" s="1"/>
  <c r="Q23" i="21"/>
  <c r="Q12" i="21"/>
  <c r="Q4" i="21"/>
  <c r="T6" i="21"/>
  <c r="T21" i="21"/>
  <c r="O15" i="21"/>
  <c r="O21" i="21"/>
  <c r="N10" i="21"/>
  <c r="O10" i="21" s="1"/>
  <c r="Q10" i="21"/>
  <c r="O7" i="21"/>
  <c r="Q14" i="21"/>
  <c r="T22" i="21"/>
  <c r="T8" i="20"/>
  <c r="T13" i="20"/>
  <c r="T18" i="20"/>
  <c r="T14" i="20"/>
  <c r="T12" i="20"/>
  <c r="T21" i="20"/>
  <c r="T10" i="20"/>
  <c r="T15" i="20"/>
  <c r="O22" i="20"/>
  <c r="Q22" i="20"/>
  <c r="T19" i="20"/>
  <c r="T23" i="20"/>
  <c r="Q13" i="20"/>
  <c r="Q7" i="20"/>
  <c r="O7" i="20"/>
  <c r="O5" i="20"/>
  <c r="T7" i="20"/>
  <c r="Q5" i="20"/>
  <c r="T16" i="20"/>
  <c r="O20" i="20"/>
  <c r="N2" i="20"/>
  <c r="O2" i="20" s="1"/>
  <c r="S2" i="20" s="1"/>
  <c r="Q2" i="20"/>
  <c r="U2" i="20" s="1"/>
  <c r="T4" i="20"/>
  <c r="T11" i="20"/>
  <c r="O23" i="20"/>
  <c r="N12" i="20"/>
  <c r="O12" i="20" s="1"/>
  <c r="O16" i="20"/>
  <c r="N10" i="20"/>
  <c r="Q10" i="20" s="1"/>
  <c r="N3" i="20"/>
  <c r="O3" i="20" s="1"/>
  <c r="Q15" i="20"/>
  <c r="Q21" i="20"/>
  <c r="Q3" i="20"/>
  <c r="N18" i="20"/>
  <c r="Q18" i="20" s="1"/>
  <c r="T20" i="20"/>
  <c r="N14" i="20"/>
  <c r="Q14" i="20" s="1"/>
  <c r="Q8" i="20"/>
  <c r="Q23" i="20"/>
  <c r="T5" i="20"/>
  <c r="N4" i="20"/>
  <c r="Q4" i="20" s="1"/>
  <c r="N17" i="20"/>
  <c r="Q17" i="20" s="1"/>
  <c r="N11" i="20"/>
  <c r="Q11" i="20" s="1"/>
  <c r="O8" i="20"/>
  <c r="N9" i="20"/>
  <c r="O9" i="20" s="1"/>
  <c r="O15" i="20"/>
  <c r="N19" i="20"/>
  <c r="Q19" i="20" s="1"/>
  <c r="N6" i="20"/>
  <c r="Q6" i="20" s="1"/>
  <c r="U6" i="20" s="1"/>
  <c r="T6" i="20"/>
  <c r="T9" i="20"/>
  <c r="Q16" i="20"/>
  <c r="T17" i="20"/>
  <c r="T22" i="20"/>
  <c r="T3" i="20"/>
  <c r="N20" i="6"/>
  <c r="Q20" i="6"/>
  <c r="M17" i="6"/>
  <c r="M15" i="6"/>
  <c r="N15" i="6" s="1"/>
  <c r="O15" i="6" s="1"/>
  <c r="M16" i="6"/>
  <c r="N16" i="6" s="1"/>
  <c r="M10" i="6"/>
  <c r="N10" i="6" s="1"/>
  <c r="M14" i="6"/>
  <c r="M3" i="6"/>
  <c r="N3" i="6" s="1"/>
  <c r="O3" i="6" s="1"/>
  <c r="M23" i="6"/>
  <c r="N23" i="6" s="1"/>
  <c r="M5" i="6"/>
  <c r="N5" i="6" s="1"/>
  <c r="M12" i="6"/>
  <c r="N12" i="6" s="1"/>
  <c r="M2" i="6"/>
  <c r="N2" i="6" s="1"/>
  <c r="M6" i="6"/>
  <c r="N6" i="6" s="1"/>
  <c r="Q6" i="6" s="1"/>
  <c r="M8" i="6"/>
  <c r="N8" i="6" s="1"/>
  <c r="Q8" i="6" s="1"/>
  <c r="M21" i="6"/>
  <c r="N21" i="6" s="1"/>
  <c r="M22" i="6"/>
  <c r="N22" i="6" s="1"/>
  <c r="Q22" i="6" s="1"/>
  <c r="O20" i="6"/>
  <c r="M7" i="6"/>
  <c r="N7" i="6" s="1"/>
  <c r="O7" i="6" s="1"/>
  <c r="M18" i="6"/>
  <c r="N18" i="6" s="1"/>
  <c r="M13" i="6"/>
  <c r="T4" i="6"/>
  <c r="T18" i="6"/>
  <c r="T14" i="6"/>
  <c r="T21" i="6"/>
  <c r="T3" i="6"/>
  <c r="T19" i="6"/>
  <c r="T10" i="6"/>
  <c r="N17" i="6"/>
  <c r="Q17" i="6" s="1"/>
  <c r="T20" i="6"/>
  <c r="N11" i="6"/>
  <c r="Q11" i="6" s="1"/>
  <c r="Q10" i="6"/>
  <c r="T7" i="6"/>
  <c r="Q12" i="6"/>
  <c r="N9" i="6"/>
  <c r="O9" i="6" s="1"/>
  <c r="T23" i="6"/>
  <c r="N19" i="6"/>
  <c r="O19" i="6" s="1"/>
  <c r="N14" i="6"/>
  <c r="Q14" i="6" s="1"/>
  <c r="T2" i="6"/>
  <c r="T16" i="6"/>
  <c r="T8" i="6"/>
  <c r="Q23" i="6"/>
  <c r="T12" i="6"/>
  <c r="T13" i="6"/>
  <c r="T5" i="6"/>
  <c r="O4" i="6"/>
  <c r="T17" i="6"/>
  <c r="T15" i="6"/>
  <c r="O16" i="6"/>
  <c r="Q2" i="6"/>
  <c r="U2" i="6" s="1"/>
  <c r="O21" i="6"/>
  <c r="T11" i="6"/>
  <c r="O23" i="6"/>
  <c r="T9" i="6"/>
  <c r="Q16" i="6"/>
  <c r="Q4" i="6"/>
  <c r="Q5" i="6"/>
  <c r="T6" i="6"/>
  <c r="O21" i="4"/>
  <c r="O13" i="4"/>
  <c r="Q21" i="4"/>
  <c r="T15" i="4"/>
  <c r="T9" i="4"/>
  <c r="T10" i="4"/>
  <c r="T7" i="4"/>
  <c r="T22" i="4"/>
  <c r="O8" i="4"/>
  <c r="T21" i="4"/>
  <c r="T5" i="4"/>
  <c r="T4" i="4"/>
  <c r="T17" i="4"/>
  <c r="Q20" i="4"/>
  <c r="T23" i="4"/>
  <c r="T16" i="4"/>
  <c r="T18" i="4"/>
  <c r="O19" i="4"/>
  <c r="N14" i="4"/>
  <c r="Q14" i="4" s="1"/>
  <c r="N3" i="4"/>
  <c r="O3" i="4" s="1"/>
  <c r="Q16" i="4"/>
  <c r="N23" i="4"/>
  <c r="O23" i="4" s="1"/>
  <c r="N2" i="4"/>
  <c r="O2" i="4" s="1"/>
  <c r="N22" i="4"/>
  <c r="O22" i="4" s="1"/>
  <c r="N15" i="4"/>
  <c r="O15" i="4" s="1"/>
  <c r="N17" i="4"/>
  <c r="O17" i="4" s="1"/>
  <c r="N6" i="4"/>
  <c r="Q6" i="4" s="1"/>
  <c r="Q13" i="4"/>
  <c r="Q5" i="4"/>
  <c r="N12" i="4"/>
  <c r="O12" i="4" s="1"/>
  <c r="N7" i="4"/>
  <c r="Q7" i="4" s="1"/>
  <c r="N18" i="4"/>
  <c r="O18" i="4" s="1"/>
  <c r="N9" i="4"/>
  <c r="Q9" i="4" s="1"/>
  <c r="Q8" i="4"/>
  <c r="N4" i="4"/>
  <c r="O4" i="4" s="1"/>
  <c r="O5" i="4"/>
  <c r="O16" i="4"/>
  <c r="T3" i="4"/>
  <c r="T2" i="4"/>
  <c r="T11" i="4"/>
  <c r="T6" i="4"/>
  <c r="T13" i="4"/>
  <c r="T19" i="4"/>
  <c r="N10" i="4"/>
  <c r="O10" i="4" s="1"/>
  <c r="N11" i="4"/>
  <c r="Q11" i="4" s="1"/>
  <c r="Q3" i="4"/>
  <c r="T8" i="4"/>
  <c r="T20" i="4"/>
  <c r="V22" i="1"/>
  <c r="V14" i="1"/>
  <c r="V6" i="1"/>
  <c r="V11" i="1"/>
  <c r="V3" i="1"/>
  <c r="V23" i="1"/>
  <c r="V20" i="1"/>
  <c r="V4" i="1"/>
  <c r="V12" i="1"/>
  <c r="V16" i="1"/>
  <c r="V8" i="1"/>
  <c r="V19" i="1"/>
  <c r="V18" i="1"/>
  <c r="V10" i="1"/>
  <c r="V2" i="1"/>
  <c r="V17" i="1"/>
  <c r="V9" i="1"/>
  <c r="V15" i="1"/>
  <c r="V7" i="1"/>
  <c r="V5" i="1"/>
  <c r="V13" i="1"/>
  <c r="M6" i="1"/>
  <c r="N6" i="1" s="1"/>
  <c r="M5" i="1"/>
  <c r="N5" i="1" s="1"/>
  <c r="M2" i="1"/>
  <c r="N2" i="1" s="1"/>
  <c r="M21" i="1"/>
  <c r="N21" i="1" s="1"/>
  <c r="M13" i="1"/>
  <c r="N13" i="1" s="1"/>
  <c r="M20" i="1"/>
  <c r="N20" i="1" s="1"/>
  <c r="M12" i="1"/>
  <c r="N12" i="1" s="1"/>
  <c r="M4" i="1"/>
  <c r="N4" i="1" s="1"/>
  <c r="M11" i="1"/>
  <c r="N11" i="1" s="1"/>
  <c r="M18" i="1"/>
  <c r="N18" i="1" s="1"/>
  <c r="M17" i="1"/>
  <c r="N17" i="1" s="1"/>
  <c r="M9" i="1"/>
  <c r="N9" i="1" s="1"/>
  <c r="M19" i="1"/>
  <c r="N19" i="1" s="1"/>
  <c r="M3" i="1"/>
  <c r="N3" i="1" s="1"/>
  <c r="M10" i="1"/>
  <c r="N10" i="1" s="1"/>
  <c r="M16" i="1"/>
  <c r="N16" i="1" s="1"/>
  <c r="M8" i="1"/>
  <c r="N8" i="1" s="1"/>
  <c r="M23" i="1"/>
  <c r="N23" i="1" s="1"/>
  <c r="M15" i="1"/>
  <c r="N15" i="1" s="1"/>
  <c r="M7" i="1"/>
  <c r="N7" i="1" s="1"/>
  <c r="M22" i="1"/>
  <c r="N22" i="1" s="1"/>
  <c r="M14" i="1"/>
  <c r="N14" i="1" s="1"/>
  <c r="K5" i="1"/>
  <c r="K6" i="1"/>
  <c r="K7" i="1"/>
  <c r="K8" i="1"/>
  <c r="K13" i="1"/>
  <c r="K14" i="1"/>
  <c r="K21" i="1"/>
  <c r="K22" i="1"/>
  <c r="K23" i="1"/>
  <c r="K2" i="1"/>
  <c r="K15" i="1"/>
  <c r="O7" i="22" l="1"/>
  <c r="Q7" i="22"/>
  <c r="O13" i="22"/>
  <c r="Q13" i="22"/>
  <c r="Q4" i="22"/>
  <c r="U4" i="22" s="1"/>
  <c r="Q18" i="22"/>
  <c r="U18" i="22" s="1"/>
  <c r="U9" i="22"/>
  <c r="U3" i="22"/>
  <c r="Q22" i="22"/>
  <c r="O17" i="22"/>
  <c r="O9" i="22"/>
  <c r="U2" i="22"/>
  <c r="U8" i="22"/>
  <c r="U20" i="22"/>
  <c r="U5" i="22"/>
  <c r="Q12" i="22"/>
  <c r="U12" i="22" s="1"/>
  <c r="U7" i="22"/>
  <c r="U21" i="22"/>
  <c r="U6" i="22"/>
  <c r="U22" i="22"/>
  <c r="O19" i="22"/>
  <c r="O6" i="22"/>
  <c r="Q14" i="22"/>
  <c r="U14" i="22" s="1"/>
  <c r="O3" i="22"/>
  <c r="U10" i="22"/>
  <c r="Q11" i="22"/>
  <c r="U11" i="22" s="1"/>
  <c r="U17" i="22"/>
  <c r="U16" i="22"/>
  <c r="U23" i="22"/>
  <c r="U13" i="22"/>
  <c r="U15" i="22"/>
  <c r="O2" i="22"/>
  <c r="S14" i="22" s="1"/>
  <c r="Q18" i="21"/>
  <c r="Q2" i="21"/>
  <c r="U17" i="21" s="1"/>
  <c r="S19" i="21"/>
  <c r="U7" i="21"/>
  <c r="U9" i="21"/>
  <c r="U3" i="21"/>
  <c r="S21" i="21"/>
  <c r="S22" i="21"/>
  <c r="S4" i="21"/>
  <c r="Q19" i="21"/>
  <c r="U19" i="21" s="1"/>
  <c r="S5" i="21"/>
  <c r="U6" i="21"/>
  <c r="O9" i="21"/>
  <c r="S9" i="21" s="1"/>
  <c r="O3" i="21"/>
  <c r="S3" i="21" s="1"/>
  <c r="S12" i="21"/>
  <c r="S14" i="21"/>
  <c r="S15" i="21"/>
  <c r="S23" i="21"/>
  <c r="S7" i="21"/>
  <c r="U16" i="21"/>
  <c r="S8" i="21"/>
  <c r="S13" i="21"/>
  <c r="S10" i="21"/>
  <c r="S18" i="21"/>
  <c r="U4" i="21"/>
  <c r="O11" i="21"/>
  <c r="S11" i="21" s="1"/>
  <c r="O17" i="21"/>
  <c r="S17" i="21" s="1"/>
  <c r="U12" i="21"/>
  <c r="S16" i="21"/>
  <c r="S6" i="21"/>
  <c r="S20" i="21"/>
  <c r="S7" i="20"/>
  <c r="S3" i="20"/>
  <c r="S5" i="20"/>
  <c r="U7" i="20"/>
  <c r="O10" i="20"/>
  <c r="U10" i="20"/>
  <c r="S10" i="20"/>
  <c r="U11" i="20"/>
  <c r="U18" i="20"/>
  <c r="U17" i="20"/>
  <c r="U3" i="20"/>
  <c r="U19" i="20"/>
  <c r="U4" i="20"/>
  <c r="U21" i="20"/>
  <c r="S16" i="20"/>
  <c r="S12" i="20"/>
  <c r="S9" i="20"/>
  <c r="S23" i="20"/>
  <c r="U5" i="20"/>
  <c r="U20" i="20"/>
  <c r="S15" i="20"/>
  <c r="S8" i="20"/>
  <c r="U14" i="20"/>
  <c r="S13" i="20"/>
  <c r="U13" i="20"/>
  <c r="U15" i="20"/>
  <c r="U23" i="20"/>
  <c r="S20" i="20"/>
  <c r="U16" i="20"/>
  <c r="Q9" i="20"/>
  <c r="U9" i="20" s="1"/>
  <c r="U8" i="20"/>
  <c r="Q12" i="20"/>
  <c r="U12" i="20" s="1"/>
  <c r="O18" i="20"/>
  <c r="S18" i="20" s="1"/>
  <c r="O6" i="20"/>
  <c r="S6" i="20" s="1"/>
  <c r="O4" i="20"/>
  <c r="S4" i="20" s="1"/>
  <c r="U22" i="20"/>
  <c r="O19" i="20"/>
  <c r="S19" i="20" s="1"/>
  <c r="O11" i="20"/>
  <c r="S11" i="20" s="1"/>
  <c r="O17" i="20"/>
  <c r="S17" i="20" s="1"/>
  <c r="O14" i="20"/>
  <c r="S14" i="20" s="1"/>
  <c r="S21" i="20"/>
  <c r="S22" i="20"/>
  <c r="O8" i="6"/>
  <c r="O18" i="6"/>
  <c r="U22" i="6"/>
  <c r="O10" i="6"/>
  <c r="S10" i="6" s="1"/>
  <c r="Q18" i="6"/>
  <c r="U18" i="6" s="1"/>
  <c r="Q3" i="6"/>
  <c r="U3" i="6" s="1"/>
  <c r="Q21" i="6"/>
  <c r="U21" i="6" s="1"/>
  <c r="O5" i="6"/>
  <c r="S5" i="6" s="1"/>
  <c r="O2" i="6"/>
  <c r="S2" i="6" s="1"/>
  <c r="O12" i="6"/>
  <c r="S23" i="6"/>
  <c r="S9" i="6"/>
  <c r="S21" i="6"/>
  <c r="Q7" i="6"/>
  <c r="U7" i="6" s="1"/>
  <c r="U17" i="6"/>
  <c r="U14" i="6"/>
  <c r="N13" i="6"/>
  <c r="Q13" i="6" s="1"/>
  <c r="U23" i="6"/>
  <c r="S19" i="6"/>
  <c r="U20" i="6"/>
  <c r="O17" i="6"/>
  <c r="S17" i="6" s="1"/>
  <c r="S15" i="6"/>
  <c r="U6" i="6"/>
  <c r="S20" i="6"/>
  <c r="U5" i="6"/>
  <c r="Q19" i="6"/>
  <c r="U19" i="6" s="1"/>
  <c r="U11" i="6"/>
  <c r="S18" i="6"/>
  <c r="S3" i="6"/>
  <c r="U13" i="6"/>
  <c r="O22" i="6"/>
  <c r="S22" i="6" s="1"/>
  <c r="U10" i="6"/>
  <c r="Q15" i="6"/>
  <c r="U15" i="6" s="1"/>
  <c r="O11" i="6"/>
  <c r="O14" i="6"/>
  <c r="S14" i="6" s="1"/>
  <c r="U16" i="6"/>
  <c r="Q9" i="6"/>
  <c r="U9" i="6" s="1"/>
  <c r="U4" i="6"/>
  <c r="O6" i="6"/>
  <c r="S6" i="6" s="1"/>
  <c r="U8" i="6"/>
  <c r="U12" i="6"/>
  <c r="Q4" i="4"/>
  <c r="Q22" i="4"/>
  <c r="Q15" i="4"/>
  <c r="O14" i="4"/>
  <c r="S14" i="4" s="1"/>
  <c r="O7" i="4"/>
  <c r="S7" i="4" s="1"/>
  <c r="Q18" i="4"/>
  <c r="Q23" i="4"/>
  <c r="Q12" i="4"/>
  <c r="S2" i="4"/>
  <c r="S20" i="4"/>
  <c r="S13" i="4"/>
  <c r="S19" i="4"/>
  <c r="S21" i="4"/>
  <c r="S8" i="4"/>
  <c r="S23" i="4"/>
  <c r="S3" i="4"/>
  <c r="S17" i="4"/>
  <c r="S12" i="4"/>
  <c r="S18" i="4"/>
  <c r="S15" i="4"/>
  <c r="S4" i="4"/>
  <c r="S5" i="4"/>
  <c r="Q17" i="4"/>
  <c r="S22" i="4"/>
  <c r="Q2" i="4"/>
  <c r="U6" i="4" s="1"/>
  <c r="O6" i="4"/>
  <c r="S6" i="4" s="1"/>
  <c r="S10" i="4"/>
  <c r="Q10" i="4"/>
  <c r="O9" i="4"/>
  <c r="S9" i="4" s="1"/>
  <c r="O11" i="4"/>
  <c r="S11" i="4" s="1"/>
  <c r="S16" i="4"/>
  <c r="K16" i="1"/>
  <c r="F16" i="1"/>
  <c r="F8" i="1"/>
  <c r="Q8" i="1" s="1"/>
  <c r="K20" i="1"/>
  <c r="F20" i="1"/>
  <c r="P20" i="1" s="1"/>
  <c r="K18" i="1"/>
  <c r="F18" i="1"/>
  <c r="K10" i="1"/>
  <c r="F10" i="1"/>
  <c r="K12" i="1"/>
  <c r="F12" i="1"/>
  <c r="K4" i="1"/>
  <c r="F4" i="1"/>
  <c r="K19" i="1"/>
  <c r="F19" i="1"/>
  <c r="K11" i="1"/>
  <c r="F11" i="1"/>
  <c r="K3" i="1"/>
  <c r="F3" i="1"/>
  <c r="K17" i="1"/>
  <c r="F17" i="1"/>
  <c r="K9" i="1"/>
  <c r="F9" i="1"/>
  <c r="F22" i="1"/>
  <c r="F14" i="1"/>
  <c r="F6" i="1"/>
  <c r="Q6" i="1" s="1"/>
  <c r="F23" i="1"/>
  <c r="F15" i="1"/>
  <c r="F7" i="1"/>
  <c r="F2" i="1"/>
  <c r="Q2" i="1" s="1"/>
  <c r="F21" i="1"/>
  <c r="Q21" i="1" s="1"/>
  <c r="F13" i="1"/>
  <c r="Q13" i="1" s="1"/>
  <c r="F5" i="1"/>
  <c r="S4" i="22" l="1"/>
  <c r="S7" i="22"/>
  <c r="S22" i="22"/>
  <c r="S19" i="22"/>
  <c r="S6" i="22"/>
  <c r="S17" i="22"/>
  <c r="S18" i="22"/>
  <c r="S10" i="22"/>
  <c r="S20" i="22"/>
  <c r="S23" i="22"/>
  <c r="S11" i="22"/>
  <c r="S15" i="22"/>
  <c r="S3" i="22"/>
  <c r="S2" i="22"/>
  <c r="S16" i="22"/>
  <c r="S5" i="22"/>
  <c r="S8" i="22"/>
  <c r="S13" i="22"/>
  <c r="S21" i="22"/>
  <c r="S9" i="22"/>
  <c r="S12" i="22"/>
  <c r="U10" i="21"/>
  <c r="U21" i="21"/>
  <c r="U8" i="21"/>
  <c r="U15" i="21"/>
  <c r="U23" i="21"/>
  <c r="U18" i="21"/>
  <c r="U13" i="21"/>
  <c r="U2" i="21"/>
  <c r="U22" i="21"/>
  <c r="U20" i="21"/>
  <c r="U14" i="21"/>
  <c r="U11" i="21"/>
  <c r="U5" i="21"/>
  <c r="S16" i="6"/>
  <c r="S12" i="6"/>
  <c r="S4" i="6"/>
  <c r="S7" i="6"/>
  <c r="S11" i="6"/>
  <c r="S8" i="6"/>
  <c r="O13" i="6"/>
  <c r="S13" i="6" s="1"/>
  <c r="U23" i="4"/>
  <c r="U17" i="4"/>
  <c r="U5" i="4"/>
  <c r="U10" i="4"/>
  <c r="U22" i="4"/>
  <c r="U12" i="4"/>
  <c r="U4" i="4"/>
  <c r="U9" i="4"/>
  <c r="U3" i="4"/>
  <c r="U11" i="4"/>
  <c r="U16" i="4"/>
  <c r="U15" i="4"/>
  <c r="U7" i="4"/>
  <c r="U14" i="4"/>
  <c r="U8" i="4"/>
  <c r="U13" i="4"/>
  <c r="U18" i="4"/>
  <c r="U2" i="4"/>
  <c r="U19" i="4"/>
  <c r="U20" i="4"/>
  <c r="U21" i="4"/>
  <c r="U2" i="1"/>
  <c r="U13" i="1"/>
  <c r="U21" i="1"/>
  <c r="U8" i="1"/>
  <c r="O7" i="1"/>
  <c r="P7" i="1"/>
  <c r="O11" i="1"/>
  <c r="P11" i="1"/>
  <c r="Q12" i="1"/>
  <c r="U12" i="1" s="1"/>
  <c r="Q10" i="1"/>
  <c r="U10" i="1" s="1"/>
  <c r="O14" i="1"/>
  <c r="P14" i="1"/>
  <c r="O15" i="1"/>
  <c r="P15" i="1"/>
  <c r="Q11" i="1"/>
  <c r="U11" i="1" s="1"/>
  <c r="O23" i="1"/>
  <c r="P23" i="1"/>
  <c r="O18" i="1"/>
  <c r="P18" i="1"/>
  <c r="O17" i="1"/>
  <c r="P17" i="1"/>
  <c r="Q17" i="1"/>
  <c r="U17" i="1" s="1"/>
  <c r="U6" i="1"/>
  <c r="Q7" i="1"/>
  <c r="U7" i="1" s="1"/>
  <c r="Q14" i="1"/>
  <c r="U14" i="1" s="1"/>
  <c r="Q16" i="1"/>
  <c r="U16" i="1" s="1"/>
  <c r="O5" i="1"/>
  <c r="P5" i="1"/>
  <c r="O10" i="1"/>
  <c r="P10" i="1"/>
  <c r="O22" i="1"/>
  <c r="P22" i="1"/>
  <c r="O19" i="1"/>
  <c r="P19" i="1"/>
  <c r="Q9" i="1"/>
  <c r="U9" i="1" s="1"/>
  <c r="Q22" i="1"/>
  <c r="U22" i="1" s="1"/>
  <c r="O16" i="1"/>
  <c r="P16" i="1"/>
  <c r="O3" i="1"/>
  <c r="P3" i="1"/>
  <c r="O4" i="1"/>
  <c r="P4" i="1"/>
  <c r="Q23" i="1"/>
  <c r="U23" i="1" s="1"/>
  <c r="O12" i="1"/>
  <c r="P12" i="1"/>
  <c r="O8" i="1"/>
  <c r="P8" i="1"/>
  <c r="O13" i="1"/>
  <c r="P13" i="1"/>
  <c r="O21" i="1"/>
  <c r="P21" i="1"/>
  <c r="O9" i="1"/>
  <c r="P9" i="1"/>
  <c r="Q19" i="1"/>
  <c r="U19" i="1" s="1"/>
  <c r="Q18" i="1"/>
  <c r="U18" i="1" s="1"/>
  <c r="Q5" i="1"/>
  <c r="U5" i="1" s="1"/>
  <c r="O2" i="1"/>
  <c r="P2" i="1"/>
  <c r="O6" i="1"/>
  <c r="P6" i="1"/>
  <c r="Q3" i="1"/>
  <c r="U3" i="1" s="1"/>
  <c r="Q4" i="1"/>
  <c r="U4" i="1" s="1"/>
  <c r="Q20" i="1"/>
  <c r="U20" i="1" s="1"/>
  <c r="Q15" i="1"/>
  <c r="U15" i="1" s="1"/>
  <c r="O20" i="1"/>
  <c r="T20" i="1" l="1"/>
  <c r="S2" i="1"/>
  <c r="T22" i="1"/>
  <c r="T8" i="1"/>
  <c r="T12" i="1"/>
  <c r="T13" i="1"/>
  <c r="T3" i="1"/>
  <c r="T2" i="1"/>
  <c r="S16" i="1"/>
  <c r="S5" i="1"/>
  <c r="T17" i="1"/>
  <c r="S15" i="1"/>
  <c r="S17" i="1"/>
  <c r="S8" i="1"/>
  <c r="T23" i="1"/>
  <c r="S19" i="1"/>
  <c r="S23" i="1"/>
  <c r="S11" i="1"/>
  <c r="S13" i="1"/>
  <c r="S22" i="1"/>
  <c r="S10" i="1"/>
  <c r="S14" i="1"/>
  <c r="S9" i="1"/>
  <c r="T21" i="1"/>
  <c r="T4" i="1"/>
  <c r="T18" i="1"/>
  <c r="T7" i="1"/>
  <c r="S12" i="1"/>
  <c r="S3" i="1"/>
  <c r="T10" i="1"/>
  <c r="T14" i="1"/>
  <c r="T9" i="1"/>
  <c r="T19" i="1"/>
  <c r="T11" i="1"/>
  <c r="T6" i="1"/>
  <c r="S20" i="1"/>
  <c r="S6" i="1"/>
  <c r="S21" i="1"/>
  <c r="S4" i="1"/>
  <c r="T16" i="1"/>
  <c r="T5" i="1"/>
  <c r="S18" i="1"/>
  <c r="T15" i="1"/>
  <c r="S7" i="1"/>
</calcChain>
</file>

<file path=xl/sharedStrings.xml><?xml version="1.0" encoding="utf-8"?>
<sst xmlns="http://schemas.openxmlformats.org/spreadsheetml/2006/main" count="132" uniqueCount="22">
  <si>
    <t>Year</t>
  </si>
  <si>
    <t>Y (current)</t>
  </si>
  <si>
    <t>Index</t>
  </si>
  <si>
    <t>Y (constant)</t>
  </si>
  <si>
    <t>Y (defl)</t>
  </si>
  <si>
    <t>Y (real)</t>
  </si>
  <si>
    <t>L</t>
  </si>
  <si>
    <t>wL</t>
  </si>
  <si>
    <t>K (current)</t>
  </si>
  <si>
    <t>K (real)</t>
  </si>
  <si>
    <t>wL/Y</t>
  </si>
  <si>
    <t>α</t>
  </si>
  <si>
    <t>1-α</t>
  </si>
  <si>
    <t>TFP</t>
  </si>
  <si>
    <t>N</t>
  </si>
  <si>
    <t>Y/N</t>
  </si>
  <si>
    <t>K/Y</t>
  </si>
  <si>
    <t>L/N</t>
  </si>
  <si>
    <t>TFP growth</t>
  </si>
  <si>
    <t>Y/N growth</t>
  </si>
  <si>
    <t>K/Y growth</t>
  </si>
  <si>
    <t>L/N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</si>
</sst>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CC5F1-6E5F-544E-B8A4-BD7B431543B0}">
  <dimension ref="A1:V62"/>
  <sheetViews>
    <sheetView workbookViewId="0">
      <selection sqref="A1:V23"/>
    </sheetView>
  </sheetViews>
  <sheetFormatPr baseColWidth="10" defaultRowHeight="16" x14ac:dyDescent="0.2"/>
  <cols>
    <col min="2" max="2" width="11.66406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15</v>
      </c>
      <c r="Q1" t="s">
        <v>16</v>
      </c>
      <c r="R1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">
      <c r="A2">
        <v>1997</v>
      </c>
      <c r="B2" s="1">
        <v>83898.917000000001</v>
      </c>
      <c r="E2">
        <v>0.71841973726084174</v>
      </c>
      <c r="F2">
        <f>B2/E2</f>
        <v>116782.58913081369</v>
      </c>
      <c r="G2" s="1">
        <v>2329.9059999999999</v>
      </c>
      <c r="H2" s="1">
        <v>42161.991999999998</v>
      </c>
      <c r="I2" s="1">
        <v>1882.7</v>
      </c>
      <c r="J2">
        <v>132173</v>
      </c>
      <c r="K2">
        <f t="shared" ref="K2:K23" si="0">J2/E2</f>
        <v>183977.406444794</v>
      </c>
      <c r="L2">
        <f t="shared" ref="L2:L23" si="1">H2/B2</f>
        <v>0.50253320909970745</v>
      </c>
      <c r="M2">
        <f>1-AVERAGE($L$2:$L$60)</f>
        <v>0.50456305511496513</v>
      </c>
      <c r="N2">
        <f>1-M2</f>
        <v>0.49543694488503487</v>
      </c>
      <c r="O2">
        <f>(F2/((K2^M2)*(G2^N2)))^(1/N2)</f>
        <v>31.551309243187607</v>
      </c>
      <c r="P2">
        <f>F2/I2</f>
        <v>62.029313821009026</v>
      </c>
      <c r="Q2">
        <f>(K2/F2)^(M2/N2)</f>
        <v>1.5886283717847107</v>
      </c>
      <c r="R2">
        <f>G2/I2</f>
        <v>1.2375343920964572</v>
      </c>
      <c r="S2">
        <f>O2/O$2*100</f>
        <v>100</v>
      </c>
      <c r="T2">
        <f t="shared" ref="T2:V2" si="2">P2/P$2*100</f>
        <v>100</v>
      </c>
      <c r="U2">
        <f t="shared" si="2"/>
        <v>100</v>
      </c>
      <c r="V2">
        <f t="shared" si="2"/>
        <v>100</v>
      </c>
    </row>
    <row r="3" spans="1:22" x14ac:dyDescent="0.2">
      <c r="A3">
        <v>1998</v>
      </c>
      <c r="B3" s="1">
        <v>82680.233999999997</v>
      </c>
      <c r="E3">
        <v>0.71440622246062668</v>
      </c>
      <c r="F3">
        <f t="shared" ref="F3:F23" si="3">B3/E3</f>
        <v>115732.80215172927</v>
      </c>
      <c r="G3" s="1">
        <v>2372.5279999999998</v>
      </c>
      <c r="H3" s="1">
        <v>46201.427000000003</v>
      </c>
      <c r="I3" s="1">
        <v>1937.5</v>
      </c>
      <c r="J3">
        <v>143101</v>
      </c>
      <c r="K3">
        <f t="shared" si="0"/>
        <v>200307.60581440313</v>
      </c>
      <c r="L3">
        <f t="shared" si="1"/>
        <v>0.55879651961314003</v>
      </c>
      <c r="M3">
        <f t="shared" ref="M3:M23" si="4">1-AVERAGE($L$2:$L$60)</f>
        <v>0.50456305511496513</v>
      </c>
      <c r="N3">
        <f t="shared" ref="N3:N23" si="5">1-M3</f>
        <v>0.49543694488503487</v>
      </c>
      <c r="O3">
        <f t="shared" ref="O3:O23" si="6">(F3/((K3^M3)*(G3^N3)))^(1/N3)</f>
        <v>27.900736907915626</v>
      </c>
      <c r="P3">
        <f t="shared" ref="P3:P23" si="7">F3/I3</f>
        <v>59.733059175086069</v>
      </c>
      <c r="Q3">
        <f t="shared" ref="Q3:Q23" si="8">(K3/F3)^(M3/N3)</f>
        <v>1.7483543081214075</v>
      </c>
      <c r="R3">
        <f t="shared" ref="R3:R23" si="9">G3/I3</f>
        <v>1.2245305806451612</v>
      </c>
      <c r="S3">
        <f t="shared" ref="S3:S23" si="10">O3/O$2*100</f>
        <v>88.42972788503161</v>
      </c>
      <c r="T3">
        <f t="shared" ref="T3:T23" si="11">P3/P$2*100</f>
        <v>96.298113739337822</v>
      </c>
      <c r="U3">
        <f t="shared" ref="U3:U23" si="12">Q3/Q$2*100</f>
        <v>110.05432983406031</v>
      </c>
      <c r="V3">
        <f t="shared" ref="V3:V23" si="13">R3/R$2*100</f>
        <v>98.949216156387649</v>
      </c>
    </row>
    <row r="4" spans="1:22" x14ac:dyDescent="0.2">
      <c r="A4">
        <v>1999</v>
      </c>
      <c r="B4" s="1">
        <v>90889.3</v>
      </c>
      <c r="E4">
        <v>0.72869630805409524</v>
      </c>
      <c r="F4">
        <f t="shared" si="3"/>
        <v>124728.64071825759</v>
      </c>
      <c r="G4" s="1">
        <v>2419.4160000000002</v>
      </c>
      <c r="H4" s="1">
        <v>47044.108999999997</v>
      </c>
      <c r="I4" s="1">
        <v>1984.2</v>
      </c>
      <c r="J4">
        <v>153788</v>
      </c>
      <c r="K4">
        <f t="shared" si="0"/>
        <v>211045.39476901459</v>
      </c>
      <c r="L4">
        <f t="shared" si="1"/>
        <v>0.51759788005848872</v>
      </c>
      <c r="M4">
        <f t="shared" si="4"/>
        <v>0.50456305511496513</v>
      </c>
      <c r="N4">
        <f t="shared" si="5"/>
        <v>0.49543694488503487</v>
      </c>
      <c r="O4">
        <f t="shared" si="6"/>
        <v>30.174394893323996</v>
      </c>
      <c r="P4">
        <f t="shared" si="7"/>
        <v>62.860921640085472</v>
      </c>
      <c r="Q4">
        <f t="shared" si="8"/>
        <v>1.7085082152445623</v>
      </c>
      <c r="R4">
        <f t="shared" si="9"/>
        <v>1.2193407922588448</v>
      </c>
      <c r="S4">
        <f t="shared" si="10"/>
        <v>95.635951778575063</v>
      </c>
      <c r="T4">
        <f t="shared" si="11"/>
        <v>101.34066906088326</v>
      </c>
      <c r="U4">
        <f t="shared" si="12"/>
        <v>107.54612252865503</v>
      </c>
      <c r="V4">
        <f t="shared" si="13"/>
        <v>98.529850971915906</v>
      </c>
    </row>
    <row r="5" spans="1:22" x14ac:dyDescent="0.2">
      <c r="A5">
        <v>2000</v>
      </c>
      <c r="B5" s="1">
        <v>116435.64</v>
      </c>
      <c r="E5">
        <v>0.76219994494219512</v>
      </c>
      <c r="F5">
        <f t="shared" si="3"/>
        <v>152762.59303433882</v>
      </c>
      <c r="G5" s="1">
        <v>2484.703</v>
      </c>
      <c r="H5" s="1">
        <v>51976.195</v>
      </c>
      <c r="I5" s="1">
        <v>2029.1</v>
      </c>
      <c r="J5">
        <v>164494</v>
      </c>
      <c r="K5">
        <f t="shared" si="0"/>
        <v>215814.76237508145</v>
      </c>
      <c r="L5">
        <f t="shared" si="1"/>
        <v>0.44639420541682939</v>
      </c>
      <c r="M5">
        <f t="shared" si="4"/>
        <v>0.50456305511496513</v>
      </c>
      <c r="N5">
        <f t="shared" si="5"/>
        <v>0.49543694488503487</v>
      </c>
      <c r="O5">
        <f t="shared" si="6"/>
        <v>43.242837159627584</v>
      </c>
      <c r="P5">
        <f t="shared" si="7"/>
        <v>75.285886863308278</v>
      </c>
      <c r="Q5">
        <f t="shared" si="8"/>
        <v>1.421766761696623</v>
      </c>
      <c r="R5">
        <f t="shared" si="9"/>
        <v>1.2245345226947908</v>
      </c>
      <c r="S5">
        <f t="shared" si="10"/>
        <v>137.05560306967089</v>
      </c>
      <c r="T5">
        <f t="shared" si="11"/>
        <v>121.37146491826792</v>
      </c>
      <c r="U5">
        <f t="shared" si="12"/>
        <v>89.496498170895023</v>
      </c>
      <c r="V5">
        <f t="shared" si="13"/>
        <v>98.949534696999905</v>
      </c>
    </row>
    <row r="6" spans="1:22" x14ac:dyDescent="0.2">
      <c r="A6">
        <v>2001</v>
      </c>
      <c r="B6" s="1">
        <v>124683.501</v>
      </c>
      <c r="E6">
        <v>0.77559148284828427</v>
      </c>
      <c r="F6">
        <f t="shared" si="3"/>
        <v>160759.24472779405</v>
      </c>
      <c r="G6" s="1">
        <v>2540.0749999999998</v>
      </c>
      <c r="H6" s="1">
        <v>58550.442000000003</v>
      </c>
      <c r="I6" s="1">
        <v>2075</v>
      </c>
      <c r="J6">
        <v>178472</v>
      </c>
      <c r="K6">
        <f t="shared" si="0"/>
        <v>230110.83018160405</v>
      </c>
      <c r="L6">
        <f t="shared" si="1"/>
        <v>0.46959254055594735</v>
      </c>
      <c r="M6">
        <f t="shared" si="4"/>
        <v>0.50456305511496513</v>
      </c>
      <c r="N6">
        <f t="shared" si="5"/>
        <v>0.49543694488503487</v>
      </c>
      <c r="O6">
        <f t="shared" si="6"/>
        <v>43.923723056178758</v>
      </c>
      <c r="P6">
        <f t="shared" si="7"/>
        <v>77.474334808575449</v>
      </c>
      <c r="Q6">
        <f t="shared" si="8"/>
        <v>1.4408881591319211</v>
      </c>
      <c r="R6">
        <f t="shared" si="9"/>
        <v>1.2241325301204817</v>
      </c>
      <c r="S6">
        <f t="shared" si="10"/>
        <v>139.21363046340949</v>
      </c>
      <c r="T6">
        <f t="shared" si="11"/>
        <v>124.89955157675026</v>
      </c>
      <c r="U6">
        <f t="shared" si="12"/>
        <v>90.700140116041496</v>
      </c>
      <c r="V6">
        <f t="shared" si="13"/>
        <v>98.91705135133482</v>
      </c>
    </row>
    <row r="7" spans="1:22" x14ac:dyDescent="0.2">
      <c r="A7">
        <v>2002</v>
      </c>
      <c r="B7" s="1">
        <v>118575.54</v>
      </c>
      <c r="E7">
        <v>0.77794852910494672</v>
      </c>
      <c r="F7">
        <f t="shared" si="3"/>
        <v>152420.8036442009</v>
      </c>
      <c r="G7" s="1">
        <v>2560.3629999999998</v>
      </c>
      <c r="H7" s="1">
        <v>60363.451999999997</v>
      </c>
      <c r="I7" s="1">
        <v>2130.3000000000002</v>
      </c>
      <c r="J7">
        <v>196082</v>
      </c>
      <c r="K7">
        <f t="shared" si="0"/>
        <v>252050.0941438867</v>
      </c>
      <c r="L7">
        <f t="shared" si="1"/>
        <v>0.50907170230892473</v>
      </c>
      <c r="M7">
        <f t="shared" si="4"/>
        <v>0.50456305511496513</v>
      </c>
      <c r="N7">
        <f t="shared" si="5"/>
        <v>0.49543694488503487</v>
      </c>
      <c r="O7">
        <f t="shared" si="6"/>
        <v>35.667798412230532</v>
      </c>
      <c r="P7">
        <f t="shared" si="7"/>
        <v>71.548985421865879</v>
      </c>
      <c r="Q7">
        <f t="shared" si="8"/>
        <v>1.669038678387746</v>
      </c>
      <c r="R7">
        <f t="shared" si="9"/>
        <v>1.2018790780641222</v>
      </c>
      <c r="S7">
        <f t="shared" si="10"/>
        <v>113.04696783678394</v>
      </c>
      <c r="T7">
        <f t="shared" si="11"/>
        <v>115.34705289232554</v>
      </c>
      <c r="U7">
        <f t="shared" si="12"/>
        <v>105.06161843960398</v>
      </c>
      <c r="V7">
        <f t="shared" si="13"/>
        <v>97.118842574392389</v>
      </c>
    </row>
    <row r="8" spans="1:22" x14ac:dyDescent="0.2">
      <c r="A8">
        <v>2003</v>
      </c>
      <c r="B8" s="1">
        <v>136829.307</v>
      </c>
      <c r="E8">
        <v>0.8066007962545868</v>
      </c>
      <c r="F8">
        <f t="shared" si="3"/>
        <v>169636.95998734506</v>
      </c>
      <c r="G8" s="1">
        <v>2644.6210000000001</v>
      </c>
      <c r="H8" s="1">
        <v>62978.81</v>
      </c>
      <c r="I8" s="1">
        <v>2175.4</v>
      </c>
      <c r="J8">
        <v>201371</v>
      </c>
      <c r="K8">
        <f t="shared" si="0"/>
        <v>249653.85719312064</v>
      </c>
      <c r="L8">
        <f t="shared" si="1"/>
        <v>0.46027281275348414</v>
      </c>
      <c r="M8">
        <f t="shared" si="4"/>
        <v>0.50456305511496513</v>
      </c>
      <c r="N8">
        <f t="shared" si="5"/>
        <v>0.49543694488503487</v>
      </c>
      <c r="O8">
        <f t="shared" si="6"/>
        <v>43.276086560993171</v>
      </c>
      <c r="P8">
        <f t="shared" si="7"/>
        <v>77.979663504341758</v>
      </c>
      <c r="Q8">
        <f t="shared" si="8"/>
        <v>1.4822076758663665</v>
      </c>
      <c r="R8">
        <f t="shared" si="9"/>
        <v>1.2156941252183506</v>
      </c>
      <c r="S8">
        <f t="shared" si="10"/>
        <v>137.16098507175931</v>
      </c>
      <c r="T8">
        <f t="shared" si="11"/>
        <v>125.71421268556806</v>
      </c>
      <c r="U8">
        <f t="shared" si="12"/>
        <v>93.301095598664901</v>
      </c>
      <c r="V8">
        <f t="shared" si="13"/>
        <v>98.235178996431131</v>
      </c>
    </row>
    <row r="9" spans="1:22" x14ac:dyDescent="0.2">
      <c r="A9">
        <v>2004</v>
      </c>
      <c r="B9" s="1">
        <v>155579.234</v>
      </c>
      <c r="E9">
        <v>0.83672718245794997</v>
      </c>
      <c r="F9">
        <f t="shared" si="3"/>
        <v>185937.82688280081</v>
      </c>
      <c r="G9" s="1">
        <v>2743.2280000000001</v>
      </c>
      <c r="H9" s="1">
        <v>69312.445000000007</v>
      </c>
      <c r="I9" s="1">
        <v>2222.9</v>
      </c>
      <c r="J9">
        <v>220797</v>
      </c>
      <c r="K9">
        <f t="shared" si="0"/>
        <v>263881.71034600784</v>
      </c>
      <c r="L9">
        <f t="shared" si="1"/>
        <v>0.44551218834256512</v>
      </c>
      <c r="M9">
        <f t="shared" si="4"/>
        <v>0.50456305511496513</v>
      </c>
      <c r="N9">
        <f t="shared" si="5"/>
        <v>0.49543694488503487</v>
      </c>
      <c r="O9">
        <f t="shared" si="6"/>
        <v>47.452997581820171</v>
      </c>
      <c r="P9">
        <f t="shared" si="7"/>
        <v>83.646509911737283</v>
      </c>
      <c r="Q9">
        <f t="shared" si="8"/>
        <v>1.428374847966928</v>
      </c>
      <c r="R9">
        <f t="shared" si="9"/>
        <v>1.2340762067569391</v>
      </c>
      <c r="S9">
        <f t="shared" si="10"/>
        <v>150.39945637776023</v>
      </c>
      <c r="T9">
        <f t="shared" si="11"/>
        <v>134.84996811847145</v>
      </c>
      <c r="U9">
        <f t="shared" si="12"/>
        <v>89.912459914224669</v>
      </c>
      <c r="V9">
        <f t="shared" si="13"/>
        <v>99.720558445760872</v>
      </c>
    </row>
    <row r="10" spans="1:22" x14ac:dyDescent="0.2">
      <c r="A10">
        <v>2005</v>
      </c>
      <c r="B10" s="1">
        <v>183959.83900000001</v>
      </c>
      <c r="E10">
        <v>0.86791954497046719</v>
      </c>
      <c r="F10">
        <f t="shared" si="3"/>
        <v>211954.9445176507</v>
      </c>
      <c r="G10" s="1">
        <v>2832.5949999999998</v>
      </c>
      <c r="H10" s="1">
        <v>79586.837</v>
      </c>
      <c r="I10" s="1">
        <v>2288.6999999999998</v>
      </c>
      <c r="J10">
        <v>251025</v>
      </c>
      <c r="K10">
        <f t="shared" si="0"/>
        <v>289226.11716105742</v>
      </c>
      <c r="L10">
        <f t="shared" si="1"/>
        <v>0.43263158650622646</v>
      </c>
      <c r="M10">
        <f t="shared" si="4"/>
        <v>0.50456305511496513</v>
      </c>
      <c r="N10">
        <f t="shared" si="5"/>
        <v>0.49543694488503487</v>
      </c>
      <c r="O10">
        <f t="shared" si="6"/>
        <v>54.522841387520018</v>
      </c>
      <c r="P10">
        <f t="shared" si="7"/>
        <v>92.60931730574157</v>
      </c>
      <c r="Q10">
        <f t="shared" si="8"/>
        <v>1.3723996153069931</v>
      </c>
      <c r="R10">
        <f t="shared" si="9"/>
        <v>1.2376436404946038</v>
      </c>
      <c r="S10">
        <f t="shared" si="10"/>
        <v>172.80690625949953</v>
      </c>
      <c r="T10">
        <f t="shared" si="11"/>
        <v>149.29927739161164</v>
      </c>
      <c r="U10">
        <f t="shared" si="12"/>
        <v>86.388965454847053</v>
      </c>
      <c r="V10">
        <f t="shared" si="13"/>
        <v>100.00882790804395</v>
      </c>
    </row>
    <row r="11" spans="1:22" x14ac:dyDescent="0.2">
      <c r="A11">
        <v>2006</v>
      </c>
      <c r="B11" s="1">
        <v>200698.179</v>
      </c>
      <c r="E11">
        <v>0.89296730030178662</v>
      </c>
      <c r="F11">
        <f t="shared" si="3"/>
        <v>224754.23112601344</v>
      </c>
      <c r="G11" s="1">
        <v>3006.1109999999999</v>
      </c>
      <c r="H11" s="1">
        <v>92059.562999999995</v>
      </c>
      <c r="I11" s="1">
        <v>2367.6999999999998</v>
      </c>
      <c r="J11">
        <v>297391</v>
      </c>
      <c r="K11">
        <f t="shared" si="0"/>
        <v>333036.83113535505</v>
      </c>
      <c r="L11">
        <f t="shared" si="1"/>
        <v>0.45869655349488742</v>
      </c>
      <c r="M11">
        <f t="shared" si="4"/>
        <v>0.50456305511496513</v>
      </c>
      <c r="N11">
        <f t="shared" si="5"/>
        <v>0.49543694488503487</v>
      </c>
      <c r="O11">
        <f t="shared" si="6"/>
        <v>50.092484227892697</v>
      </c>
      <c r="P11">
        <f t="shared" si="7"/>
        <v>94.925130348445094</v>
      </c>
      <c r="Q11">
        <f t="shared" si="8"/>
        <v>1.4925548273815672</v>
      </c>
      <c r="R11">
        <f t="shared" si="9"/>
        <v>1.269633399501626</v>
      </c>
      <c r="S11">
        <f t="shared" si="10"/>
        <v>158.76515247527612</v>
      </c>
      <c r="T11">
        <f t="shared" si="11"/>
        <v>153.03269454561402</v>
      </c>
      <c r="U11">
        <f t="shared" si="12"/>
        <v>93.952421717408214</v>
      </c>
      <c r="V11">
        <f t="shared" si="13"/>
        <v>102.59378709878044</v>
      </c>
    </row>
    <row r="12" spans="1:22" x14ac:dyDescent="0.2">
      <c r="A12">
        <v>2007</v>
      </c>
      <c r="B12" s="1">
        <v>210744.277</v>
      </c>
      <c r="E12">
        <v>0.92333011369840901</v>
      </c>
      <c r="F12">
        <f t="shared" si="3"/>
        <v>228243.69515672079</v>
      </c>
      <c r="G12" s="1">
        <v>3150.7289999999998</v>
      </c>
      <c r="H12" s="1">
        <v>101899.711</v>
      </c>
      <c r="I12" s="1">
        <v>2438.4</v>
      </c>
      <c r="J12">
        <v>342325</v>
      </c>
      <c r="K12">
        <f t="shared" si="0"/>
        <v>370750.39026812784</v>
      </c>
      <c r="L12">
        <f t="shared" si="1"/>
        <v>0.4835230282433719</v>
      </c>
      <c r="M12">
        <f t="shared" si="4"/>
        <v>0.50456305511496513</v>
      </c>
      <c r="N12">
        <f t="shared" si="5"/>
        <v>0.49543694488503487</v>
      </c>
      <c r="O12">
        <f t="shared" si="6"/>
        <v>44.200182837160447</v>
      </c>
      <c r="P12">
        <f t="shared" si="7"/>
        <v>93.603877606922893</v>
      </c>
      <c r="Q12">
        <f t="shared" si="8"/>
        <v>1.6389423352618555</v>
      </c>
      <c r="R12">
        <f t="shared" si="9"/>
        <v>1.2921296751968503</v>
      </c>
      <c r="S12">
        <f t="shared" si="10"/>
        <v>140.08985331315188</v>
      </c>
      <c r="T12">
        <f t="shared" si="11"/>
        <v>150.90264882991454</v>
      </c>
      <c r="U12">
        <f t="shared" si="12"/>
        <v>103.16713237474291</v>
      </c>
      <c r="V12">
        <f t="shared" si="13"/>
        <v>104.41161744263974</v>
      </c>
    </row>
    <row r="13" spans="1:22" x14ac:dyDescent="0.2">
      <c r="A13">
        <v>2008</v>
      </c>
      <c r="B13" s="1">
        <v>241887.59599999999</v>
      </c>
      <c r="E13">
        <v>0.97250107178403189</v>
      </c>
      <c r="F13">
        <f t="shared" si="3"/>
        <v>248727.33102109851</v>
      </c>
      <c r="G13" s="1">
        <v>3204.4110000000001</v>
      </c>
      <c r="H13" s="1">
        <v>109607.618</v>
      </c>
      <c r="I13" s="1">
        <v>2501.6999999999998</v>
      </c>
      <c r="J13">
        <v>390833</v>
      </c>
      <c r="K13">
        <f t="shared" si="0"/>
        <v>401884.38999149424</v>
      </c>
      <c r="L13">
        <f t="shared" si="1"/>
        <v>0.45313451294129198</v>
      </c>
      <c r="M13">
        <f t="shared" si="4"/>
        <v>0.50456305511496513</v>
      </c>
      <c r="N13">
        <f t="shared" si="5"/>
        <v>0.49543694488503487</v>
      </c>
      <c r="O13">
        <f t="shared" si="6"/>
        <v>47.616698889722279</v>
      </c>
      <c r="P13">
        <f t="shared" si="7"/>
        <v>99.423324547746944</v>
      </c>
      <c r="Q13">
        <f t="shared" si="8"/>
        <v>1.6301066228213565</v>
      </c>
      <c r="R13">
        <f t="shared" si="9"/>
        <v>1.2808933924931047</v>
      </c>
      <c r="S13">
        <f t="shared" si="10"/>
        <v>150.91829794671176</v>
      </c>
      <c r="T13">
        <f t="shared" si="11"/>
        <v>160.28441783934863</v>
      </c>
      <c r="U13">
        <f t="shared" si="12"/>
        <v>102.6109473916828</v>
      </c>
      <c r="V13">
        <f t="shared" si="13"/>
        <v>103.5036602355103</v>
      </c>
    </row>
    <row r="14" spans="1:22" x14ac:dyDescent="0.2">
      <c r="A14">
        <v>2009</v>
      </c>
      <c r="B14" s="1">
        <v>189030.65100000001</v>
      </c>
      <c r="E14">
        <v>0.93320714895263435</v>
      </c>
      <c r="F14">
        <f t="shared" si="3"/>
        <v>202560.2260035777</v>
      </c>
      <c r="G14" s="1">
        <v>3024.261</v>
      </c>
      <c r="H14" s="1">
        <v>103024.978</v>
      </c>
      <c r="I14" s="1">
        <v>2561.8000000000002</v>
      </c>
      <c r="J14">
        <v>423264</v>
      </c>
      <c r="K14">
        <f t="shared" si="0"/>
        <v>453558.46285044169</v>
      </c>
      <c r="L14">
        <f t="shared" si="1"/>
        <v>0.54501731573680079</v>
      </c>
      <c r="M14">
        <f t="shared" si="4"/>
        <v>0.50456305511496513</v>
      </c>
      <c r="N14">
        <f t="shared" si="5"/>
        <v>0.49543694488503487</v>
      </c>
      <c r="O14">
        <f t="shared" si="6"/>
        <v>29.471838640759756</v>
      </c>
      <c r="P14">
        <f t="shared" si="7"/>
        <v>79.069492545701337</v>
      </c>
      <c r="Q14">
        <f t="shared" si="8"/>
        <v>2.2726244419823676</v>
      </c>
      <c r="R14">
        <f t="shared" si="9"/>
        <v>1.180521898665001</v>
      </c>
      <c r="S14">
        <f t="shared" si="10"/>
        <v>93.409241479014568</v>
      </c>
      <c r="T14">
        <f t="shared" si="11"/>
        <v>127.47117076591114</v>
      </c>
      <c r="U14">
        <f t="shared" si="12"/>
        <v>143.0557632197665</v>
      </c>
      <c r="V14">
        <f t="shared" si="13"/>
        <v>95.393057857982143</v>
      </c>
    </row>
    <row r="15" spans="1:22" x14ac:dyDescent="0.2">
      <c r="A15">
        <v>2010</v>
      </c>
      <c r="B15" s="1">
        <v>212435.516</v>
      </c>
      <c r="E15">
        <v>0.96191189435469515</v>
      </c>
      <c r="F15">
        <f t="shared" si="3"/>
        <v>220847.1661976004</v>
      </c>
      <c r="G15" s="1">
        <v>3096.2139999999999</v>
      </c>
      <c r="H15" s="1">
        <v>105746.72199999999</v>
      </c>
      <c r="I15" s="1">
        <v>2598.1</v>
      </c>
      <c r="J15">
        <v>434337</v>
      </c>
      <c r="K15">
        <f t="shared" si="0"/>
        <v>451535.11724831909</v>
      </c>
      <c r="L15">
        <f t="shared" si="1"/>
        <v>0.49778268714728469</v>
      </c>
      <c r="M15">
        <f t="shared" si="4"/>
        <v>0.50456305511496513</v>
      </c>
      <c r="N15">
        <f t="shared" si="5"/>
        <v>0.49543694488503487</v>
      </c>
      <c r="O15">
        <f t="shared" si="6"/>
        <v>34.430221105579783</v>
      </c>
      <c r="P15">
        <f t="shared" si="7"/>
        <v>85.003335590470115</v>
      </c>
      <c r="Q15">
        <f t="shared" si="8"/>
        <v>2.0716722525472595</v>
      </c>
      <c r="R15">
        <f t="shared" si="9"/>
        <v>1.1917224125322352</v>
      </c>
      <c r="S15">
        <f t="shared" si="10"/>
        <v>109.12454009500026</v>
      </c>
      <c r="T15">
        <f t="shared" si="11"/>
        <v>137.03736242473136</v>
      </c>
      <c r="U15">
        <f t="shared" si="12"/>
        <v>130.40634860498452</v>
      </c>
      <c r="V15">
        <f t="shared" si="13"/>
        <v>96.298124734407281</v>
      </c>
    </row>
    <row r="16" spans="1:22" x14ac:dyDescent="0.2">
      <c r="A16">
        <v>2011</v>
      </c>
      <c r="B16" s="1">
        <v>238281.514</v>
      </c>
      <c r="E16">
        <v>0.99433393377591783</v>
      </c>
      <c r="F16">
        <f t="shared" si="3"/>
        <v>239639.3262926687</v>
      </c>
      <c r="G16" s="1">
        <v>3242.4720000000002</v>
      </c>
      <c r="H16" s="1">
        <v>114953.73</v>
      </c>
      <c r="I16" s="1">
        <v>2634.3</v>
      </c>
      <c r="J16">
        <v>455537</v>
      </c>
      <c r="K16">
        <f t="shared" si="0"/>
        <v>458132.81084567652</v>
      </c>
      <c r="L16">
        <f t="shared" si="1"/>
        <v>0.48242823402574148</v>
      </c>
      <c r="M16">
        <f t="shared" si="4"/>
        <v>0.50456305511496513</v>
      </c>
      <c r="N16">
        <f t="shared" si="5"/>
        <v>0.49543694488503487</v>
      </c>
      <c r="O16">
        <f t="shared" si="6"/>
        <v>38.200096115253146</v>
      </c>
      <c r="P16">
        <f t="shared" si="7"/>
        <v>90.968882167053366</v>
      </c>
      <c r="Q16">
        <f t="shared" si="8"/>
        <v>1.9347167866989807</v>
      </c>
      <c r="R16">
        <f t="shared" si="9"/>
        <v>1.2308666438902176</v>
      </c>
      <c r="S16">
        <f t="shared" si="10"/>
        <v>121.07293494801998</v>
      </c>
      <c r="T16">
        <f t="shared" si="11"/>
        <v>146.654664647028</v>
      </c>
      <c r="U16">
        <f t="shared" si="12"/>
        <v>121.78536031844027</v>
      </c>
      <c r="V16">
        <f t="shared" si="13"/>
        <v>99.461207038057026</v>
      </c>
    </row>
    <row r="17" spans="1:22" x14ac:dyDescent="0.2">
      <c r="A17">
        <v>2012</v>
      </c>
      <c r="B17" s="1">
        <v>246968.08600000001</v>
      </c>
      <c r="E17">
        <v>1</v>
      </c>
      <c r="F17">
        <f t="shared" si="3"/>
        <v>246968.08600000001</v>
      </c>
      <c r="G17" s="1">
        <v>3373.6239999999998</v>
      </c>
      <c r="H17" s="1">
        <v>126425.493</v>
      </c>
      <c r="I17" s="1">
        <v>2692</v>
      </c>
      <c r="J17">
        <v>491421</v>
      </c>
      <c r="K17">
        <f t="shared" si="0"/>
        <v>491421</v>
      </c>
      <c r="L17">
        <f t="shared" si="1"/>
        <v>0.51191024333403146</v>
      </c>
      <c r="M17">
        <f t="shared" si="4"/>
        <v>0.50456305511496513</v>
      </c>
      <c r="N17">
        <f t="shared" si="5"/>
        <v>0.49543694488503487</v>
      </c>
      <c r="O17">
        <f t="shared" si="6"/>
        <v>36.326792425116459</v>
      </c>
      <c r="P17">
        <f t="shared" si="7"/>
        <v>91.7414881129272</v>
      </c>
      <c r="Q17">
        <f t="shared" si="8"/>
        <v>2.0151951351141171</v>
      </c>
      <c r="R17">
        <f t="shared" si="9"/>
        <v>1.2532035661218424</v>
      </c>
      <c r="S17">
        <f t="shared" si="10"/>
        <v>115.13561020596934</v>
      </c>
      <c r="T17">
        <f t="shared" si="11"/>
        <v>147.90021436905661</v>
      </c>
      <c r="U17">
        <f t="shared" si="12"/>
        <v>126.8512618121121</v>
      </c>
      <c r="V17">
        <f t="shared" si="13"/>
        <v>101.26616069221646</v>
      </c>
    </row>
    <row r="18" spans="1:22" x14ac:dyDescent="0.2">
      <c r="A18">
        <v>2013</v>
      </c>
      <c r="B18" s="1">
        <v>273552.47399999999</v>
      </c>
      <c r="E18">
        <v>1.0113009880581321</v>
      </c>
      <c r="F18">
        <f t="shared" si="3"/>
        <v>270495.60638249421</v>
      </c>
      <c r="G18" s="1">
        <v>3441.9670000000001</v>
      </c>
      <c r="H18" s="1">
        <v>136719.31599999999</v>
      </c>
      <c r="I18" s="1">
        <v>2765.6</v>
      </c>
      <c r="J18">
        <v>539569</v>
      </c>
      <c r="K18">
        <f t="shared" si="0"/>
        <v>533539.47674476542</v>
      </c>
      <c r="L18">
        <f t="shared" si="1"/>
        <v>0.49979191926445526</v>
      </c>
      <c r="M18">
        <f t="shared" si="4"/>
        <v>0.50456305511496513</v>
      </c>
      <c r="N18">
        <f t="shared" si="5"/>
        <v>0.49543694488503487</v>
      </c>
      <c r="O18">
        <f t="shared" si="6"/>
        <v>39.347129692724202</v>
      </c>
      <c r="P18">
        <f t="shared" si="7"/>
        <v>97.807205084789643</v>
      </c>
      <c r="Q18">
        <f t="shared" si="8"/>
        <v>1.9972869129256083</v>
      </c>
      <c r="R18">
        <f t="shared" si="9"/>
        <v>1.244564289846688</v>
      </c>
      <c r="S18">
        <f t="shared" si="10"/>
        <v>124.70838971989673</v>
      </c>
      <c r="T18">
        <f t="shared" si="11"/>
        <v>157.67900539254848</v>
      </c>
      <c r="U18">
        <f t="shared" si="12"/>
        <v>125.72398607496848</v>
      </c>
      <c r="V18">
        <f t="shared" si="13"/>
        <v>100.56805675827091</v>
      </c>
    </row>
    <row r="19" spans="1:22" x14ac:dyDescent="0.2">
      <c r="A19">
        <v>2014</v>
      </c>
      <c r="B19" s="1">
        <v>304109.15500000003</v>
      </c>
      <c r="E19">
        <v>1.0325474854772028</v>
      </c>
      <c r="F19">
        <f t="shared" si="3"/>
        <v>294523.16651514848</v>
      </c>
      <c r="G19" s="1">
        <v>3471.3319999999999</v>
      </c>
      <c r="H19" s="1">
        <v>146456.67600000001</v>
      </c>
      <c r="I19" s="1">
        <v>2837.9</v>
      </c>
      <c r="J19">
        <v>597869</v>
      </c>
      <c r="K19">
        <f t="shared" si="0"/>
        <v>579023.24920552061</v>
      </c>
      <c r="L19">
        <f t="shared" si="1"/>
        <v>0.48159245978635529</v>
      </c>
      <c r="M19">
        <f t="shared" si="4"/>
        <v>0.50456305511496513</v>
      </c>
      <c r="N19">
        <f t="shared" si="5"/>
        <v>0.49543694488503487</v>
      </c>
      <c r="O19">
        <f t="shared" si="6"/>
        <v>42.622507176808291</v>
      </c>
      <c r="P19">
        <f t="shared" si="7"/>
        <v>103.78208059309647</v>
      </c>
      <c r="Q19">
        <f t="shared" si="8"/>
        <v>1.9906014528284932</v>
      </c>
      <c r="R19">
        <f t="shared" si="9"/>
        <v>1.223204482187533</v>
      </c>
      <c r="S19">
        <f t="shared" si="10"/>
        <v>135.08950404652737</v>
      </c>
      <c r="T19">
        <f t="shared" si="11"/>
        <v>167.31134716816095</v>
      </c>
      <c r="U19">
        <f t="shared" si="12"/>
        <v>125.30315385165849</v>
      </c>
      <c r="V19">
        <f t="shared" si="13"/>
        <v>98.842059663113801</v>
      </c>
    </row>
    <row r="20" spans="1:22" x14ac:dyDescent="0.2">
      <c r="A20">
        <v>2015</v>
      </c>
      <c r="B20" s="1">
        <v>247920.524</v>
      </c>
      <c r="E20">
        <v>1.0064993980937267</v>
      </c>
      <c r="F20">
        <f t="shared" si="3"/>
        <v>246319.59489449518</v>
      </c>
      <c r="G20" s="1">
        <v>3392.3319999999999</v>
      </c>
      <c r="H20" s="1">
        <v>143652.641</v>
      </c>
      <c r="I20" s="1">
        <v>2890.5</v>
      </c>
      <c r="J20">
        <v>643965</v>
      </c>
      <c r="K20">
        <f t="shared" si="0"/>
        <v>639806.64193107944</v>
      </c>
      <c r="L20">
        <f t="shared" si="1"/>
        <v>0.57943020885193031</v>
      </c>
      <c r="M20">
        <f t="shared" si="4"/>
        <v>0.50456305511496513</v>
      </c>
      <c r="N20">
        <f t="shared" si="5"/>
        <v>0.49543694488503487</v>
      </c>
      <c r="O20">
        <f t="shared" si="6"/>
        <v>27.467218836560889</v>
      </c>
      <c r="P20">
        <f t="shared" si="7"/>
        <v>85.216950318109383</v>
      </c>
      <c r="Q20">
        <f t="shared" si="8"/>
        <v>2.6435402356291373</v>
      </c>
      <c r="R20">
        <f t="shared" si="9"/>
        <v>1.1736142535893443</v>
      </c>
      <c r="S20">
        <f t="shared" si="10"/>
        <v>87.055718115695839</v>
      </c>
      <c r="T20">
        <f t="shared" si="11"/>
        <v>137.38173948531866</v>
      </c>
      <c r="U20">
        <f t="shared" si="12"/>
        <v>166.40394207861894</v>
      </c>
      <c r="V20">
        <f t="shared" si="13"/>
        <v>94.834879829171598</v>
      </c>
    </row>
    <row r="21" spans="1:22" x14ac:dyDescent="0.2">
      <c r="A21">
        <v>2016</v>
      </c>
      <c r="B21" s="1">
        <v>226397.52499999999</v>
      </c>
      <c r="E21">
        <v>1.0087494358448377</v>
      </c>
      <c r="F21">
        <f t="shared" si="3"/>
        <v>224433.85538093493</v>
      </c>
      <c r="G21" s="1">
        <v>3172.5839999999998</v>
      </c>
      <c r="H21" s="1">
        <v>125302.11</v>
      </c>
      <c r="I21" s="1">
        <v>2917</v>
      </c>
      <c r="J21">
        <v>666822</v>
      </c>
      <c r="K21">
        <f t="shared" si="0"/>
        <v>661038.2879089592</v>
      </c>
      <c r="L21">
        <f t="shared" si="1"/>
        <v>0.55346059988950858</v>
      </c>
      <c r="M21">
        <f t="shared" si="4"/>
        <v>0.50456305511496513</v>
      </c>
      <c r="N21">
        <f t="shared" si="5"/>
        <v>0.49543694488503487</v>
      </c>
      <c r="O21">
        <f t="shared" si="6"/>
        <v>23.544816806545082</v>
      </c>
      <c r="P21">
        <f t="shared" si="7"/>
        <v>76.939957278345872</v>
      </c>
      <c r="Q21">
        <f t="shared" si="8"/>
        <v>3.0045533822161912</v>
      </c>
      <c r="R21">
        <f t="shared" si="9"/>
        <v>1.0876187864244087</v>
      </c>
      <c r="S21">
        <f t="shared" si="10"/>
        <v>74.623897934215705</v>
      </c>
      <c r="T21">
        <f t="shared" si="11"/>
        <v>124.03805965089796</v>
      </c>
      <c r="U21">
        <f t="shared" si="12"/>
        <v>189.12877521133464</v>
      </c>
      <c r="V21">
        <f t="shared" si="13"/>
        <v>87.885944291367736</v>
      </c>
    </row>
    <row r="22" spans="1:22" x14ac:dyDescent="0.2">
      <c r="A22">
        <v>2017</v>
      </c>
      <c r="B22" s="1">
        <v>251617.75700000001</v>
      </c>
      <c r="E22">
        <v>1.0361415981584121</v>
      </c>
      <c r="F22">
        <f t="shared" si="3"/>
        <v>242841.09184228606</v>
      </c>
      <c r="G22" s="1">
        <v>3235.058</v>
      </c>
      <c r="H22" s="1">
        <v>128191.71</v>
      </c>
      <c r="I22" s="1">
        <v>2925.9</v>
      </c>
      <c r="J22">
        <v>659453</v>
      </c>
      <c r="K22">
        <f t="shared" si="0"/>
        <v>636450.65613819566</v>
      </c>
      <c r="L22">
        <f t="shared" si="1"/>
        <v>0.50947004507317029</v>
      </c>
      <c r="M22">
        <f t="shared" si="4"/>
        <v>0.50456305511496513</v>
      </c>
      <c r="N22">
        <f t="shared" si="5"/>
        <v>0.49543694488503487</v>
      </c>
      <c r="O22">
        <f t="shared" si="6"/>
        <v>28.137771286377045</v>
      </c>
      <c r="P22">
        <f t="shared" si="7"/>
        <v>82.997057945345375</v>
      </c>
      <c r="Q22">
        <f t="shared" si="8"/>
        <v>2.66778244415159</v>
      </c>
      <c r="R22">
        <f t="shared" si="9"/>
        <v>1.1056625311869852</v>
      </c>
      <c r="S22">
        <f t="shared" si="10"/>
        <v>89.180994263977837</v>
      </c>
      <c r="T22">
        <f t="shared" si="11"/>
        <v>133.80295997605359</v>
      </c>
      <c r="U22">
        <f t="shared" si="12"/>
        <v>167.92992568516996</v>
      </c>
      <c r="V22">
        <f t="shared" si="13"/>
        <v>89.343984154971793</v>
      </c>
    </row>
    <row r="23" spans="1:22" x14ac:dyDescent="0.2">
      <c r="A23">
        <v>2018</v>
      </c>
      <c r="B23" s="1">
        <v>262920.69400000002</v>
      </c>
      <c r="E23">
        <v>1.0554253488657452</v>
      </c>
      <c r="F23">
        <f t="shared" si="3"/>
        <v>249113.4918093053</v>
      </c>
      <c r="G23" s="1">
        <v>3326.77</v>
      </c>
      <c r="H23" s="1">
        <v>131715.99400000001</v>
      </c>
      <c r="I23" s="1">
        <v>2941</v>
      </c>
      <c r="J23">
        <v>669000</v>
      </c>
      <c r="K23">
        <f t="shared" si="0"/>
        <v>633867.66360971658</v>
      </c>
      <c r="L23">
        <f t="shared" si="1"/>
        <v>0.50097233502662208</v>
      </c>
      <c r="M23">
        <f t="shared" si="4"/>
        <v>0.50456305511496513</v>
      </c>
      <c r="N23">
        <f t="shared" si="5"/>
        <v>0.49543694488503487</v>
      </c>
      <c r="O23">
        <f t="shared" si="6"/>
        <v>28.926894773436494</v>
      </c>
      <c r="P23">
        <f t="shared" si="7"/>
        <v>84.703669435329928</v>
      </c>
      <c r="Q23">
        <f t="shared" si="8"/>
        <v>2.5886459566956401</v>
      </c>
      <c r="R23">
        <f t="shared" si="9"/>
        <v>1.1311696701802108</v>
      </c>
      <c r="S23">
        <f t="shared" si="10"/>
        <v>91.682074269809377</v>
      </c>
      <c r="T23">
        <f t="shared" si="11"/>
        <v>136.55425832977892</v>
      </c>
      <c r="U23">
        <f t="shared" si="12"/>
        <v>162.9484908284422</v>
      </c>
      <c r="V23">
        <f t="shared" si="13"/>
        <v>91.405109821953459</v>
      </c>
    </row>
    <row r="24" spans="1:22" x14ac:dyDescent="0.2">
      <c r="B24" s="1"/>
      <c r="G24" s="1"/>
      <c r="H24" s="1"/>
    </row>
    <row r="25" spans="1:22" x14ac:dyDescent="0.2">
      <c r="B25" s="1"/>
      <c r="G25" s="1"/>
      <c r="H25" s="1"/>
    </row>
    <row r="26" spans="1:22" x14ac:dyDescent="0.2">
      <c r="B26" s="1"/>
      <c r="G26" s="1"/>
      <c r="H26" s="1"/>
    </row>
    <row r="27" spans="1:22" x14ac:dyDescent="0.2">
      <c r="B27" s="1"/>
      <c r="G27" s="1"/>
      <c r="H27" s="1"/>
    </row>
    <row r="28" spans="1:22" x14ac:dyDescent="0.2">
      <c r="B28" s="1"/>
      <c r="G28" s="1"/>
      <c r="H28" s="1"/>
    </row>
    <row r="29" spans="1:22" x14ac:dyDescent="0.2">
      <c r="B29" s="1"/>
      <c r="G29" s="1"/>
      <c r="H29" s="1"/>
    </row>
    <row r="30" spans="1:22" x14ac:dyDescent="0.2">
      <c r="B30" s="1"/>
      <c r="G30" s="1"/>
      <c r="H30" s="1"/>
    </row>
    <row r="31" spans="1:22" x14ac:dyDescent="0.2">
      <c r="B31" s="1"/>
      <c r="G31" s="1"/>
      <c r="H31" s="1"/>
    </row>
    <row r="32" spans="1:22" x14ac:dyDescent="0.2">
      <c r="B32" s="1"/>
      <c r="G32" s="1"/>
      <c r="H32" s="1"/>
    </row>
    <row r="33" spans="2:8" x14ac:dyDescent="0.2">
      <c r="B33" s="1"/>
      <c r="G33" s="1"/>
      <c r="H33" s="1"/>
    </row>
    <row r="34" spans="2:8" x14ac:dyDescent="0.2">
      <c r="B34" s="1"/>
      <c r="G34" s="1"/>
      <c r="H34" s="1"/>
    </row>
    <row r="35" spans="2:8" x14ac:dyDescent="0.2">
      <c r="B35" s="1"/>
      <c r="G35" s="1"/>
      <c r="H35" s="1"/>
    </row>
    <row r="36" spans="2:8" x14ac:dyDescent="0.2">
      <c r="B36" s="1"/>
      <c r="G36" s="1"/>
      <c r="H36" s="1"/>
    </row>
    <row r="37" spans="2:8" x14ac:dyDescent="0.2">
      <c r="B37" s="1"/>
      <c r="G37" s="1"/>
      <c r="H37" s="1"/>
    </row>
    <row r="38" spans="2:8" x14ac:dyDescent="0.2">
      <c r="B38" s="1"/>
      <c r="G38" s="1"/>
      <c r="H38" s="1"/>
    </row>
    <row r="39" spans="2:8" x14ac:dyDescent="0.2">
      <c r="B39" s="1"/>
      <c r="G39" s="1"/>
      <c r="H39" s="1"/>
    </row>
    <row r="40" spans="2:8" x14ac:dyDescent="0.2">
      <c r="B40" s="1"/>
      <c r="G40" s="1"/>
      <c r="H40" s="1"/>
    </row>
    <row r="41" spans="2:8" x14ac:dyDescent="0.2">
      <c r="B41" s="1"/>
      <c r="G41" s="1"/>
      <c r="H41" s="1"/>
    </row>
    <row r="42" spans="2:8" x14ac:dyDescent="0.2">
      <c r="B42" s="1"/>
      <c r="G42" s="1"/>
      <c r="H42" s="1"/>
    </row>
    <row r="43" spans="2:8" x14ac:dyDescent="0.2">
      <c r="B43" s="1"/>
      <c r="G43" s="1"/>
      <c r="H43" s="1"/>
    </row>
    <row r="44" spans="2:8" x14ac:dyDescent="0.2">
      <c r="B44" s="1"/>
      <c r="G44" s="1"/>
      <c r="H44" s="1"/>
    </row>
    <row r="45" spans="2:8" x14ac:dyDescent="0.2">
      <c r="B45" s="1"/>
      <c r="G45" s="1"/>
      <c r="H45" s="1"/>
    </row>
    <row r="46" spans="2:8" x14ac:dyDescent="0.2">
      <c r="B46" s="1"/>
      <c r="G46" s="1"/>
      <c r="H46" s="1"/>
    </row>
    <row r="47" spans="2:8" x14ac:dyDescent="0.2">
      <c r="B47" s="1"/>
      <c r="G47" s="1"/>
      <c r="H47" s="1"/>
    </row>
    <row r="48" spans="2:8" x14ac:dyDescent="0.2">
      <c r="B48" s="1"/>
      <c r="G48" s="1"/>
      <c r="H48" s="1"/>
    </row>
    <row r="49" spans="2:9" x14ac:dyDescent="0.2">
      <c r="B49" s="1"/>
      <c r="G49" s="1"/>
      <c r="H49" s="1"/>
    </row>
    <row r="50" spans="2:9" x14ac:dyDescent="0.2">
      <c r="B50" s="1"/>
      <c r="G50" s="1"/>
      <c r="H50" s="1"/>
    </row>
    <row r="51" spans="2:9" x14ac:dyDescent="0.2">
      <c r="B51" s="1"/>
      <c r="G51" s="1"/>
      <c r="H51" s="1"/>
    </row>
    <row r="52" spans="2:9" x14ac:dyDescent="0.2">
      <c r="B52" s="1"/>
      <c r="G52" s="1"/>
      <c r="H52" s="1"/>
    </row>
    <row r="53" spans="2:9" x14ac:dyDescent="0.2">
      <c r="B53" s="1"/>
      <c r="G53" s="1"/>
      <c r="H53" s="1"/>
    </row>
    <row r="54" spans="2:9" x14ac:dyDescent="0.2">
      <c r="B54" s="1"/>
      <c r="G54" s="1"/>
      <c r="H54" s="1"/>
    </row>
    <row r="55" spans="2:9" x14ac:dyDescent="0.2">
      <c r="B55" s="1"/>
      <c r="G55" s="1"/>
      <c r="H55" s="1"/>
    </row>
    <row r="56" spans="2:9" x14ac:dyDescent="0.2">
      <c r="B56" s="1"/>
      <c r="G56" s="1"/>
      <c r="H56" s="1"/>
    </row>
    <row r="57" spans="2:9" x14ac:dyDescent="0.2">
      <c r="B57" s="1"/>
      <c r="G57" s="1"/>
      <c r="H57" s="1"/>
    </row>
    <row r="58" spans="2:9" x14ac:dyDescent="0.2">
      <c r="B58" s="1"/>
      <c r="G58" s="1"/>
      <c r="H58" s="1"/>
    </row>
    <row r="59" spans="2:9" x14ac:dyDescent="0.2">
      <c r="B59" s="1"/>
      <c r="G59" s="1"/>
      <c r="H59" s="1"/>
    </row>
    <row r="60" spans="2:9" x14ac:dyDescent="0.2">
      <c r="B60" s="1"/>
      <c r="G60" s="1"/>
      <c r="H60" s="1"/>
      <c r="I60" s="1"/>
    </row>
    <row r="61" spans="2:9" x14ac:dyDescent="0.2">
      <c r="G61" s="1"/>
      <c r="H61" s="1"/>
      <c r="I61" s="1"/>
    </row>
    <row r="62" spans="2:9" x14ac:dyDescent="0.2">
      <c r="G62" s="1"/>
      <c r="H62" s="1"/>
      <c r="I6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B27DC-6957-AC4F-956F-3D14A5E3F5FC}">
  <dimension ref="A1:V62"/>
  <sheetViews>
    <sheetView workbookViewId="0">
      <selection activeCell="G2" sqref="G2:G23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15</v>
      </c>
      <c r="Q1" t="s">
        <v>16</v>
      </c>
      <c r="R1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">
      <c r="A2">
        <v>1997</v>
      </c>
      <c r="B2" s="1">
        <v>16464.2</v>
      </c>
      <c r="E2">
        <v>0.71841973726084174</v>
      </c>
      <c r="F2">
        <f>B2/E2</f>
        <v>22917.243424817305</v>
      </c>
      <c r="G2" s="1">
        <v>63.841300000000004</v>
      </c>
      <c r="H2" s="1">
        <v>2181.4009999999998</v>
      </c>
      <c r="I2" s="1">
        <v>1882.7</v>
      </c>
      <c r="J2">
        <v>68895</v>
      </c>
      <c r="K2">
        <f t="shared" ref="K2:K23" si="0">J2/E2</f>
        <v>95897.977779229361</v>
      </c>
      <c r="L2">
        <f t="shared" ref="L2:L23" si="1">H2/B2</f>
        <v>0.13249359215752965</v>
      </c>
      <c r="M2">
        <f>1-AVERAGE($L$2:$L$60)</f>
        <v>0.8206949454748842</v>
      </c>
      <c r="N2">
        <f>1-M2</f>
        <v>0.1793050545251158</v>
      </c>
      <c r="O2">
        <f>(F2/((K2^M2)*(G2^N2)))^(1/N2)</f>
        <v>0.51253973570188383</v>
      </c>
      <c r="P2">
        <f>F2/I2</f>
        <v>12.172541257139908</v>
      </c>
      <c r="Q2">
        <f>(K2/F2)^(M2/N2)</f>
        <v>700.37899904233666</v>
      </c>
      <c r="R2">
        <f>G2/I2</f>
        <v>3.3909438572263237E-2</v>
      </c>
      <c r="S2">
        <f>O2/O$2*100</f>
        <v>100</v>
      </c>
      <c r="T2">
        <f t="shared" ref="T2:V17" si="2">P2/P$2*100</f>
        <v>100</v>
      </c>
      <c r="U2">
        <f t="shared" si="2"/>
        <v>100</v>
      </c>
      <c r="V2">
        <f t="shared" si="2"/>
        <v>100</v>
      </c>
    </row>
    <row r="3" spans="1:22" x14ac:dyDescent="0.2">
      <c r="A3">
        <v>1998</v>
      </c>
      <c r="B3" s="1">
        <v>11622.4</v>
      </c>
      <c r="E3">
        <v>0.71440622246062668</v>
      </c>
      <c r="F3">
        <f t="shared" ref="F3:F23" si="3">B3/E3</f>
        <v>16268.615298406852</v>
      </c>
      <c r="G3" s="1">
        <v>56.281500000000001</v>
      </c>
      <c r="H3" s="1">
        <v>2178.62</v>
      </c>
      <c r="I3" s="1">
        <v>1937.5</v>
      </c>
      <c r="J3">
        <v>77314</v>
      </c>
      <c r="K3">
        <f t="shared" si="0"/>
        <v>108221.3418210548</v>
      </c>
      <c r="L3">
        <f t="shared" si="1"/>
        <v>0.18745009636563875</v>
      </c>
      <c r="M3">
        <f t="shared" ref="M3:M23" si="4">1-AVERAGE($L$2:$L$60)</f>
        <v>0.8206949454748842</v>
      </c>
      <c r="N3">
        <f t="shared" ref="N3:N23" si="5">1-M3</f>
        <v>0.1793050545251158</v>
      </c>
      <c r="O3">
        <f t="shared" ref="O3:O23" si="6">(F3/((K3^M3)*(G3^N3)))^(1/N3)</f>
        <v>4.9455461217661208E-2</v>
      </c>
      <c r="P3">
        <f t="shared" ref="P3:P23" si="7">F3/I3</f>
        <v>8.3967046701454713</v>
      </c>
      <c r="Q3">
        <f t="shared" ref="Q3:Q23" si="8">(K3/F3)^(M3/N3)</f>
        <v>5844.8136556689278</v>
      </c>
      <c r="R3">
        <f t="shared" ref="R3:R23" si="9">G3/I3</f>
        <v>2.9048516129032257E-2</v>
      </c>
      <c r="S3">
        <f t="shared" ref="S3:V23" si="10">O3/O$2*100</f>
        <v>9.6490979669967931</v>
      </c>
      <c r="T3">
        <f t="shared" si="2"/>
        <v>68.980704133742918</v>
      </c>
      <c r="U3">
        <f t="shared" si="2"/>
        <v>834.52154671411256</v>
      </c>
      <c r="V3">
        <f t="shared" si="2"/>
        <v>85.664986953788585</v>
      </c>
    </row>
    <row r="4" spans="1:22" x14ac:dyDescent="0.2">
      <c r="A4">
        <v>1999</v>
      </c>
      <c r="B4" s="1">
        <v>17142.599999999999</v>
      </c>
      <c r="E4">
        <v>0.72869630805409524</v>
      </c>
      <c r="F4">
        <f t="shared" si="3"/>
        <v>23525.026558426594</v>
      </c>
      <c r="G4" s="1">
        <v>59.612499999999997</v>
      </c>
      <c r="H4" s="1">
        <v>2367.5410000000002</v>
      </c>
      <c r="I4" s="1">
        <v>1984.2</v>
      </c>
      <c r="J4">
        <v>82301</v>
      </c>
      <c r="K4">
        <f t="shared" si="0"/>
        <v>112942.79810443384</v>
      </c>
      <c r="L4">
        <f t="shared" si="1"/>
        <v>0.13810862996278281</v>
      </c>
      <c r="M4">
        <f t="shared" si="4"/>
        <v>0.8206949454748842</v>
      </c>
      <c r="N4">
        <f t="shared" si="5"/>
        <v>0.1793050545251158</v>
      </c>
      <c r="O4">
        <f t="shared" si="6"/>
        <v>0.30039514353132013</v>
      </c>
      <c r="P4">
        <f t="shared" si="7"/>
        <v>11.856177078130528</v>
      </c>
      <c r="Q4">
        <f t="shared" si="8"/>
        <v>1313.7111312823142</v>
      </c>
      <c r="R4">
        <f t="shared" si="9"/>
        <v>3.0043594395726236E-2</v>
      </c>
      <c r="S4">
        <f t="shared" si="10"/>
        <v>58.609142395555345</v>
      </c>
      <c r="T4">
        <f t="shared" si="2"/>
        <v>97.401001382321766</v>
      </c>
      <c r="U4">
        <f t="shared" si="2"/>
        <v>187.57146246226935</v>
      </c>
      <c r="V4">
        <f t="shared" si="2"/>
        <v>88.599504033962006</v>
      </c>
    </row>
    <row r="5" spans="1:22" x14ac:dyDescent="0.2">
      <c r="A5">
        <v>2000</v>
      </c>
      <c r="B5" s="1">
        <v>33813.599999999999</v>
      </c>
      <c r="E5">
        <v>0.76219994494219512</v>
      </c>
      <c r="F5">
        <f t="shared" si="3"/>
        <v>44363.162480370433</v>
      </c>
      <c r="G5" s="1">
        <v>62.258800000000001</v>
      </c>
      <c r="H5" s="1">
        <v>2547.027</v>
      </c>
      <c r="I5" s="1">
        <v>2029.1</v>
      </c>
      <c r="J5">
        <v>88178</v>
      </c>
      <c r="K5">
        <f t="shared" si="0"/>
        <v>115688.80394853266</v>
      </c>
      <c r="L5">
        <f t="shared" si="1"/>
        <v>7.5325519909148986E-2</v>
      </c>
      <c r="M5">
        <f t="shared" si="4"/>
        <v>0.8206949454748842</v>
      </c>
      <c r="N5">
        <f t="shared" si="5"/>
        <v>0.1793050545251158</v>
      </c>
      <c r="O5">
        <f t="shared" si="6"/>
        <v>8.8618180292616735</v>
      </c>
      <c r="P5">
        <f t="shared" si="7"/>
        <v>21.86346778392905</v>
      </c>
      <c r="Q5">
        <f t="shared" si="8"/>
        <v>80.407937836871341</v>
      </c>
      <c r="R5">
        <f t="shared" si="9"/>
        <v>3.0682962889951211E-2</v>
      </c>
      <c r="S5">
        <f t="shared" si="10"/>
        <v>1729.0011704411743</v>
      </c>
      <c r="T5">
        <f t="shared" si="2"/>
        <v>179.61301031618885</v>
      </c>
      <c r="U5">
        <f t="shared" si="2"/>
        <v>11.480632335752093</v>
      </c>
      <c r="V5">
        <f t="shared" si="2"/>
        <v>90.485021816459167</v>
      </c>
    </row>
    <row r="6" spans="1:22" x14ac:dyDescent="0.2">
      <c r="A6">
        <v>2001</v>
      </c>
      <c r="B6" s="1">
        <v>32930.300000000003</v>
      </c>
      <c r="E6">
        <v>0.77559148284828427</v>
      </c>
      <c r="F6">
        <f t="shared" si="3"/>
        <v>42458.305342738786</v>
      </c>
      <c r="G6" s="1">
        <v>80.130099999999999</v>
      </c>
      <c r="H6" s="1">
        <v>3584.8939999999998</v>
      </c>
      <c r="I6" s="1">
        <v>2075</v>
      </c>
      <c r="J6">
        <v>97899</v>
      </c>
      <c r="K6">
        <f t="shared" si="0"/>
        <v>126224.95497304256</v>
      </c>
      <c r="L6">
        <f t="shared" si="1"/>
        <v>0.10886308354311984</v>
      </c>
      <c r="M6">
        <f t="shared" si="4"/>
        <v>0.8206949454748842</v>
      </c>
      <c r="N6">
        <f t="shared" si="5"/>
        <v>0.1793050545251158</v>
      </c>
      <c r="O6">
        <f t="shared" si="6"/>
        <v>3.6171697866246943</v>
      </c>
      <c r="P6">
        <f t="shared" si="7"/>
        <v>20.461833900115078</v>
      </c>
      <c r="Q6">
        <f t="shared" si="8"/>
        <v>146.48665991268112</v>
      </c>
      <c r="R6">
        <f t="shared" si="9"/>
        <v>3.8616915662650603E-2</v>
      </c>
      <c r="S6">
        <f t="shared" si="10"/>
        <v>705.73450889056596</v>
      </c>
      <c r="T6">
        <f t="shared" si="2"/>
        <v>168.09829162101229</v>
      </c>
      <c r="U6">
        <f t="shared" si="2"/>
        <v>20.915341566920151</v>
      </c>
      <c r="V6">
        <f t="shared" si="2"/>
        <v>113.8824978784459</v>
      </c>
    </row>
    <row r="7" spans="1:22" x14ac:dyDescent="0.2">
      <c r="A7">
        <v>2002</v>
      </c>
      <c r="B7" s="1">
        <v>26560.799999999999</v>
      </c>
      <c r="E7">
        <v>0.77794852910494672</v>
      </c>
      <c r="F7">
        <f t="shared" si="3"/>
        <v>34142.104530435965</v>
      </c>
      <c r="G7" s="1">
        <v>73.890799999999999</v>
      </c>
      <c r="H7" s="1">
        <v>3482.866</v>
      </c>
      <c r="I7" s="1">
        <v>2130.3000000000002</v>
      </c>
      <c r="J7">
        <v>110606</v>
      </c>
      <c r="K7">
        <f t="shared" si="0"/>
        <v>142176.50122335926</v>
      </c>
      <c r="L7">
        <f t="shared" si="1"/>
        <v>0.1311280533718864</v>
      </c>
      <c r="M7">
        <f t="shared" si="4"/>
        <v>0.8206949454748842</v>
      </c>
      <c r="N7">
        <f t="shared" si="5"/>
        <v>0.1793050545251158</v>
      </c>
      <c r="O7">
        <f t="shared" si="6"/>
        <v>0.67456272148900931</v>
      </c>
      <c r="P7">
        <f t="shared" si="7"/>
        <v>16.026899746719224</v>
      </c>
      <c r="Q7">
        <f t="shared" si="8"/>
        <v>684.97951244730655</v>
      </c>
      <c r="R7">
        <f t="shared" si="9"/>
        <v>3.4685631131765475E-2</v>
      </c>
      <c r="S7">
        <f t="shared" si="10"/>
        <v>131.61179016983874</v>
      </c>
      <c r="T7">
        <f t="shared" si="2"/>
        <v>131.66436989744034</v>
      </c>
      <c r="U7">
        <f t="shared" si="2"/>
        <v>97.801263799159216</v>
      </c>
      <c r="V7">
        <f t="shared" si="2"/>
        <v>102.28901625088282</v>
      </c>
    </row>
    <row r="8" spans="1:22" x14ac:dyDescent="0.2">
      <c r="A8">
        <v>2003</v>
      </c>
      <c r="B8" s="1">
        <v>39491.5</v>
      </c>
      <c r="E8">
        <v>0.8066007962545868</v>
      </c>
      <c r="F8">
        <f t="shared" si="3"/>
        <v>48960.402944525893</v>
      </c>
      <c r="G8" s="1">
        <v>86.518600000000006</v>
      </c>
      <c r="H8" s="1">
        <v>4024.4380000000001</v>
      </c>
      <c r="I8" s="1">
        <v>2175.4</v>
      </c>
      <c r="J8">
        <v>117394</v>
      </c>
      <c r="K8">
        <f t="shared" si="0"/>
        <v>145541.63663749598</v>
      </c>
      <c r="L8">
        <f t="shared" si="1"/>
        <v>0.10190643556208298</v>
      </c>
      <c r="M8">
        <f t="shared" si="4"/>
        <v>0.8206949454748842</v>
      </c>
      <c r="N8">
        <f t="shared" si="5"/>
        <v>0.1793050545251158</v>
      </c>
      <c r="O8">
        <f t="shared" si="6"/>
        <v>3.8647541201038953</v>
      </c>
      <c r="P8">
        <f t="shared" si="7"/>
        <v>22.506390983049503</v>
      </c>
      <c r="Q8">
        <f t="shared" si="8"/>
        <v>146.4244600679074</v>
      </c>
      <c r="R8">
        <f t="shared" si="9"/>
        <v>3.9771352394961851E-2</v>
      </c>
      <c r="S8">
        <f t="shared" si="10"/>
        <v>754.03990186466444</v>
      </c>
      <c r="T8">
        <f t="shared" si="2"/>
        <v>184.89476032663424</v>
      </c>
      <c r="U8">
        <f t="shared" si="2"/>
        <v>20.906460683161676</v>
      </c>
      <c r="V8">
        <f t="shared" si="2"/>
        <v>117.28696808178198</v>
      </c>
    </row>
    <row r="9" spans="1:22" x14ac:dyDescent="0.2">
      <c r="A9">
        <v>2004</v>
      </c>
      <c r="B9" s="1">
        <v>48106.1</v>
      </c>
      <c r="E9">
        <v>0.83672718245794997</v>
      </c>
      <c r="F9">
        <f t="shared" si="3"/>
        <v>57493.17221735842</v>
      </c>
      <c r="G9" s="1">
        <v>95.815799999999996</v>
      </c>
      <c r="H9" s="1">
        <v>4647.3209999999999</v>
      </c>
      <c r="I9" s="1">
        <v>2222.9</v>
      </c>
      <c r="J9">
        <v>133070</v>
      </c>
      <c r="K9">
        <f t="shared" si="0"/>
        <v>159036.30572762882</v>
      </c>
      <c r="L9">
        <f t="shared" si="1"/>
        <v>9.6605648763878185E-2</v>
      </c>
      <c r="M9">
        <f t="shared" si="4"/>
        <v>0.8206949454748842</v>
      </c>
      <c r="N9">
        <f t="shared" si="5"/>
        <v>0.1793050545251158</v>
      </c>
      <c r="O9">
        <f t="shared" si="6"/>
        <v>5.6971234597411993</v>
      </c>
      <c r="P9">
        <f t="shared" si="7"/>
        <v>25.864038965926682</v>
      </c>
      <c r="Q9">
        <f t="shared" si="8"/>
        <v>105.32307027850175</v>
      </c>
      <c r="R9">
        <f t="shared" si="9"/>
        <v>4.310396329119618E-2</v>
      </c>
      <c r="S9">
        <f t="shared" si="10"/>
        <v>1111.5476640927022</v>
      </c>
      <c r="T9">
        <f t="shared" si="2"/>
        <v>212.47854839478083</v>
      </c>
      <c r="U9">
        <f t="shared" si="2"/>
        <v>15.038010908738736</v>
      </c>
      <c r="V9">
        <f t="shared" si="2"/>
        <v>127.11494234662366</v>
      </c>
    </row>
    <row r="10" spans="1:22" x14ac:dyDescent="0.2">
      <c r="A10">
        <v>2005</v>
      </c>
      <c r="B10" s="1">
        <v>64204</v>
      </c>
      <c r="E10">
        <v>0.86791954497046719</v>
      </c>
      <c r="F10">
        <f t="shared" si="3"/>
        <v>73974.598650367625</v>
      </c>
      <c r="G10" s="1">
        <v>117.75580000000001</v>
      </c>
      <c r="H10" s="1">
        <v>6069.7250000000004</v>
      </c>
      <c r="I10" s="1">
        <v>2288.6999999999998</v>
      </c>
      <c r="J10">
        <v>157661</v>
      </c>
      <c r="K10">
        <f t="shared" si="0"/>
        <v>181653.93430028672</v>
      </c>
      <c r="L10">
        <f t="shared" si="1"/>
        <v>9.4538112890162618E-2</v>
      </c>
      <c r="M10">
        <f t="shared" si="4"/>
        <v>0.8206949454748842</v>
      </c>
      <c r="N10">
        <f t="shared" si="5"/>
        <v>0.1793050545251158</v>
      </c>
      <c r="O10">
        <f t="shared" si="6"/>
        <v>10.287119306755669</v>
      </c>
      <c r="P10">
        <f t="shared" si="7"/>
        <v>32.321666732366687</v>
      </c>
      <c r="Q10">
        <f t="shared" si="8"/>
        <v>61.066992746540578</v>
      </c>
      <c r="R10">
        <f t="shared" si="9"/>
        <v>5.1450954690435625E-2</v>
      </c>
      <c r="S10">
        <f t="shared" si="10"/>
        <v>2007.0871759178335</v>
      </c>
      <c r="T10">
        <f t="shared" si="2"/>
        <v>265.52932579635444</v>
      </c>
      <c r="U10">
        <f t="shared" si="2"/>
        <v>8.7191353295916265</v>
      </c>
      <c r="V10">
        <f t="shared" si="2"/>
        <v>151.73048229857969</v>
      </c>
    </row>
    <row r="11" spans="1:22" x14ac:dyDescent="0.2">
      <c r="A11">
        <v>2006</v>
      </c>
      <c r="B11" s="1">
        <v>64179.5</v>
      </c>
      <c r="E11">
        <v>0.89296730030178662</v>
      </c>
      <c r="F11">
        <f t="shared" si="3"/>
        <v>71872.172674531233</v>
      </c>
      <c r="G11" s="1">
        <v>127.70989999999999</v>
      </c>
      <c r="H11" s="1">
        <v>7093.9290000000001</v>
      </c>
      <c r="I11" s="1">
        <v>2367.6999999999998</v>
      </c>
      <c r="J11">
        <v>194355</v>
      </c>
      <c r="K11">
        <f t="shared" si="0"/>
        <v>217650.74704786605</v>
      </c>
      <c r="L11">
        <f t="shared" si="1"/>
        <v>0.11053263113611045</v>
      </c>
      <c r="M11">
        <f t="shared" si="4"/>
        <v>0.8206949454748842</v>
      </c>
      <c r="N11">
        <f t="shared" si="5"/>
        <v>0.1793050545251158</v>
      </c>
      <c r="O11">
        <f t="shared" si="6"/>
        <v>3.5305668935509376</v>
      </c>
      <c r="P11">
        <f t="shared" si="7"/>
        <v>30.355269955877535</v>
      </c>
      <c r="Q11">
        <f t="shared" si="8"/>
        <v>159.40126526776973</v>
      </c>
      <c r="R11">
        <f t="shared" si="9"/>
        <v>5.3938379017612031E-2</v>
      </c>
      <c r="S11">
        <f t="shared" si="10"/>
        <v>688.83769347484781</v>
      </c>
      <c r="T11">
        <f t="shared" si="2"/>
        <v>249.37496053317867</v>
      </c>
      <c r="U11">
        <f t="shared" si="2"/>
        <v>22.759286826950419</v>
      </c>
      <c r="V11">
        <f t="shared" si="2"/>
        <v>159.0659748101279</v>
      </c>
    </row>
    <row r="12" spans="1:22" x14ac:dyDescent="0.2">
      <c r="A12">
        <v>2007</v>
      </c>
      <c r="B12" s="1">
        <v>63070.8</v>
      </c>
      <c r="E12">
        <v>0.92333011369840901</v>
      </c>
      <c r="F12">
        <f t="shared" si="3"/>
        <v>68307.963819537108</v>
      </c>
      <c r="G12" s="1">
        <v>147.60310000000001</v>
      </c>
      <c r="H12" s="1">
        <v>8719.8889999999992</v>
      </c>
      <c r="I12" s="1">
        <v>2438.4</v>
      </c>
      <c r="J12">
        <v>226501</v>
      </c>
      <c r="K12">
        <f t="shared" si="0"/>
        <v>245308.79762249682</v>
      </c>
      <c r="L12">
        <f t="shared" si="1"/>
        <v>0.13825556358885568</v>
      </c>
      <c r="M12">
        <f t="shared" si="4"/>
        <v>0.8206949454748842</v>
      </c>
      <c r="N12">
        <f t="shared" si="5"/>
        <v>0.1793050545251158</v>
      </c>
      <c r="O12">
        <f t="shared" si="6"/>
        <v>1.3304101953283536</v>
      </c>
      <c r="P12">
        <f t="shared" si="7"/>
        <v>28.013436605781294</v>
      </c>
      <c r="Q12">
        <f t="shared" si="8"/>
        <v>347.84862950572949</v>
      </c>
      <c r="R12">
        <f t="shared" si="9"/>
        <v>6.0532767388451446E-2</v>
      </c>
      <c r="S12">
        <f t="shared" si="10"/>
        <v>259.5721078106186</v>
      </c>
      <c r="T12">
        <f t="shared" si="2"/>
        <v>230.13630444135708</v>
      </c>
      <c r="U12">
        <f t="shared" si="2"/>
        <v>49.665770958489666</v>
      </c>
      <c r="V12">
        <f t="shared" si="2"/>
        <v>178.51303335338963</v>
      </c>
    </row>
    <row r="13" spans="1:22" x14ac:dyDescent="0.2">
      <c r="A13">
        <v>2008</v>
      </c>
      <c r="B13" s="1">
        <v>82498.5</v>
      </c>
      <c r="E13">
        <v>0.97250107178403189</v>
      </c>
      <c r="F13">
        <f t="shared" si="3"/>
        <v>84831.268976041654</v>
      </c>
      <c r="G13" s="1">
        <v>147.93989999999999</v>
      </c>
      <c r="H13" s="1">
        <v>9383.3209999999999</v>
      </c>
      <c r="I13" s="1">
        <v>2501.6999999999998</v>
      </c>
      <c r="J13">
        <v>260005</v>
      </c>
      <c r="K13">
        <f t="shared" si="0"/>
        <v>267357.0318262236</v>
      </c>
      <c r="L13">
        <f t="shared" si="1"/>
        <v>0.11373929222955569</v>
      </c>
      <c r="M13">
        <f t="shared" si="4"/>
        <v>0.8206949454748842</v>
      </c>
      <c r="N13">
        <f t="shared" si="5"/>
        <v>0.1793050545251158</v>
      </c>
      <c r="O13">
        <f t="shared" si="6"/>
        <v>2.9966036346225149</v>
      </c>
      <c r="P13">
        <f t="shared" si="7"/>
        <v>33.909449164984473</v>
      </c>
      <c r="Q13">
        <f t="shared" si="8"/>
        <v>191.355672485436</v>
      </c>
      <c r="R13">
        <f t="shared" si="9"/>
        <v>5.9135747691569734E-2</v>
      </c>
      <c r="S13">
        <f t="shared" si="10"/>
        <v>584.65781789950324</v>
      </c>
      <c r="T13">
        <f t="shared" si="2"/>
        <v>278.57329417630518</v>
      </c>
      <c r="U13">
        <f t="shared" si="2"/>
        <v>27.321731911877173</v>
      </c>
      <c r="V13">
        <f t="shared" si="2"/>
        <v>174.39317836403447</v>
      </c>
    </row>
    <row r="14" spans="1:22" x14ac:dyDescent="0.2">
      <c r="A14">
        <v>2009</v>
      </c>
      <c r="B14" s="1">
        <v>44551</v>
      </c>
      <c r="E14">
        <v>0.93320714895263435</v>
      </c>
      <c r="F14">
        <f t="shared" si="3"/>
        <v>47739.668571978786</v>
      </c>
      <c r="G14" s="1">
        <v>147.3596</v>
      </c>
      <c r="H14" s="1">
        <v>10050.781000000001</v>
      </c>
      <c r="I14" s="1">
        <v>2561.8000000000002</v>
      </c>
      <c r="J14">
        <v>285251</v>
      </c>
      <c r="K14">
        <f t="shared" si="0"/>
        <v>305667.39691197773</v>
      </c>
      <c r="L14">
        <f t="shared" si="1"/>
        <v>0.22560169244236944</v>
      </c>
      <c r="M14">
        <f t="shared" si="4"/>
        <v>0.8206949454748842</v>
      </c>
      <c r="N14">
        <f t="shared" si="5"/>
        <v>0.1793050545251158</v>
      </c>
      <c r="O14">
        <f t="shared" si="6"/>
        <v>6.6020089297409212E-2</v>
      </c>
      <c r="P14">
        <f t="shared" si="7"/>
        <v>18.635205157302984</v>
      </c>
      <c r="Q14">
        <f t="shared" si="8"/>
        <v>4907.0994332084583</v>
      </c>
      <c r="R14">
        <f t="shared" si="9"/>
        <v>5.7521898665001167E-2</v>
      </c>
      <c r="S14">
        <f t="shared" si="10"/>
        <v>12.880969942164535</v>
      </c>
      <c r="T14">
        <f t="shared" si="2"/>
        <v>153.09215030487036</v>
      </c>
      <c r="U14">
        <f t="shared" si="2"/>
        <v>700.63486197018779</v>
      </c>
      <c r="V14">
        <f t="shared" si="2"/>
        <v>169.63388686727512</v>
      </c>
    </row>
    <row r="15" spans="1:22" x14ac:dyDescent="0.2">
      <c r="A15">
        <v>2010</v>
      </c>
      <c r="B15" s="1">
        <v>53854.2</v>
      </c>
      <c r="E15">
        <v>0.96191189435469515</v>
      </c>
      <c r="F15">
        <f t="shared" si="3"/>
        <v>55986.624467439855</v>
      </c>
      <c r="G15" s="1">
        <v>152.62439999999998</v>
      </c>
      <c r="H15" s="1">
        <v>10328.965</v>
      </c>
      <c r="I15" s="1">
        <v>2598.1</v>
      </c>
      <c r="J15">
        <v>294216</v>
      </c>
      <c r="K15">
        <f t="shared" si="0"/>
        <v>305865.85084008833</v>
      </c>
      <c r="L15">
        <f t="shared" si="1"/>
        <v>0.19179497606500515</v>
      </c>
      <c r="M15">
        <f t="shared" si="4"/>
        <v>0.8206949454748842</v>
      </c>
      <c r="N15">
        <f t="shared" si="5"/>
        <v>0.1793050545251158</v>
      </c>
      <c r="O15">
        <f t="shared" si="6"/>
        <v>0.15456178202307799</v>
      </c>
      <c r="P15">
        <f t="shared" si="7"/>
        <v>21.549064496147128</v>
      </c>
      <c r="Q15">
        <f t="shared" si="8"/>
        <v>2373.3303770340531</v>
      </c>
      <c r="R15">
        <f t="shared" si="9"/>
        <v>5.87446210692429E-2</v>
      </c>
      <c r="S15">
        <f t="shared" si="10"/>
        <v>30.15605840031456</v>
      </c>
      <c r="T15">
        <f t="shared" si="2"/>
        <v>177.03012083452452</v>
      </c>
      <c r="U15">
        <f t="shared" si="2"/>
        <v>338.86372667930175</v>
      </c>
      <c r="V15">
        <f t="shared" si="2"/>
        <v>173.23973366310463</v>
      </c>
    </row>
    <row r="16" spans="1:22" x14ac:dyDescent="0.2">
      <c r="A16">
        <v>2011</v>
      </c>
      <c r="B16" s="1">
        <v>61129.8</v>
      </c>
      <c r="E16">
        <v>0.99433393377591783</v>
      </c>
      <c r="F16">
        <f t="shared" si="3"/>
        <v>61478.139208086366</v>
      </c>
      <c r="G16" s="1">
        <v>170.1643</v>
      </c>
      <c r="H16" s="1">
        <v>11874.752</v>
      </c>
      <c r="I16" s="1">
        <v>2634.3</v>
      </c>
      <c r="J16">
        <v>310744</v>
      </c>
      <c r="K16">
        <f t="shared" si="0"/>
        <v>312514.7291513728</v>
      </c>
      <c r="L16">
        <f t="shared" si="1"/>
        <v>0.19425471701199742</v>
      </c>
      <c r="M16">
        <f t="shared" si="4"/>
        <v>0.8206949454748842</v>
      </c>
      <c r="N16">
        <f t="shared" si="5"/>
        <v>0.1793050545251158</v>
      </c>
      <c r="O16">
        <f t="shared" si="6"/>
        <v>0.21171072522984913</v>
      </c>
      <c r="P16">
        <f t="shared" si="7"/>
        <v>23.337561860109464</v>
      </c>
      <c r="Q16">
        <f t="shared" si="8"/>
        <v>1706.5122203671306</v>
      </c>
      <c r="R16">
        <f t="shared" si="9"/>
        <v>6.459564210606232E-2</v>
      </c>
      <c r="S16">
        <f t="shared" si="10"/>
        <v>41.306207203608821</v>
      </c>
      <c r="T16">
        <f t="shared" si="2"/>
        <v>191.72300481151063</v>
      </c>
      <c r="U16">
        <f t="shared" si="2"/>
        <v>243.65553831575909</v>
      </c>
      <c r="V16">
        <f t="shared" si="2"/>
        <v>190.49457857700821</v>
      </c>
    </row>
    <row r="17" spans="1:22" x14ac:dyDescent="0.2">
      <c r="A17">
        <v>2012</v>
      </c>
      <c r="B17" s="1">
        <v>54460.6</v>
      </c>
      <c r="E17">
        <v>1</v>
      </c>
      <c r="F17">
        <f t="shared" si="3"/>
        <v>54460.6</v>
      </c>
      <c r="G17" s="1">
        <v>177.227</v>
      </c>
      <c r="H17" s="1">
        <v>13132.226000000001</v>
      </c>
      <c r="I17" s="1">
        <v>2692</v>
      </c>
      <c r="J17">
        <v>337593</v>
      </c>
      <c r="K17">
        <f t="shared" si="0"/>
        <v>337593</v>
      </c>
      <c r="L17">
        <f t="shared" si="1"/>
        <v>0.24113259861257497</v>
      </c>
      <c r="M17">
        <f t="shared" si="4"/>
        <v>0.8206949454748842</v>
      </c>
      <c r="N17">
        <f t="shared" si="5"/>
        <v>0.1793050545251158</v>
      </c>
      <c r="O17">
        <f t="shared" si="6"/>
        <v>7.2623238920361169E-2</v>
      </c>
      <c r="P17">
        <f t="shared" si="7"/>
        <v>20.230534918276373</v>
      </c>
      <c r="Q17">
        <f t="shared" si="8"/>
        <v>4231.3302381621015</v>
      </c>
      <c r="R17">
        <f t="shared" si="9"/>
        <v>6.5834695393759288E-2</v>
      </c>
      <c r="S17">
        <f t="shared" si="10"/>
        <v>14.169289493410538</v>
      </c>
      <c r="T17">
        <f t="shared" si="2"/>
        <v>166.19812158295196</v>
      </c>
      <c r="U17">
        <f t="shared" si="2"/>
        <v>604.1486457971771</v>
      </c>
      <c r="V17">
        <f t="shared" si="2"/>
        <v>194.14858566136752</v>
      </c>
    </row>
    <row r="18" spans="1:22" x14ac:dyDescent="0.2">
      <c r="A18">
        <v>2013</v>
      </c>
      <c r="B18" s="1">
        <v>63434</v>
      </c>
      <c r="E18">
        <v>1.0113009880581321</v>
      </c>
      <c r="F18">
        <f t="shared" si="3"/>
        <v>62725.143897865608</v>
      </c>
      <c r="G18" s="1">
        <v>164.63300000000001</v>
      </c>
      <c r="H18" s="1">
        <v>13554.544</v>
      </c>
      <c r="I18" s="1">
        <v>2765.6</v>
      </c>
      <c r="J18">
        <v>373742</v>
      </c>
      <c r="K18">
        <f t="shared" si="0"/>
        <v>369565.54419831774</v>
      </c>
      <c r="L18">
        <f t="shared" si="1"/>
        <v>0.21367947788252356</v>
      </c>
      <c r="M18">
        <f t="shared" si="4"/>
        <v>0.8206949454748842</v>
      </c>
      <c r="N18">
        <f t="shared" si="5"/>
        <v>0.1793050545251158</v>
      </c>
      <c r="O18">
        <f t="shared" si="6"/>
        <v>0.11361192419552188</v>
      </c>
      <c r="P18">
        <f t="shared" si="7"/>
        <v>22.680483040882851</v>
      </c>
      <c r="Q18">
        <f t="shared" si="8"/>
        <v>3353.5196761086831</v>
      </c>
      <c r="R18">
        <f t="shared" si="9"/>
        <v>5.952885449811976E-2</v>
      </c>
      <c r="S18">
        <f t="shared" si="10"/>
        <v>22.166461696855379</v>
      </c>
      <c r="T18">
        <f t="shared" si="10"/>
        <v>186.32496338904926</v>
      </c>
      <c r="U18">
        <f t="shared" si="10"/>
        <v>478.81499597990785</v>
      </c>
      <c r="V18">
        <f t="shared" si="10"/>
        <v>175.5524626904685</v>
      </c>
    </row>
    <row r="19" spans="1:22" x14ac:dyDescent="0.2">
      <c r="A19">
        <v>2014</v>
      </c>
      <c r="B19" s="1">
        <v>81814.3</v>
      </c>
      <c r="E19">
        <v>1.0325474854772028</v>
      </c>
      <c r="F19">
        <f t="shared" si="3"/>
        <v>79235.387379969892</v>
      </c>
      <c r="G19" s="1">
        <v>156.5351</v>
      </c>
      <c r="H19" s="1">
        <v>13654.056</v>
      </c>
      <c r="I19" s="1">
        <v>2837.9</v>
      </c>
      <c r="J19">
        <v>412861</v>
      </c>
      <c r="K19">
        <f t="shared" si="0"/>
        <v>399846.98602911411</v>
      </c>
      <c r="L19">
        <f t="shared" si="1"/>
        <v>0.16689082470912786</v>
      </c>
      <c r="M19">
        <f t="shared" si="4"/>
        <v>0.8206949454748842</v>
      </c>
      <c r="N19">
        <f t="shared" si="5"/>
        <v>0.1793050545251158</v>
      </c>
      <c r="O19">
        <f t="shared" si="6"/>
        <v>0.30671210895987194</v>
      </c>
      <c r="P19">
        <f t="shared" si="7"/>
        <v>27.920429676863133</v>
      </c>
      <c r="Q19">
        <f t="shared" si="8"/>
        <v>1650.3517889215498</v>
      </c>
      <c r="R19">
        <f t="shared" si="9"/>
        <v>5.515877937911836E-2</v>
      </c>
      <c r="S19">
        <f t="shared" si="10"/>
        <v>59.841625457556624</v>
      </c>
      <c r="T19">
        <f t="shared" si="10"/>
        <v>229.37223285635747</v>
      </c>
      <c r="U19">
        <f t="shared" si="10"/>
        <v>235.6369610137024</v>
      </c>
      <c r="V19">
        <f t="shared" si="10"/>
        <v>162.66497382895736</v>
      </c>
    </row>
    <row r="20" spans="1:22" x14ac:dyDescent="0.2">
      <c r="A20">
        <v>2015</v>
      </c>
      <c r="B20" s="1">
        <v>36019.5</v>
      </c>
      <c r="E20">
        <v>1.0064993980937267</v>
      </c>
      <c r="F20">
        <f t="shared" si="3"/>
        <v>35786.906647157091</v>
      </c>
      <c r="G20" s="1">
        <v>146.36349999999999</v>
      </c>
      <c r="H20" s="1">
        <v>13793.404</v>
      </c>
      <c r="I20" s="1">
        <v>2890.5</v>
      </c>
      <c r="J20">
        <v>439165</v>
      </c>
      <c r="K20">
        <f t="shared" si="0"/>
        <v>436329.12332760711</v>
      </c>
      <c r="L20">
        <f t="shared" si="1"/>
        <v>0.38294268382403979</v>
      </c>
      <c r="M20">
        <f t="shared" si="4"/>
        <v>0.8206949454748842</v>
      </c>
      <c r="N20">
        <f t="shared" si="5"/>
        <v>0.1793050545251158</v>
      </c>
      <c r="O20">
        <f t="shared" si="6"/>
        <v>2.6131364736029263E-3</v>
      </c>
      <c r="P20">
        <f t="shared" si="7"/>
        <v>12.380870661531601</v>
      </c>
      <c r="Q20">
        <f t="shared" si="8"/>
        <v>93568.417062491746</v>
      </c>
      <c r="R20">
        <f t="shared" si="9"/>
        <v>5.0636049126448708E-2</v>
      </c>
      <c r="S20">
        <f t="shared" si="10"/>
        <v>0.50984075800960804</v>
      </c>
      <c r="T20">
        <f t="shared" si="10"/>
        <v>101.71147010300329</v>
      </c>
      <c r="U20">
        <f t="shared" si="10"/>
        <v>13359.683427177648</v>
      </c>
      <c r="V20">
        <f t="shared" si="10"/>
        <v>149.32730018086252</v>
      </c>
    </row>
    <row r="21" spans="1:22" x14ac:dyDescent="0.2">
      <c r="A21">
        <v>2016</v>
      </c>
      <c r="B21" s="1">
        <v>29498.9</v>
      </c>
      <c r="E21">
        <v>1.0087494358448377</v>
      </c>
      <c r="F21">
        <f t="shared" si="3"/>
        <v>29243.039898500047</v>
      </c>
      <c r="G21" s="1">
        <v>121.3882</v>
      </c>
      <c r="H21" s="1">
        <v>11620.339</v>
      </c>
      <c r="I21" s="1">
        <v>2917</v>
      </c>
      <c r="J21">
        <v>452911</v>
      </c>
      <c r="K21">
        <f t="shared" si="0"/>
        <v>448982.65506407199</v>
      </c>
      <c r="L21">
        <f t="shared" si="1"/>
        <v>0.39392448531979157</v>
      </c>
      <c r="M21">
        <f t="shared" si="4"/>
        <v>0.8206949454748842</v>
      </c>
      <c r="N21">
        <f t="shared" si="5"/>
        <v>0.1793050545251158</v>
      </c>
      <c r="O21">
        <f t="shared" si="6"/>
        <v>8.9633933247805931E-4</v>
      </c>
      <c r="P21">
        <f t="shared" si="7"/>
        <v>10.025039389269814</v>
      </c>
      <c r="Q21">
        <f t="shared" si="8"/>
        <v>268765.54402889055</v>
      </c>
      <c r="R21">
        <f t="shared" si="9"/>
        <v>4.1614055536510111E-2</v>
      </c>
      <c r="S21">
        <f t="shared" si="10"/>
        <v>0.17488192037454253</v>
      </c>
      <c r="T21">
        <f t="shared" si="10"/>
        <v>82.357818121089068</v>
      </c>
      <c r="U21">
        <f t="shared" si="10"/>
        <v>38374.300828035557</v>
      </c>
      <c r="V21">
        <f t="shared" si="10"/>
        <v>122.72115755566944</v>
      </c>
    </row>
    <row r="22" spans="1:22" x14ac:dyDescent="0.2">
      <c r="A22">
        <v>2017</v>
      </c>
      <c r="B22" s="1">
        <v>46585</v>
      </c>
      <c r="E22">
        <v>1.0361415981584121</v>
      </c>
      <c r="F22">
        <f t="shared" si="3"/>
        <v>44960.071174439792</v>
      </c>
      <c r="G22" s="1">
        <v>137.1465</v>
      </c>
      <c r="H22" s="1">
        <v>12335.459000000001</v>
      </c>
      <c r="I22" s="1">
        <v>2925.9</v>
      </c>
      <c r="J22">
        <v>445141</v>
      </c>
      <c r="K22">
        <f t="shared" si="0"/>
        <v>429614.06123561884</v>
      </c>
      <c r="L22">
        <f t="shared" si="1"/>
        <v>0.26479465493184501</v>
      </c>
      <c r="M22">
        <f t="shared" si="4"/>
        <v>0.8206949454748842</v>
      </c>
      <c r="N22">
        <f t="shared" si="5"/>
        <v>0.1793050545251158</v>
      </c>
      <c r="O22">
        <f t="shared" si="6"/>
        <v>1.0689201586905934E-2</v>
      </c>
      <c r="P22">
        <f t="shared" si="7"/>
        <v>15.366236431333878</v>
      </c>
      <c r="Q22">
        <f t="shared" si="8"/>
        <v>30668.814858894893</v>
      </c>
      <c r="R22">
        <f t="shared" si="9"/>
        <v>4.6873269763149802E-2</v>
      </c>
      <c r="S22">
        <f t="shared" si="10"/>
        <v>2.0855361725794572</v>
      </c>
      <c r="T22">
        <f t="shared" si="10"/>
        <v>126.23688108118492</v>
      </c>
      <c r="U22">
        <f t="shared" si="10"/>
        <v>4378.8884162474751</v>
      </c>
      <c r="V22">
        <f t="shared" si="10"/>
        <v>138.23074558801613</v>
      </c>
    </row>
    <row r="23" spans="1:22" x14ac:dyDescent="0.2">
      <c r="A23">
        <v>2018</v>
      </c>
      <c r="B23" s="1">
        <v>53080.5</v>
      </c>
      <c r="E23">
        <v>1.0554253488657452</v>
      </c>
      <c r="F23">
        <f t="shared" si="3"/>
        <v>50292.993300800539</v>
      </c>
      <c r="G23" s="1">
        <v>146.99929999999998</v>
      </c>
      <c r="H23" s="1">
        <v>12779.047</v>
      </c>
      <c r="I23" s="1">
        <v>2941</v>
      </c>
      <c r="J23">
        <v>448562</v>
      </c>
      <c r="K23">
        <f t="shared" si="0"/>
        <v>425005.89973707282</v>
      </c>
      <c r="L23">
        <f t="shared" si="1"/>
        <v>0.24074842927252005</v>
      </c>
      <c r="M23">
        <f t="shared" si="4"/>
        <v>0.8206949454748842</v>
      </c>
      <c r="N23">
        <f t="shared" si="5"/>
        <v>0.1793050545251158</v>
      </c>
      <c r="O23">
        <f t="shared" si="6"/>
        <v>1.9577040200449553E-2</v>
      </c>
      <c r="P23">
        <f t="shared" si="7"/>
        <v>17.100643760897839</v>
      </c>
      <c r="Q23">
        <f t="shared" si="8"/>
        <v>17476.126718812953</v>
      </c>
      <c r="R23">
        <f t="shared" si="9"/>
        <v>4.998276096565793E-2</v>
      </c>
      <c r="S23">
        <f t="shared" si="10"/>
        <v>3.8196141365781719</v>
      </c>
      <c r="T23">
        <f t="shared" si="10"/>
        <v>140.48540398963371</v>
      </c>
      <c r="U23">
        <f t="shared" si="10"/>
        <v>2495.2385412339518</v>
      </c>
      <c r="V23">
        <f t="shared" si="10"/>
        <v>147.4007328642183</v>
      </c>
    </row>
    <row r="24" spans="1:22" x14ac:dyDescent="0.2">
      <c r="B24" s="1"/>
      <c r="H24" s="1"/>
    </row>
    <row r="25" spans="1:22" x14ac:dyDescent="0.2">
      <c r="B25" s="1"/>
      <c r="H25" s="1"/>
    </row>
    <row r="26" spans="1:22" x14ac:dyDescent="0.2">
      <c r="B26" s="1"/>
      <c r="H26" s="1"/>
    </row>
    <row r="27" spans="1:22" x14ac:dyDescent="0.2">
      <c r="B27" s="1"/>
      <c r="H27" s="1"/>
    </row>
    <row r="28" spans="1:22" x14ac:dyDescent="0.2">
      <c r="B28" s="1"/>
      <c r="H28" s="1"/>
    </row>
    <row r="29" spans="1:22" x14ac:dyDescent="0.2">
      <c r="B29" s="1"/>
      <c r="H29" s="1"/>
    </row>
    <row r="30" spans="1:22" x14ac:dyDescent="0.2">
      <c r="B30" s="1"/>
      <c r="H30" s="1"/>
    </row>
    <row r="31" spans="1:22" x14ac:dyDescent="0.2">
      <c r="B31" s="1"/>
      <c r="H31" s="1"/>
    </row>
    <row r="32" spans="1:22" x14ac:dyDescent="0.2">
      <c r="B32" s="1"/>
      <c r="H32" s="1"/>
    </row>
    <row r="33" spans="2:8" x14ac:dyDescent="0.2">
      <c r="B33" s="1"/>
      <c r="H33" s="1"/>
    </row>
    <row r="34" spans="2:8" x14ac:dyDescent="0.2">
      <c r="B34" s="1"/>
      <c r="H34" s="1"/>
    </row>
    <row r="35" spans="2:8" x14ac:dyDescent="0.2">
      <c r="B35" s="1"/>
      <c r="H35" s="1"/>
    </row>
    <row r="36" spans="2:8" x14ac:dyDescent="0.2">
      <c r="B36" s="1"/>
      <c r="H36" s="1"/>
    </row>
    <row r="37" spans="2:8" x14ac:dyDescent="0.2">
      <c r="B37" s="1"/>
      <c r="H37" s="1"/>
    </row>
    <row r="38" spans="2:8" x14ac:dyDescent="0.2">
      <c r="B38" s="1"/>
      <c r="H38" s="1"/>
    </row>
    <row r="39" spans="2:8" x14ac:dyDescent="0.2">
      <c r="B39" s="1"/>
      <c r="H39" s="1"/>
    </row>
    <row r="40" spans="2:8" x14ac:dyDescent="0.2">
      <c r="B40" s="1"/>
      <c r="H40" s="1"/>
    </row>
    <row r="41" spans="2:8" x14ac:dyDescent="0.2">
      <c r="B41" s="1"/>
      <c r="H41" s="1"/>
    </row>
    <row r="42" spans="2:8" x14ac:dyDescent="0.2">
      <c r="B42" s="1"/>
      <c r="H42" s="1"/>
    </row>
    <row r="43" spans="2:8" x14ac:dyDescent="0.2">
      <c r="B43" s="1"/>
      <c r="H43" s="1"/>
    </row>
    <row r="44" spans="2:8" x14ac:dyDescent="0.2">
      <c r="B44" s="1"/>
      <c r="H44" s="1"/>
    </row>
    <row r="45" spans="2:8" x14ac:dyDescent="0.2">
      <c r="B45" s="1"/>
      <c r="H45" s="1"/>
    </row>
    <row r="46" spans="2:8" x14ac:dyDescent="0.2">
      <c r="B46" s="1"/>
      <c r="H46" s="1"/>
    </row>
    <row r="47" spans="2:8" x14ac:dyDescent="0.2">
      <c r="B47" s="1"/>
      <c r="H47" s="1"/>
    </row>
    <row r="48" spans="2:8" x14ac:dyDescent="0.2">
      <c r="B48" s="1"/>
      <c r="H48" s="1"/>
    </row>
    <row r="49" spans="2:8" x14ac:dyDescent="0.2">
      <c r="B49" s="1"/>
      <c r="H49" s="1"/>
    </row>
    <row r="50" spans="2:8" x14ac:dyDescent="0.2">
      <c r="B50" s="1"/>
      <c r="H50" s="1"/>
    </row>
    <row r="51" spans="2:8" x14ac:dyDescent="0.2">
      <c r="B51" s="1"/>
      <c r="H51" s="1"/>
    </row>
    <row r="52" spans="2:8" x14ac:dyDescent="0.2">
      <c r="B52" s="1"/>
      <c r="H52" s="1"/>
    </row>
    <row r="53" spans="2:8" x14ac:dyDescent="0.2">
      <c r="B53" s="1"/>
      <c r="H53" s="1"/>
    </row>
    <row r="54" spans="2:8" x14ac:dyDescent="0.2">
      <c r="B54" s="1"/>
      <c r="H54" s="1"/>
    </row>
    <row r="55" spans="2:8" x14ac:dyDescent="0.2">
      <c r="B55" s="1"/>
      <c r="H55" s="1"/>
    </row>
    <row r="56" spans="2:8" x14ac:dyDescent="0.2">
      <c r="B56" s="1"/>
      <c r="H56" s="1"/>
    </row>
    <row r="57" spans="2:8" x14ac:dyDescent="0.2">
      <c r="B57" s="1"/>
      <c r="H57" s="1"/>
    </row>
    <row r="58" spans="2:8" x14ac:dyDescent="0.2">
      <c r="B58" s="1"/>
      <c r="H58" s="1"/>
    </row>
    <row r="59" spans="2:8" x14ac:dyDescent="0.2">
      <c r="B59" s="1"/>
      <c r="H59" s="1"/>
    </row>
    <row r="60" spans="2:8" x14ac:dyDescent="0.2">
      <c r="B60" s="1"/>
      <c r="H60" s="1"/>
    </row>
    <row r="61" spans="2:8" x14ac:dyDescent="0.2">
      <c r="G61" s="1"/>
      <c r="H61" s="1"/>
    </row>
    <row r="62" spans="2:8" x14ac:dyDescent="0.2">
      <c r="G62" s="1"/>
      <c r="H6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CAF25-E108-7942-BA8A-414FE68E0A3E}">
  <dimension ref="A1:V60"/>
  <sheetViews>
    <sheetView topLeftCell="C1" workbookViewId="0">
      <selection activeCell="S1" sqref="S1:V23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15</v>
      </c>
      <c r="Q1" t="s">
        <v>16</v>
      </c>
      <c r="R1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">
      <c r="A2">
        <v>1997</v>
      </c>
      <c r="B2" s="1">
        <f>'Alberta Agg'!B2-'Alberta Oil'!B2</f>
        <v>67434.717000000004</v>
      </c>
      <c r="E2">
        <v>0.71841973726084174</v>
      </c>
      <c r="F2">
        <f>B2/E2</f>
        <v>93865.345705996384</v>
      </c>
      <c r="G2" s="1">
        <f>'Alberta Agg'!G2-'Alberta Oil'!G2</f>
        <v>2266.0646999999999</v>
      </c>
      <c r="H2" s="1">
        <f>'Alberta Agg'!H2-'Alberta Oil'!H2</f>
        <v>39980.591</v>
      </c>
      <c r="I2" s="1">
        <v>1882.7</v>
      </c>
      <c r="J2" s="1">
        <f>'Alberta Agg'!J2-'Alberta Oil'!J2</f>
        <v>63278</v>
      </c>
      <c r="K2">
        <f t="shared" ref="K2:K23" si="0">J2/E2</f>
        <v>88079.428665564643</v>
      </c>
      <c r="L2">
        <f t="shared" ref="L2:L23" si="1">H2/B2</f>
        <v>0.59287845754583646</v>
      </c>
      <c r="M2">
        <f>1-AVERAGE($L$2:$L$60)</f>
        <v>0.39734816400531348</v>
      </c>
      <c r="N2">
        <f>1-M2</f>
        <v>0.60265183599468652</v>
      </c>
      <c r="O2">
        <f>(F2/((K2^M2)*(G2^N2)))^(1/N2)</f>
        <v>43.196729797758529</v>
      </c>
      <c r="P2">
        <f>F2/I2</f>
        <v>49.856772563869114</v>
      </c>
      <c r="Q2">
        <f>(K2/F2)^(M2/N2)</f>
        <v>0.95891940797992981</v>
      </c>
      <c r="R2">
        <f>G2/I2</f>
        <v>1.2036249535241939</v>
      </c>
      <c r="S2">
        <f>O2/O$2*100</f>
        <v>100</v>
      </c>
      <c r="T2">
        <f t="shared" ref="T2:V17" si="2">P2/P$2*100</f>
        <v>100</v>
      </c>
      <c r="U2">
        <f t="shared" si="2"/>
        <v>100</v>
      </c>
      <c r="V2">
        <f t="shared" si="2"/>
        <v>100</v>
      </c>
    </row>
    <row r="3" spans="1:22" x14ac:dyDescent="0.2">
      <c r="A3">
        <v>1998</v>
      </c>
      <c r="B3" s="1">
        <f>'Alberta Agg'!B3-'Alberta Oil'!B3</f>
        <v>71057.834000000003</v>
      </c>
      <c r="E3">
        <v>0.71440622246062668</v>
      </c>
      <c r="F3">
        <f t="shared" ref="F3:F23" si="3">B3/E3</f>
        <v>99464.186853322433</v>
      </c>
      <c r="G3" s="1">
        <f>'Alberta Agg'!G3-'Alberta Oil'!G3</f>
        <v>2316.2464999999997</v>
      </c>
      <c r="H3" s="1">
        <f>'Alberta Agg'!H3-'Alberta Oil'!H3</f>
        <v>44022.807000000001</v>
      </c>
      <c r="I3" s="1">
        <v>1937.5</v>
      </c>
      <c r="J3" s="1">
        <f>'Alberta Agg'!J3-'Alberta Oil'!J3</f>
        <v>65787</v>
      </c>
      <c r="K3">
        <f t="shared" si="0"/>
        <v>92086.26399334833</v>
      </c>
      <c r="L3">
        <f t="shared" si="1"/>
        <v>0.61953488478131769</v>
      </c>
      <c r="M3">
        <f t="shared" ref="M3:M23" si="4">1-AVERAGE($L$2:$L$60)</f>
        <v>0.39734816400531348</v>
      </c>
      <c r="N3">
        <f t="shared" ref="N3:N23" si="5">1-M3</f>
        <v>0.60265183599468652</v>
      </c>
      <c r="O3">
        <f t="shared" ref="O3:O23" si="6">(F3/((K3^M3)*(G3^N3)))^(1/N3)</f>
        <v>45.180504174887631</v>
      </c>
      <c r="P3">
        <f t="shared" ref="P3:P23" si="7">F3/I3</f>
        <v>51.336354504940608</v>
      </c>
      <c r="Q3">
        <f t="shared" ref="Q3:Q23" si="8">(K3/F3)^(M3/N3)</f>
        <v>0.95045352883849177</v>
      </c>
      <c r="R3">
        <f t="shared" ref="R3:R23" si="9">G3/I3</f>
        <v>1.1954820645161288</v>
      </c>
      <c r="S3">
        <f t="shared" ref="S3:V23" si="10">O3/O$2*100</f>
        <v>104.59241795945404</v>
      </c>
      <c r="T3">
        <f t="shared" si="2"/>
        <v>102.96766490284961</v>
      </c>
      <c r="U3">
        <f t="shared" si="2"/>
        <v>99.117143831797875</v>
      </c>
      <c r="V3">
        <f t="shared" si="2"/>
        <v>99.323469575450162</v>
      </c>
    </row>
    <row r="4" spans="1:22" x14ac:dyDescent="0.2">
      <c r="A4">
        <v>1999</v>
      </c>
      <c r="B4" s="1">
        <f>'Alberta Agg'!B4-'Alberta Oil'!B4</f>
        <v>73746.700000000012</v>
      </c>
      <c r="E4">
        <v>0.72869630805409524</v>
      </c>
      <c r="F4">
        <f t="shared" si="3"/>
        <v>101203.61415983101</v>
      </c>
      <c r="G4" s="1">
        <f>'Alberta Agg'!G4-'Alberta Oil'!G4</f>
        <v>2359.8035</v>
      </c>
      <c r="H4" s="1">
        <f>'Alberta Agg'!H4-'Alberta Oil'!H4</f>
        <v>44676.567999999999</v>
      </c>
      <c r="I4" s="1">
        <v>1984.2</v>
      </c>
      <c r="J4" s="1">
        <f>'Alberta Agg'!J4-'Alberta Oil'!J4</f>
        <v>71487</v>
      </c>
      <c r="K4">
        <f t="shared" si="0"/>
        <v>98102.596664580764</v>
      </c>
      <c r="L4">
        <f t="shared" si="1"/>
        <v>0.60581108036020581</v>
      </c>
      <c r="M4">
        <f t="shared" si="4"/>
        <v>0.39734816400531348</v>
      </c>
      <c r="N4">
        <f t="shared" si="5"/>
        <v>0.60265183599468652</v>
      </c>
      <c r="O4">
        <f t="shared" si="6"/>
        <v>43.775529451980432</v>
      </c>
      <c r="P4">
        <f t="shared" si="7"/>
        <v>51.004744561954944</v>
      </c>
      <c r="Q4">
        <f t="shared" si="8"/>
        <v>0.9796902227240174</v>
      </c>
      <c r="R4">
        <f t="shared" si="9"/>
        <v>1.1892971978631186</v>
      </c>
      <c r="S4">
        <f t="shared" si="10"/>
        <v>101.33991544483058</v>
      </c>
      <c r="T4">
        <f t="shared" si="2"/>
        <v>102.30253973342383</v>
      </c>
      <c r="U4">
        <f t="shared" si="2"/>
        <v>102.16606469440886</v>
      </c>
      <c r="V4">
        <f t="shared" si="2"/>
        <v>98.809616266335809</v>
      </c>
    </row>
    <row r="5" spans="1:22" x14ac:dyDescent="0.2">
      <c r="A5">
        <v>2000</v>
      </c>
      <c r="B5" s="1">
        <f>'Alberta Agg'!B5-'Alberta Oil'!B5</f>
        <v>82622.040000000008</v>
      </c>
      <c r="E5">
        <v>0.76219994494219512</v>
      </c>
      <c r="F5">
        <f t="shared" si="3"/>
        <v>108399.43055396838</v>
      </c>
      <c r="G5" s="1">
        <f>'Alberta Agg'!G5-'Alberta Oil'!G5</f>
        <v>2422.4441999999999</v>
      </c>
      <c r="H5" s="1">
        <f>'Alberta Agg'!H5-'Alberta Oil'!H5</f>
        <v>49429.167999999998</v>
      </c>
      <c r="I5" s="1">
        <v>2029.1</v>
      </c>
      <c r="J5" s="1">
        <f>'Alberta Agg'!J5-'Alberta Oil'!J5</f>
        <v>76316</v>
      </c>
      <c r="K5">
        <f t="shared" si="0"/>
        <v>100125.95842654878</v>
      </c>
      <c r="L5">
        <f t="shared" si="1"/>
        <v>0.59825644585875626</v>
      </c>
      <c r="M5">
        <f t="shared" si="4"/>
        <v>0.39734816400531348</v>
      </c>
      <c r="N5">
        <f t="shared" si="5"/>
        <v>0.60265183599468652</v>
      </c>
      <c r="O5">
        <f t="shared" si="6"/>
        <v>47.152771395022128</v>
      </c>
      <c r="P5">
        <f t="shared" si="7"/>
        <v>53.422419079379225</v>
      </c>
      <c r="Q5">
        <f t="shared" si="8"/>
        <v>0.94899952559177569</v>
      </c>
      <c r="R5">
        <f t="shared" si="9"/>
        <v>1.1938515598048396</v>
      </c>
      <c r="S5">
        <f t="shared" si="10"/>
        <v>109.15819696487506</v>
      </c>
      <c r="T5">
        <f t="shared" si="2"/>
        <v>107.15177965228762</v>
      </c>
      <c r="U5">
        <f t="shared" si="2"/>
        <v>98.965514483740463</v>
      </c>
      <c r="V5">
        <f t="shared" si="2"/>
        <v>99.188003398339504</v>
      </c>
    </row>
    <row r="6" spans="1:22" x14ac:dyDescent="0.2">
      <c r="A6">
        <v>2001</v>
      </c>
      <c r="B6" s="1">
        <f>'Alberta Agg'!B6-'Alberta Oil'!B6</f>
        <v>91753.201000000001</v>
      </c>
      <c r="E6">
        <v>0.77559148284828427</v>
      </c>
      <c r="F6">
        <f t="shared" si="3"/>
        <v>118300.93938505526</v>
      </c>
      <c r="G6" s="1">
        <f>'Alberta Agg'!G6-'Alberta Oil'!G6</f>
        <v>2459.9449</v>
      </c>
      <c r="H6" s="1">
        <f>'Alberta Agg'!H6-'Alberta Oil'!H6</f>
        <v>54965.548000000003</v>
      </c>
      <c r="I6" s="1">
        <v>2075</v>
      </c>
      <c r="J6" s="1">
        <f>'Alberta Agg'!J6-'Alberta Oil'!J6</f>
        <v>80573</v>
      </c>
      <c r="K6">
        <f t="shared" si="0"/>
        <v>103885.87520856147</v>
      </c>
      <c r="L6">
        <f t="shared" si="1"/>
        <v>0.59905864210666615</v>
      </c>
      <c r="M6">
        <f t="shared" si="4"/>
        <v>0.39734816400531348</v>
      </c>
      <c r="N6">
        <f t="shared" si="5"/>
        <v>0.60265183599468652</v>
      </c>
      <c r="O6">
        <f t="shared" si="6"/>
        <v>52.392615800732898</v>
      </c>
      <c r="P6">
        <f t="shared" si="7"/>
        <v>57.012500908460368</v>
      </c>
      <c r="Q6">
        <f t="shared" si="8"/>
        <v>0.91789442426001833</v>
      </c>
      <c r="R6">
        <f t="shared" si="9"/>
        <v>1.1855156144578314</v>
      </c>
      <c r="S6">
        <f t="shared" si="10"/>
        <v>121.28838466714566</v>
      </c>
      <c r="T6">
        <f t="shared" si="2"/>
        <v>114.35257032617663</v>
      </c>
      <c r="U6">
        <f t="shared" si="2"/>
        <v>95.721748524588207</v>
      </c>
      <c r="V6">
        <f t="shared" si="2"/>
        <v>98.495433397808966</v>
      </c>
    </row>
    <row r="7" spans="1:22" x14ac:dyDescent="0.2">
      <c r="A7">
        <v>2002</v>
      </c>
      <c r="B7" s="1">
        <f>'Alberta Agg'!B7-'Alberta Oil'!B7</f>
        <v>92014.739999999991</v>
      </c>
      <c r="E7">
        <v>0.77794852910494672</v>
      </c>
      <c r="F7">
        <f t="shared" si="3"/>
        <v>118278.69911376493</v>
      </c>
      <c r="G7" s="1">
        <f>'Alberta Agg'!G7-'Alberta Oil'!G7</f>
        <v>2486.4721999999997</v>
      </c>
      <c r="H7" s="1">
        <f>'Alberta Agg'!H7-'Alberta Oil'!H7</f>
        <v>56880.585999999996</v>
      </c>
      <c r="I7" s="1">
        <v>2130.3000000000002</v>
      </c>
      <c r="J7" s="1">
        <f>'Alberta Agg'!J7-'Alberta Oil'!J7</f>
        <v>85476</v>
      </c>
      <c r="K7">
        <f t="shared" si="0"/>
        <v>109873.59292052743</v>
      </c>
      <c r="L7">
        <f t="shared" si="1"/>
        <v>0.61816819783439048</v>
      </c>
      <c r="M7">
        <f t="shared" si="4"/>
        <v>0.39734816400531348</v>
      </c>
      <c r="N7">
        <f t="shared" si="5"/>
        <v>0.60265183599468652</v>
      </c>
      <c r="O7">
        <f t="shared" si="6"/>
        <v>49.937902241860847</v>
      </c>
      <c r="P7">
        <f t="shared" si="7"/>
        <v>55.522085675146656</v>
      </c>
      <c r="Q7">
        <f t="shared" si="8"/>
        <v>0.95256064894616455</v>
      </c>
      <c r="R7">
        <f t="shared" si="9"/>
        <v>1.1671934469323566</v>
      </c>
      <c r="S7">
        <f t="shared" si="10"/>
        <v>115.60574718425126</v>
      </c>
      <c r="T7">
        <f t="shared" si="2"/>
        <v>111.36317659555677</v>
      </c>
      <c r="U7">
        <f t="shared" si="2"/>
        <v>99.336882851588044</v>
      </c>
      <c r="V7">
        <f t="shared" si="2"/>
        <v>96.973184505259184</v>
      </c>
    </row>
    <row r="8" spans="1:22" x14ac:dyDescent="0.2">
      <c r="A8">
        <v>2003</v>
      </c>
      <c r="B8" s="1">
        <f>'Alberta Agg'!B8-'Alberta Oil'!B8</f>
        <v>97337.807000000001</v>
      </c>
      <c r="E8">
        <v>0.8066007962545868</v>
      </c>
      <c r="F8">
        <f t="shared" si="3"/>
        <v>120676.55704281916</v>
      </c>
      <c r="G8" s="1">
        <f>'Alberta Agg'!G8-'Alberta Oil'!G8</f>
        <v>2558.1024000000002</v>
      </c>
      <c r="H8" s="1">
        <f>'Alberta Agg'!H8-'Alberta Oil'!H8</f>
        <v>58954.371999999996</v>
      </c>
      <c r="I8" s="1">
        <v>2175.4</v>
      </c>
      <c r="J8" s="1">
        <f>'Alberta Agg'!J8-'Alberta Oil'!J8</f>
        <v>83977</v>
      </c>
      <c r="K8">
        <f t="shared" si="0"/>
        <v>104112.22055562465</v>
      </c>
      <c r="L8">
        <f t="shared" si="1"/>
        <v>0.60566776483879481</v>
      </c>
      <c r="M8">
        <f t="shared" si="4"/>
        <v>0.39734816400531348</v>
      </c>
      <c r="N8">
        <f t="shared" si="5"/>
        <v>0.60265183599468652</v>
      </c>
      <c r="O8">
        <f t="shared" si="6"/>
        <v>51.997468649383556</v>
      </c>
      <c r="P8">
        <f t="shared" si="7"/>
        <v>55.473272521292245</v>
      </c>
      <c r="Q8">
        <f t="shared" si="8"/>
        <v>0.90724124138195006</v>
      </c>
      <c r="R8">
        <f t="shared" si="9"/>
        <v>1.1759227728233888</v>
      </c>
      <c r="S8">
        <f t="shared" si="10"/>
        <v>120.37362294050718</v>
      </c>
      <c r="T8">
        <f t="shared" si="2"/>
        <v>111.26526982914528</v>
      </c>
      <c r="U8">
        <f t="shared" si="2"/>
        <v>94.610791462981709</v>
      </c>
      <c r="V8">
        <f t="shared" si="2"/>
        <v>97.69843748921177</v>
      </c>
    </row>
    <row r="9" spans="1:22" x14ac:dyDescent="0.2">
      <c r="A9">
        <v>2004</v>
      </c>
      <c r="B9" s="1">
        <f>'Alberta Agg'!B9-'Alberta Oil'!B9</f>
        <v>107473.13399999999</v>
      </c>
      <c r="E9">
        <v>0.83672718245794997</v>
      </c>
      <c r="F9">
        <f t="shared" si="3"/>
        <v>128444.65466544239</v>
      </c>
      <c r="G9" s="1">
        <f>'Alberta Agg'!G9-'Alberta Oil'!G9</f>
        <v>2647.4122000000002</v>
      </c>
      <c r="H9" s="1">
        <f>'Alberta Agg'!H9-'Alberta Oil'!H9</f>
        <v>64665.124000000011</v>
      </c>
      <c r="I9" s="1">
        <v>2222.9</v>
      </c>
      <c r="J9" s="1">
        <f>'Alberta Agg'!J9-'Alberta Oil'!J9</f>
        <v>87727</v>
      </c>
      <c r="K9">
        <f t="shared" si="0"/>
        <v>104845.40461837901</v>
      </c>
      <c r="L9">
        <f t="shared" si="1"/>
        <v>0.60168640843766608</v>
      </c>
      <c r="M9">
        <f t="shared" si="4"/>
        <v>0.39734816400531348</v>
      </c>
      <c r="N9">
        <f t="shared" si="5"/>
        <v>0.60265183599468652</v>
      </c>
      <c r="O9">
        <f t="shared" si="6"/>
        <v>55.465844557848555</v>
      </c>
      <c r="P9">
        <f t="shared" si="7"/>
        <v>57.782470945810601</v>
      </c>
      <c r="Q9">
        <f t="shared" si="8"/>
        <v>0.87471956253626382</v>
      </c>
      <c r="R9">
        <f t="shared" si="9"/>
        <v>1.190972243465743</v>
      </c>
      <c r="S9">
        <f t="shared" si="10"/>
        <v>128.40287868441067</v>
      </c>
      <c r="T9">
        <f t="shared" si="2"/>
        <v>115.8969343067449</v>
      </c>
      <c r="U9">
        <f t="shared" si="2"/>
        <v>91.219299062781261</v>
      </c>
      <c r="V9">
        <f t="shared" si="2"/>
        <v>98.948783005752432</v>
      </c>
    </row>
    <row r="10" spans="1:22" x14ac:dyDescent="0.2">
      <c r="A10">
        <v>2005</v>
      </c>
      <c r="B10" s="1">
        <f>'Alberta Agg'!B10-'Alberta Oil'!B10</f>
        <v>119755.83900000001</v>
      </c>
      <c r="E10">
        <v>0.86791954497046719</v>
      </c>
      <c r="F10">
        <f t="shared" si="3"/>
        <v>137980.34586728306</v>
      </c>
      <c r="G10" s="1">
        <f>'Alberta Agg'!G10-'Alberta Oil'!G10</f>
        <v>2714.8391999999999</v>
      </c>
      <c r="H10" s="1">
        <f>'Alberta Agg'!H10-'Alberta Oil'!H10</f>
        <v>73517.111999999994</v>
      </c>
      <c r="I10" s="1">
        <v>2288.6999999999998</v>
      </c>
      <c r="J10" s="1">
        <f>'Alberta Agg'!J10-'Alberta Oil'!J10</f>
        <v>93364</v>
      </c>
      <c r="K10">
        <f t="shared" si="0"/>
        <v>107572.1828607707</v>
      </c>
      <c r="L10">
        <f t="shared" si="1"/>
        <v>0.6138916700337258</v>
      </c>
      <c r="M10">
        <f t="shared" si="4"/>
        <v>0.39734816400531348</v>
      </c>
      <c r="N10">
        <f t="shared" si="5"/>
        <v>0.60265183599468652</v>
      </c>
      <c r="O10">
        <f t="shared" si="6"/>
        <v>59.890559870816169</v>
      </c>
      <c r="P10">
        <f t="shared" si="7"/>
        <v>60.287650573374876</v>
      </c>
      <c r="Q10">
        <f t="shared" si="8"/>
        <v>0.84862289580209205</v>
      </c>
      <c r="R10">
        <f t="shared" si="9"/>
        <v>1.1861926858041683</v>
      </c>
      <c r="S10">
        <f t="shared" si="10"/>
        <v>138.64605064137027</v>
      </c>
      <c r="T10">
        <f t="shared" si="2"/>
        <v>120.92168721138792</v>
      </c>
      <c r="U10">
        <f t="shared" si="2"/>
        <v>88.497832950300833</v>
      </c>
      <c r="V10">
        <f t="shared" si="2"/>
        <v>98.551686082198259</v>
      </c>
    </row>
    <row r="11" spans="1:22" x14ac:dyDescent="0.2">
      <c r="A11">
        <v>2006</v>
      </c>
      <c r="B11" s="1">
        <f>'Alberta Agg'!B11-'Alberta Oil'!B11</f>
        <v>136518.679</v>
      </c>
      <c r="E11">
        <v>0.89296730030178662</v>
      </c>
      <c r="F11">
        <f t="shared" si="3"/>
        <v>152882.05845148221</v>
      </c>
      <c r="G11" s="1">
        <f>'Alberta Agg'!G11-'Alberta Oil'!G11</f>
        <v>2878.4011</v>
      </c>
      <c r="H11" s="1">
        <f>'Alberta Agg'!H11-'Alberta Oil'!H11</f>
        <v>84965.633999999991</v>
      </c>
      <c r="I11" s="1">
        <v>2367.6999999999998</v>
      </c>
      <c r="J11" s="1">
        <f>'Alberta Agg'!J11-'Alberta Oil'!J11</f>
        <v>103036</v>
      </c>
      <c r="K11">
        <f t="shared" si="0"/>
        <v>115386.08408748901</v>
      </c>
      <c r="L11">
        <f t="shared" si="1"/>
        <v>0.6223736899768858</v>
      </c>
      <c r="M11">
        <f t="shared" si="4"/>
        <v>0.39734816400531348</v>
      </c>
      <c r="N11">
        <f t="shared" si="5"/>
        <v>0.60265183599468652</v>
      </c>
      <c r="O11">
        <f t="shared" si="6"/>
        <v>63.940749315237895</v>
      </c>
      <c r="P11">
        <f t="shared" si="7"/>
        <v>64.569860392567563</v>
      </c>
      <c r="Q11">
        <f t="shared" si="8"/>
        <v>0.83066801492688747</v>
      </c>
      <c r="R11">
        <f t="shared" si="9"/>
        <v>1.2156950204840142</v>
      </c>
      <c r="S11">
        <f t="shared" si="10"/>
        <v>148.02219893635507</v>
      </c>
      <c r="T11">
        <f t="shared" si="2"/>
        <v>129.51071052553635</v>
      </c>
      <c r="U11">
        <f t="shared" si="2"/>
        <v>86.625425245775546</v>
      </c>
      <c r="V11">
        <f t="shared" si="2"/>
        <v>101.00280963139552</v>
      </c>
    </row>
    <row r="12" spans="1:22" x14ac:dyDescent="0.2">
      <c r="A12">
        <v>2007</v>
      </c>
      <c r="B12" s="1">
        <f>'Alberta Agg'!B12-'Alberta Oil'!B12</f>
        <v>147673.47700000001</v>
      </c>
      <c r="E12">
        <v>0.92333011369840901</v>
      </c>
      <c r="F12">
        <f t="shared" si="3"/>
        <v>159935.73133718368</v>
      </c>
      <c r="G12" s="1">
        <f>'Alberta Agg'!G12-'Alberta Oil'!G12</f>
        <v>3003.1259</v>
      </c>
      <c r="H12" s="1">
        <f>'Alberta Agg'!H12-'Alberta Oil'!H12</f>
        <v>93179.822</v>
      </c>
      <c r="I12" s="1">
        <v>2438.4</v>
      </c>
      <c r="J12" s="1">
        <f>'Alberta Agg'!J12-'Alberta Oil'!J12</f>
        <v>115824</v>
      </c>
      <c r="K12">
        <f t="shared" si="0"/>
        <v>125441.59264563103</v>
      </c>
      <c r="L12">
        <f t="shared" si="1"/>
        <v>0.63098549511365531</v>
      </c>
      <c r="M12">
        <f t="shared" si="4"/>
        <v>0.39734816400531348</v>
      </c>
      <c r="N12">
        <f t="shared" si="5"/>
        <v>0.60265183599468652</v>
      </c>
      <c r="O12">
        <f t="shared" si="6"/>
        <v>62.507794737704941</v>
      </c>
      <c r="P12">
        <f t="shared" si="7"/>
        <v>65.590441001141599</v>
      </c>
      <c r="Q12">
        <f t="shared" si="8"/>
        <v>0.85199644709567268</v>
      </c>
      <c r="R12">
        <f t="shared" si="9"/>
        <v>1.2315969078083988</v>
      </c>
      <c r="S12">
        <f t="shared" si="10"/>
        <v>144.70492333646158</v>
      </c>
      <c r="T12">
        <f t="shared" si="2"/>
        <v>131.55773554559082</v>
      </c>
      <c r="U12">
        <f t="shared" si="2"/>
        <v>88.849640543880298</v>
      </c>
      <c r="V12">
        <f t="shared" si="2"/>
        <v>102.32397593638314</v>
      </c>
    </row>
    <row r="13" spans="1:22" x14ac:dyDescent="0.2">
      <c r="A13">
        <v>2008</v>
      </c>
      <c r="B13" s="1">
        <f>'Alberta Agg'!B13-'Alberta Oil'!B13</f>
        <v>159389.09599999999</v>
      </c>
      <c r="E13">
        <v>0.97250107178403189</v>
      </c>
      <c r="F13">
        <f t="shared" si="3"/>
        <v>163896.06204505687</v>
      </c>
      <c r="G13" s="1">
        <f>'Alberta Agg'!G13-'Alberta Oil'!G13</f>
        <v>3056.4711000000002</v>
      </c>
      <c r="H13" s="1">
        <f>'Alberta Agg'!H13-'Alberta Oil'!H13</f>
        <v>100224.29700000001</v>
      </c>
      <c r="I13" s="1">
        <v>2501.6999999999998</v>
      </c>
      <c r="J13" s="1">
        <f>'Alberta Agg'!J13-'Alberta Oil'!J13</f>
        <v>130828</v>
      </c>
      <c r="K13">
        <f t="shared" si="0"/>
        <v>134527.35816527062</v>
      </c>
      <c r="L13">
        <f t="shared" si="1"/>
        <v>0.62880271935289733</v>
      </c>
      <c r="M13">
        <f t="shared" si="4"/>
        <v>0.39734816400531348</v>
      </c>
      <c r="N13">
        <f t="shared" si="5"/>
        <v>0.60265183599468652</v>
      </c>
      <c r="O13">
        <f t="shared" si="6"/>
        <v>61.078903337657493</v>
      </c>
      <c r="P13">
        <f t="shared" si="7"/>
        <v>65.513875382762478</v>
      </c>
      <c r="Q13">
        <f t="shared" si="8"/>
        <v>0.87792414705300625</v>
      </c>
      <c r="R13">
        <f t="shared" si="9"/>
        <v>1.221757644801535</v>
      </c>
      <c r="S13">
        <f t="shared" si="10"/>
        <v>141.39705395204908</v>
      </c>
      <c r="T13">
        <f t="shared" si="2"/>
        <v>131.40416439679444</v>
      </c>
      <c r="U13">
        <f t="shared" si="2"/>
        <v>91.553486116466345</v>
      </c>
      <c r="V13">
        <f t="shared" si="2"/>
        <v>101.50650675895751</v>
      </c>
    </row>
    <row r="14" spans="1:22" x14ac:dyDescent="0.2">
      <c r="A14">
        <v>2009</v>
      </c>
      <c r="B14" s="1">
        <f>'Alberta Agg'!B14-'Alberta Oil'!B14</f>
        <v>144479.65100000001</v>
      </c>
      <c r="E14">
        <v>0.93320714895263435</v>
      </c>
      <c r="F14">
        <f t="shared" si="3"/>
        <v>154820.55743159892</v>
      </c>
      <c r="G14" s="1">
        <f>'Alberta Agg'!G14-'Alberta Oil'!G14</f>
        <v>2876.9013999999997</v>
      </c>
      <c r="H14" s="1">
        <f>'Alberta Agg'!H14-'Alberta Oil'!H14</f>
        <v>92974.197</v>
      </c>
      <c r="I14" s="1">
        <v>2561.8000000000002</v>
      </c>
      <c r="J14" s="1">
        <f>'Alberta Agg'!J14-'Alberta Oil'!J14</f>
        <v>138013</v>
      </c>
      <c r="K14">
        <f t="shared" si="0"/>
        <v>147891.06593846396</v>
      </c>
      <c r="L14">
        <f t="shared" si="1"/>
        <v>0.64351066988665406</v>
      </c>
      <c r="M14">
        <f t="shared" si="4"/>
        <v>0.39734816400531348</v>
      </c>
      <c r="N14">
        <f t="shared" si="5"/>
        <v>0.60265183599468652</v>
      </c>
      <c r="O14">
        <f t="shared" si="6"/>
        <v>55.464563058774566</v>
      </c>
      <c r="P14">
        <f t="shared" si="7"/>
        <v>60.43428738839836</v>
      </c>
      <c r="Q14">
        <f t="shared" si="8"/>
        <v>0.97025983398901272</v>
      </c>
      <c r="R14">
        <f t="shared" si="9"/>
        <v>1.1229999999999998</v>
      </c>
      <c r="S14">
        <f t="shared" si="10"/>
        <v>128.39991202679565</v>
      </c>
      <c r="T14">
        <f t="shared" si="2"/>
        <v>121.21580335144819</v>
      </c>
      <c r="U14">
        <f t="shared" si="2"/>
        <v>101.18262555901052</v>
      </c>
      <c r="V14">
        <f t="shared" si="2"/>
        <v>93.301488699771014</v>
      </c>
    </row>
    <row r="15" spans="1:22" x14ac:dyDescent="0.2">
      <c r="A15">
        <v>2010</v>
      </c>
      <c r="B15" s="1">
        <f>'Alberta Agg'!B15-'Alberta Oil'!B15</f>
        <v>158581.31599999999</v>
      </c>
      <c r="E15">
        <v>0.96191189435469515</v>
      </c>
      <c r="F15">
        <f t="shared" si="3"/>
        <v>164860.54173016053</v>
      </c>
      <c r="G15" s="1">
        <f>'Alberta Agg'!G15-'Alberta Oil'!G15</f>
        <v>2943.5895999999998</v>
      </c>
      <c r="H15" s="1">
        <f>'Alberta Agg'!H15-'Alberta Oil'!H15</f>
        <v>95417.756999999998</v>
      </c>
      <c r="I15" s="1">
        <v>2598.1</v>
      </c>
      <c r="J15" s="1">
        <f>'Alberta Agg'!J15-'Alberta Oil'!J15</f>
        <v>140121</v>
      </c>
      <c r="K15">
        <f t="shared" si="0"/>
        <v>145669.26640823076</v>
      </c>
      <c r="L15">
        <f t="shared" si="1"/>
        <v>0.60169608505455963</v>
      </c>
      <c r="M15">
        <f t="shared" si="4"/>
        <v>0.39734816400531348</v>
      </c>
      <c r="N15">
        <f t="shared" si="5"/>
        <v>0.60265183599468652</v>
      </c>
      <c r="O15">
        <f t="shared" si="6"/>
        <v>60.768400638501959</v>
      </c>
      <c r="P15">
        <f t="shared" si="7"/>
        <v>63.454271094322984</v>
      </c>
      <c r="Q15">
        <f t="shared" si="8"/>
        <v>0.92164072402502706</v>
      </c>
      <c r="R15">
        <f t="shared" si="9"/>
        <v>1.1329777914629922</v>
      </c>
      <c r="S15">
        <f t="shared" si="10"/>
        <v>140.67824329066508</v>
      </c>
      <c r="T15">
        <f t="shared" si="2"/>
        <v>127.27312224840621</v>
      </c>
      <c r="U15">
        <f t="shared" si="2"/>
        <v>96.11242783859862</v>
      </c>
      <c r="V15">
        <f t="shared" si="2"/>
        <v>94.130467148064028</v>
      </c>
    </row>
    <row r="16" spans="1:22" x14ac:dyDescent="0.2">
      <c r="A16">
        <v>2011</v>
      </c>
      <c r="B16" s="1">
        <f>'Alberta Agg'!B16-'Alberta Oil'!B16</f>
        <v>177151.71399999998</v>
      </c>
      <c r="E16">
        <v>0.99433393377591783</v>
      </c>
      <c r="F16">
        <f t="shared" si="3"/>
        <v>178161.18708458231</v>
      </c>
      <c r="G16" s="1">
        <f>'Alberta Agg'!G16-'Alberta Oil'!G16</f>
        <v>3072.3077000000003</v>
      </c>
      <c r="H16" s="1">
        <f>'Alberta Agg'!H16-'Alberta Oil'!H16</f>
        <v>103078.978</v>
      </c>
      <c r="I16" s="1">
        <v>2634.3</v>
      </c>
      <c r="J16" s="1">
        <f>'Alberta Agg'!J16-'Alberta Oil'!J16</f>
        <v>144793</v>
      </c>
      <c r="K16">
        <f t="shared" si="0"/>
        <v>145618.08169430372</v>
      </c>
      <c r="L16">
        <f t="shared" si="1"/>
        <v>0.58186836397191177</v>
      </c>
      <c r="M16">
        <f t="shared" si="4"/>
        <v>0.39734816400531348</v>
      </c>
      <c r="N16">
        <f t="shared" si="5"/>
        <v>0.60265183599468652</v>
      </c>
      <c r="O16">
        <f t="shared" si="6"/>
        <v>66.23758533691668</v>
      </c>
      <c r="P16">
        <f t="shared" si="7"/>
        <v>67.631320306943891</v>
      </c>
      <c r="Q16">
        <f t="shared" si="8"/>
        <v>0.875475297251881</v>
      </c>
      <c r="R16">
        <f t="shared" si="9"/>
        <v>1.1662710017841553</v>
      </c>
      <c r="S16">
        <f t="shared" si="10"/>
        <v>153.33935149033837</v>
      </c>
      <c r="T16">
        <f t="shared" si="2"/>
        <v>135.65122014327071</v>
      </c>
      <c r="U16">
        <f t="shared" si="2"/>
        <v>91.298110140055144</v>
      </c>
      <c r="V16">
        <f t="shared" si="2"/>
        <v>96.896545586674094</v>
      </c>
    </row>
    <row r="17" spans="1:22" x14ac:dyDescent="0.2">
      <c r="A17">
        <v>2012</v>
      </c>
      <c r="B17" s="1">
        <f>'Alberta Agg'!B17-'Alberta Oil'!B17</f>
        <v>192507.486</v>
      </c>
      <c r="E17">
        <v>1</v>
      </c>
      <c r="F17">
        <f t="shared" si="3"/>
        <v>192507.486</v>
      </c>
      <c r="G17" s="1">
        <f>'Alberta Agg'!G17-'Alberta Oil'!G17</f>
        <v>3196.3969999999999</v>
      </c>
      <c r="H17" s="1">
        <f>'Alberta Agg'!H17-'Alberta Oil'!H17</f>
        <v>113293.26700000001</v>
      </c>
      <c r="I17" s="1">
        <v>2692</v>
      </c>
      <c r="J17" s="1">
        <f>'Alberta Agg'!J17-'Alberta Oil'!J17</f>
        <v>153828</v>
      </c>
      <c r="K17">
        <f t="shared" si="0"/>
        <v>153828</v>
      </c>
      <c r="L17">
        <f t="shared" si="1"/>
        <v>0.5885135656490782</v>
      </c>
      <c r="M17">
        <f t="shared" si="4"/>
        <v>0.39734816400531348</v>
      </c>
      <c r="N17">
        <f t="shared" si="5"/>
        <v>0.60265183599468652</v>
      </c>
      <c r="O17">
        <f t="shared" si="6"/>
        <v>69.825490068567291</v>
      </c>
      <c r="P17">
        <f t="shared" si="7"/>
        <v>71.510953194650824</v>
      </c>
      <c r="Q17">
        <f t="shared" si="8"/>
        <v>0.86252743058035664</v>
      </c>
      <c r="R17">
        <f t="shared" si="9"/>
        <v>1.1873688707280832</v>
      </c>
      <c r="S17">
        <f t="shared" si="10"/>
        <v>161.64531527150586</v>
      </c>
      <c r="T17">
        <f t="shared" si="2"/>
        <v>143.43277656619586</v>
      </c>
      <c r="U17">
        <f t="shared" si="2"/>
        <v>89.947854157771872</v>
      </c>
      <c r="V17">
        <f t="shared" si="2"/>
        <v>98.649406299818466</v>
      </c>
    </row>
    <row r="18" spans="1:22" x14ac:dyDescent="0.2">
      <c r="A18">
        <v>2013</v>
      </c>
      <c r="B18" s="1">
        <f>'Alberta Agg'!B18-'Alberta Oil'!B18</f>
        <v>210118.47399999999</v>
      </c>
      <c r="E18">
        <v>1.0113009880581321</v>
      </c>
      <c r="F18">
        <f t="shared" si="3"/>
        <v>207770.46248462863</v>
      </c>
      <c r="G18" s="1">
        <f>'Alberta Agg'!G18-'Alberta Oil'!G18</f>
        <v>3277.3340000000003</v>
      </c>
      <c r="H18" s="1">
        <f>'Alberta Agg'!H18-'Alberta Oil'!H18</f>
        <v>123164.772</v>
      </c>
      <c r="I18" s="1">
        <v>2765.6</v>
      </c>
      <c r="J18" s="1">
        <f>'Alberta Agg'!J18-'Alberta Oil'!J18</f>
        <v>165827</v>
      </c>
      <c r="K18">
        <f t="shared" si="0"/>
        <v>163973.93254644764</v>
      </c>
      <c r="L18">
        <f t="shared" si="1"/>
        <v>0.58616822050592277</v>
      </c>
      <c r="M18">
        <f t="shared" si="4"/>
        <v>0.39734816400531348</v>
      </c>
      <c r="N18">
        <f t="shared" si="5"/>
        <v>0.60265183599468652</v>
      </c>
      <c r="O18">
        <f t="shared" si="6"/>
        <v>74.105160468873606</v>
      </c>
      <c r="P18">
        <f t="shared" si="7"/>
        <v>75.126722043906796</v>
      </c>
      <c r="Q18">
        <f t="shared" si="8"/>
        <v>0.85548943584134995</v>
      </c>
      <c r="R18">
        <f t="shared" si="9"/>
        <v>1.1850354353485684</v>
      </c>
      <c r="S18">
        <f t="shared" si="10"/>
        <v>171.55270969775799</v>
      </c>
      <c r="T18">
        <f t="shared" si="10"/>
        <v>150.68508886664407</v>
      </c>
      <c r="U18">
        <f t="shared" si="10"/>
        <v>89.213903558749891</v>
      </c>
      <c r="V18">
        <f t="shared" si="10"/>
        <v>98.455538984864376</v>
      </c>
    </row>
    <row r="19" spans="1:22" x14ac:dyDescent="0.2">
      <c r="A19">
        <v>2014</v>
      </c>
      <c r="B19" s="1">
        <f>'Alberta Agg'!B19-'Alberta Oil'!B19</f>
        <v>222294.85500000004</v>
      </c>
      <c r="E19">
        <v>1.0325474854772028</v>
      </c>
      <c r="F19">
        <f t="shared" si="3"/>
        <v>215287.77913517857</v>
      </c>
      <c r="G19" s="1">
        <f>'Alberta Agg'!G19-'Alberta Oil'!G19</f>
        <v>3314.7968999999998</v>
      </c>
      <c r="H19" s="1">
        <f>'Alberta Agg'!H19-'Alberta Oil'!H19</f>
        <v>132802.62</v>
      </c>
      <c r="I19" s="1">
        <v>2837.9</v>
      </c>
      <c r="J19" s="1">
        <f>'Alberta Agg'!J19-'Alberta Oil'!J19</f>
        <v>185008</v>
      </c>
      <c r="K19">
        <f t="shared" si="0"/>
        <v>179176.26317640644</v>
      </c>
      <c r="L19">
        <f t="shared" si="1"/>
        <v>0.59741652590205008</v>
      </c>
      <c r="M19">
        <f t="shared" si="4"/>
        <v>0.39734816400531348</v>
      </c>
      <c r="N19">
        <f t="shared" si="5"/>
        <v>0.60265183599468652</v>
      </c>
      <c r="O19">
        <f t="shared" si="6"/>
        <v>73.305562942771601</v>
      </c>
      <c r="P19">
        <f t="shared" si="7"/>
        <v>75.86165091623333</v>
      </c>
      <c r="Q19">
        <f t="shared" si="8"/>
        <v>0.88598326848629128</v>
      </c>
      <c r="R19">
        <f t="shared" si="9"/>
        <v>1.1680457028084146</v>
      </c>
      <c r="S19">
        <f t="shared" si="10"/>
        <v>169.70164937479925</v>
      </c>
      <c r="T19">
        <f t="shared" si="10"/>
        <v>152.15916918619354</v>
      </c>
      <c r="U19">
        <f t="shared" si="10"/>
        <v>92.393923943276263</v>
      </c>
      <c r="V19">
        <f t="shared" si="10"/>
        <v>97.043991933566701</v>
      </c>
    </row>
    <row r="20" spans="1:22" x14ac:dyDescent="0.2">
      <c r="A20">
        <v>2015</v>
      </c>
      <c r="B20" s="1">
        <f>'Alberta Agg'!B20-'Alberta Oil'!B20</f>
        <v>211901.024</v>
      </c>
      <c r="E20">
        <v>1.0064993980937267</v>
      </c>
      <c r="F20">
        <f t="shared" si="3"/>
        <v>210532.68824733811</v>
      </c>
      <c r="G20" s="1">
        <f>'Alberta Agg'!G20-'Alberta Oil'!G20</f>
        <v>3245.9684999999999</v>
      </c>
      <c r="H20" s="1">
        <f>'Alberta Agg'!H20-'Alberta Oil'!H20</f>
        <v>129859.23700000001</v>
      </c>
      <c r="I20" s="1">
        <v>2890.5</v>
      </c>
      <c r="J20" s="1">
        <f>'Alberta Agg'!J20-'Alberta Oil'!J20</f>
        <v>204800</v>
      </c>
      <c r="K20">
        <f t="shared" si="0"/>
        <v>203477.51860347236</v>
      </c>
      <c r="L20">
        <f t="shared" si="1"/>
        <v>0.61282968127610371</v>
      </c>
      <c r="M20">
        <f t="shared" si="4"/>
        <v>0.39734816400531348</v>
      </c>
      <c r="N20">
        <f t="shared" si="5"/>
        <v>0.60265183599468652</v>
      </c>
      <c r="O20">
        <f t="shared" si="6"/>
        <v>66.333881009032595</v>
      </c>
      <c r="P20">
        <f t="shared" si="7"/>
        <v>72.836079656577795</v>
      </c>
      <c r="Q20">
        <f t="shared" si="8"/>
        <v>0.97777702319820936</v>
      </c>
      <c r="R20">
        <f t="shared" si="9"/>
        <v>1.1229782044628958</v>
      </c>
      <c r="S20">
        <f t="shared" si="10"/>
        <v>153.56227501387073</v>
      </c>
      <c r="T20">
        <f t="shared" si="10"/>
        <v>146.09064307817158</v>
      </c>
      <c r="U20">
        <f t="shared" si="10"/>
        <v>101.96654849837748</v>
      </c>
      <c r="V20">
        <f t="shared" si="10"/>
        <v>93.299677875141612</v>
      </c>
    </row>
    <row r="21" spans="1:22" x14ac:dyDescent="0.2">
      <c r="A21">
        <v>2016</v>
      </c>
      <c r="B21" s="1">
        <f>'Alberta Agg'!B21-'Alberta Oil'!B21</f>
        <v>196898.625</v>
      </c>
      <c r="E21">
        <v>1.0087494358448377</v>
      </c>
      <c r="F21">
        <f t="shared" si="3"/>
        <v>195190.81548243487</v>
      </c>
      <c r="G21" s="1">
        <f>'Alberta Agg'!G21-'Alberta Oil'!G21</f>
        <v>3051.1958</v>
      </c>
      <c r="H21" s="1">
        <f>'Alberta Agg'!H21-'Alberta Oil'!H21</f>
        <v>113681.77100000001</v>
      </c>
      <c r="I21" s="1">
        <v>2917</v>
      </c>
      <c r="J21" s="1">
        <f>'Alberta Agg'!J21-'Alberta Oil'!J21</f>
        <v>213911</v>
      </c>
      <c r="K21">
        <f t="shared" si="0"/>
        <v>212055.63284488721</v>
      </c>
      <c r="L21">
        <f t="shared" si="1"/>
        <v>0.5773619343456563</v>
      </c>
      <c r="M21">
        <f t="shared" si="4"/>
        <v>0.39734816400531348</v>
      </c>
      <c r="N21">
        <f t="shared" si="5"/>
        <v>0.60265183599468652</v>
      </c>
      <c r="O21">
        <f t="shared" si="6"/>
        <v>60.570285967761777</v>
      </c>
      <c r="P21">
        <f t="shared" si="7"/>
        <v>66.914917889076065</v>
      </c>
      <c r="Q21">
        <f t="shared" si="8"/>
        <v>1.0561599054393587</v>
      </c>
      <c r="R21">
        <f t="shared" si="9"/>
        <v>1.0460047308878986</v>
      </c>
      <c r="S21">
        <f t="shared" si="10"/>
        <v>140.21960979764899</v>
      </c>
      <c r="T21">
        <f t="shared" si="10"/>
        <v>134.21429917741784</v>
      </c>
      <c r="U21">
        <f t="shared" si="10"/>
        <v>110.1406329510294</v>
      </c>
      <c r="V21">
        <f t="shared" si="10"/>
        <v>86.90454014144639</v>
      </c>
    </row>
    <row r="22" spans="1:22" x14ac:dyDescent="0.2">
      <c r="A22">
        <v>2017</v>
      </c>
      <c r="B22" s="1">
        <f>'Alberta Agg'!B22-'Alberta Oil'!B22</f>
        <v>205032.75700000001</v>
      </c>
      <c r="E22">
        <v>1.0361415981584121</v>
      </c>
      <c r="F22">
        <f t="shared" si="3"/>
        <v>197881.02066784626</v>
      </c>
      <c r="G22" s="1">
        <f>'Alberta Agg'!G22-'Alberta Oil'!G22</f>
        <v>3097.9115000000002</v>
      </c>
      <c r="H22" s="1">
        <f>'Alberta Agg'!H22-'Alberta Oil'!H22</f>
        <v>115856.251</v>
      </c>
      <c r="I22" s="1">
        <v>2925.9</v>
      </c>
      <c r="J22" s="1">
        <f>'Alberta Agg'!J22-'Alberta Oil'!J22</f>
        <v>214312</v>
      </c>
      <c r="K22">
        <f t="shared" si="0"/>
        <v>206836.59490257679</v>
      </c>
      <c r="L22">
        <f t="shared" si="1"/>
        <v>0.56506215248327363</v>
      </c>
      <c r="M22">
        <f t="shared" si="4"/>
        <v>0.39734816400531348</v>
      </c>
      <c r="N22">
        <f t="shared" si="5"/>
        <v>0.60265183599468652</v>
      </c>
      <c r="O22">
        <f t="shared" si="6"/>
        <v>62.038404837325047</v>
      </c>
      <c r="P22">
        <f t="shared" si="7"/>
        <v>67.630821514011501</v>
      </c>
      <c r="Q22">
        <f t="shared" si="8"/>
        <v>1.0296141737312041</v>
      </c>
      <c r="R22">
        <f t="shared" si="9"/>
        <v>1.0587892614238354</v>
      </c>
      <c r="S22">
        <f t="shared" si="10"/>
        <v>143.61829038397303</v>
      </c>
      <c r="T22">
        <f t="shared" si="10"/>
        <v>135.65021969156328</v>
      </c>
      <c r="U22">
        <f t="shared" si="10"/>
        <v>107.37233652410903</v>
      </c>
      <c r="V22">
        <f t="shared" si="10"/>
        <v>87.96670909187435</v>
      </c>
    </row>
    <row r="23" spans="1:22" x14ac:dyDescent="0.2">
      <c r="A23">
        <v>2018</v>
      </c>
      <c r="B23" s="1">
        <f>'Alberta Agg'!B23-'Alberta Oil'!B23</f>
        <v>209840.19400000002</v>
      </c>
      <c r="E23">
        <v>1.0554253488657452</v>
      </c>
      <c r="F23">
        <f t="shared" si="3"/>
        <v>198820.49850850477</v>
      </c>
      <c r="G23" s="1">
        <f>'Alberta Agg'!G23-'Alberta Oil'!G23</f>
        <v>3179.7707</v>
      </c>
      <c r="H23" s="1">
        <f>'Alberta Agg'!H23-'Alberta Oil'!H23</f>
        <v>118936.947</v>
      </c>
      <c r="I23" s="1">
        <v>2941</v>
      </c>
      <c r="J23" s="1">
        <f>'Alberta Agg'!J23-'Alberta Oil'!J23</f>
        <v>220438</v>
      </c>
      <c r="K23">
        <f t="shared" si="0"/>
        <v>208861.76387264382</v>
      </c>
      <c r="L23">
        <f t="shared" si="1"/>
        <v>0.56679773656709442</v>
      </c>
      <c r="M23">
        <f t="shared" si="4"/>
        <v>0.39734816400531348</v>
      </c>
      <c r="N23">
        <f t="shared" si="5"/>
        <v>0.60265183599468652</v>
      </c>
      <c r="O23">
        <f t="shared" si="6"/>
        <v>60.528107255208674</v>
      </c>
      <c r="P23">
        <f t="shared" si="7"/>
        <v>67.603025674432089</v>
      </c>
      <c r="Q23">
        <f t="shared" si="8"/>
        <v>1.0330188863285652</v>
      </c>
      <c r="R23">
        <f t="shared" si="9"/>
        <v>1.081186909214553</v>
      </c>
      <c r="S23">
        <f t="shared" si="10"/>
        <v>140.12196649744877</v>
      </c>
      <c r="T23">
        <f t="shared" si="10"/>
        <v>135.59446830985519</v>
      </c>
      <c r="U23">
        <f t="shared" si="10"/>
        <v>107.72739374466663</v>
      </c>
      <c r="V23">
        <f t="shared" si="10"/>
        <v>89.827558497259105</v>
      </c>
    </row>
    <row r="24" spans="1:22" x14ac:dyDescent="0.2">
      <c r="B24" s="1"/>
      <c r="G24" s="1"/>
      <c r="H24" s="1"/>
      <c r="J24" s="1"/>
    </row>
    <row r="25" spans="1:22" x14ac:dyDescent="0.2">
      <c r="B25" s="1"/>
      <c r="G25" s="1"/>
      <c r="H25" s="1"/>
      <c r="J25" s="1"/>
    </row>
    <row r="26" spans="1:22" x14ac:dyDescent="0.2">
      <c r="B26" s="1"/>
      <c r="G26" s="1"/>
      <c r="H26" s="1"/>
      <c r="J26" s="1"/>
    </row>
    <row r="27" spans="1:22" x14ac:dyDescent="0.2">
      <c r="B27" s="1"/>
      <c r="G27" s="1"/>
      <c r="H27" s="1"/>
      <c r="J27" s="1"/>
    </row>
    <row r="28" spans="1:22" x14ac:dyDescent="0.2">
      <c r="B28" s="1"/>
      <c r="G28" s="1"/>
      <c r="H28" s="1"/>
      <c r="J28" s="1"/>
    </row>
    <row r="29" spans="1:22" x14ac:dyDescent="0.2">
      <c r="B29" s="1"/>
      <c r="G29" s="1"/>
      <c r="H29" s="1"/>
      <c r="J29" s="1"/>
    </row>
    <row r="30" spans="1:22" x14ac:dyDescent="0.2">
      <c r="B30" s="1"/>
      <c r="G30" s="1"/>
      <c r="H30" s="1"/>
      <c r="J30" s="1"/>
    </row>
    <row r="31" spans="1:22" x14ac:dyDescent="0.2">
      <c r="B31" s="1"/>
      <c r="G31" s="1"/>
      <c r="H31" s="1"/>
      <c r="J31" s="1"/>
    </row>
    <row r="32" spans="1:22" x14ac:dyDescent="0.2">
      <c r="B32" s="1"/>
      <c r="G32" s="1"/>
      <c r="H32" s="1"/>
      <c r="J32" s="1"/>
    </row>
    <row r="33" spans="2:10" x14ac:dyDescent="0.2">
      <c r="B33" s="1"/>
      <c r="G33" s="1"/>
      <c r="H33" s="1"/>
      <c r="J33" s="1"/>
    </row>
    <row r="34" spans="2:10" x14ac:dyDescent="0.2">
      <c r="B34" s="1"/>
      <c r="G34" s="1"/>
      <c r="H34" s="1"/>
      <c r="J34" s="1"/>
    </row>
    <row r="35" spans="2:10" x14ac:dyDescent="0.2">
      <c r="B35" s="1"/>
      <c r="G35" s="1"/>
      <c r="H35" s="1"/>
      <c r="J35" s="1"/>
    </row>
    <row r="36" spans="2:10" x14ac:dyDescent="0.2">
      <c r="B36" s="1"/>
      <c r="G36" s="1"/>
      <c r="H36" s="1"/>
      <c r="J36" s="1"/>
    </row>
    <row r="37" spans="2:10" x14ac:dyDescent="0.2">
      <c r="B37" s="1"/>
      <c r="G37" s="1"/>
      <c r="H37" s="1"/>
      <c r="J37" s="1"/>
    </row>
    <row r="38" spans="2:10" x14ac:dyDescent="0.2">
      <c r="B38" s="1"/>
      <c r="G38" s="1"/>
      <c r="H38" s="1"/>
      <c r="J38" s="1"/>
    </row>
    <row r="39" spans="2:10" x14ac:dyDescent="0.2">
      <c r="B39" s="1"/>
      <c r="G39" s="1"/>
      <c r="H39" s="1"/>
      <c r="J39" s="1"/>
    </row>
    <row r="40" spans="2:10" x14ac:dyDescent="0.2">
      <c r="B40" s="1"/>
      <c r="G40" s="1"/>
      <c r="H40" s="1"/>
      <c r="J40" s="1"/>
    </row>
    <row r="41" spans="2:10" x14ac:dyDescent="0.2">
      <c r="B41" s="1"/>
      <c r="G41" s="1"/>
      <c r="H41" s="1"/>
      <c r="J41" s="1"/>
    </row>
    <row r="42" spans="2:10" x14ac:dyDescent="0.2">
      <c r="B42" s="1"/>
      <c r="G42" s="1"/>
      <c r="H42" s="1"/>
      <c r="J42" s="1"/>
    </row>
    <row r="43" spans="2:10" x14ac:dyDescent="0.2">
      <c r="B43" s="1"/>
      <c r="G43" s="1"/>
      <c r="H43" s="1"/>
      <c r="J43" s="1"/>
    </row>
    <row r="44" spans="2:10" x14ac:dyDescent="0.2">
      <c r="B44" s="1"/>
      <c r="G44" s="1"/>
      <c r="H44" s="1"/>
      <c r="J44" s="1"/>
    </row>
    <row r="45" spans="2:10" x14ac:dyDescent="0.2">
      <c r="B45" s="1"/>
      <c r="G45" s="1"/>
      <c r="H45" s="1"/>
      <c r="J45" s="1"/>
    </row>
    <row r="46" spans="2:10" x14ac:dyDescent="0.2">
      <c r="B46" s="1"/>
      <c r="G46" s="1"/>
      <c r="H46" s="1"/>
      <c r="J46" s="1"/>
    </row>
    <row r="47" spans="2:10" x14ac:dyDescent="0.2">
      <c r="B47" s="1"/>
      <c r="G47" s="1"/>
      <c r="H47" s="1"/>
      <c r="J47" s="1"/>
    </row>
    <row r="48" spans="2:10" x14ac:dyDescent="0.2">
      <c r="B48" s="1"/>
      <c r="G48" s="1"/>
      <c r="H48" s="1"/>
      <c r="J48" s="1"/>
    </row>
    <row r="49" spans="2:10" x14ac:dyDescent="0.2">
      <c r="B49" s="1"/>
      <c r="G49" s="1"/>
      <c r="H49" s="1"/>
      <c r="J49" s="1"/>
    </row>
    <row r="50" spans="2:10" x14ac:dyDescent="0.2">
      <c r="B50" s="1"/>
      <c r="G50" s="1"/>
      <c r="H50" s="1"/>
      <c r="J50" s="1"/>
    </row>
    <row r="51" spans="2:10" x14ac:dyDescent="0.2">
      <c r="B51" s="1"/>
      <c r="G51" s="1"/>
      <c r="H51" s="1"/>
      <c r="J51" s="1"/>
    </row>
    <row r="52" spans="2:10" x14ac:dyDescent="0.2">
      <c r="B52" s="1"/>
      <c r="G52" s="1"/>
      <c r="H52" s="1"/>
      <c r="J52" s="1"/>
    </row>
    <row r="53" spans="2:10" x14ac:dyDescent="0.2">
      <c r="B53" s="1"/>
      <c r="G53" s="1"/>
      <c r="H53" s="1"/>
      <c r="J53" s="1"/>
    </row>
    <row r="54" spans="2:10" x14ac:dyDescent="0.2">
      <c r="B54" s="1"/>
      <c r="G54" s="1"/>
      <c r="H54" s="1"/>
      <c r="J54" s="1"/>
    </row>
    <row r="55" spans="2:10" x14ac:dyDescent="0.2">
      <c r="B55" s="1"/>
      <c r="G55" s="1"/>
      <c r="H55" s="1"/>
      <c r="J55" s="1"/>
    </row>
    <row r="56" spans="2:10" x14ac:dyDescent="0.2">
      <c r="B56" s="1"/>
      <c r="G56" s="1"/>
      <c r="H56" s="1"/>
      <c r="J56" s="1"/>
    </row>
    <row r="57" spans="2:10" x14ac:dyDescent="0.2">
      <c r="B57" s="1"/>
      <c r="G57" s="1"/>
      <c r="H57" s="1"/>
      <c r="J57" s="1"/>
    </row>
    <row r="58" spans="2:10" x14ac:dyDescent="0.2">
      <c r="B58" s="1"/>
      <c r="G58" s="1"/>
      <c r="H58" s="1"/>
      <c r="J58" s="1"/>
    </row>
    <row r="59" spans="2:10" x14ac:dyDescent="0.2">
      <c r="B59" s="1"/>
      <c r="G59" s="1"/>
      <c r="H59" s="1"/>
      <c r="J59" s="1"/>
    </row>
    <row r="60" spans="2:10" x14ac:dyDescent="0.2">
      <c r="B60" s="1"/>
      <c r="G60" s="1"/>
      <c r="H60" s="1"/>
      <c r="J6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1A80E-C7EB-F845-93A9-DD36414D7924}">
  <dimension ref="A1:V62"/>
  <sheetViews>
    <sheetView workbookViewId="0">
      <selection activeCell="J2" sqref="J2"/>
    </sheetView>
  </sheetViews>
  <sheetFormatPr baseColWidth="10" defaultRowHeight="16" x14ac:dyDescent="0.2"/>
  <cols>
    <col min="2" max="2" width="11.66406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15</v>
      </c>
      <c r="Q1" t="s">
        <v>16</v>
      </c>
      <c r="R1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">
      <c r="A2">
        <v>1997</v>
      </c>
      <c r="B2" s="1">
        <v>255477.405</v>
      </c>
      <c r="E2">
        <v>0.71841973726084174</v>
      </c>
      <c r="F2">
        <f>B2/E2</f>
        <v>355610.22581878485</v>
      </c>
      <c r="G2" s="1">
        <v>7904.357</v>
      </c>
      <c r="H2" s="1">
        <v>159270.11199999999</v>
      </c>
      <c r="I2" s="1">
        <v>7487</v>
      </c>
      <c r="J2">
        <v>215436</v>
      </c>
      <c r="K2">
        <f t="shared" ref="K2:K23" si="0">J2/E2</f>
        <v>299874.83476081077</v>
      </c>
      <c r="L2">
        <f t="shared" ref="L2:L23" si="1">H2/B2</f>
        <v>0.62342151940990631</v>
      </c>
      <c r="M2">
        <f>1-AVERAGE($L$2:$L$60)</f>
        <v>0.38430576325584431</v>
      </c>
      <c r="N2">
        <f>1-M2</f>
        <v>0.61569423674415569</v>
      </c>
      <c r="O2">
        <f>(F2/((K2^M2)*(G2^N2)))^(1/N2)</f>
        <v>50.040147543712393</v>
      </c>
      <c r="P2">
        <f>F2/I2</f>
        <v>47.49702495242218</v>
      </c>
      <c r="Q2">
        <f>(K2/F2)^(M2/N2)</f>
        <v>0.89906090366552283</v>
      </c>
      <c r="R2">
        <f>G2/I2</f>
        <v>1.0557442233204222</v>
      </c>
      <c r="S2">
        <f>O2/O$2*100</f>
        <v>100</v>
      </c>
      <c r="T2">
        <f t="shared" ref="T2:V17" si="2">P2/P$2*100</f>
        <v>100</v>
      </c>
      <c r="U2">
        <f t="shared" si="2"/>
        <v>100</v>
      </c>
      <c r="V2">
        <f t="shared" si="2"/>
        <v>100</v>
      </c>
    </row>
    <row r="3" spans="1:22" x14ac:dyDescent="0.2">
      <c r="A3">
        <v>1998</v>
      </c>
      <c r="B3" s="1">
        <v>271817.163</v>
      </c>
      <c r="E3">
        <v>0.71440622246062668</v>
      </c>
      <c r="F3">
        <f t="shared" ref="F3:F23" si="3">B3/E3</f>
        <v>380479.8368969704</v>
      </c>
      <c r="G3" s="1">
        <v>8228.5660000000007</v>
      </c>
      <c r="H3" s="1">
        <v>171249.09400000001</v>
      </c>
      <c r="I3" s="1">
        <v>7588</v>
      </c>
      <c r="J3">
        <v>229183</v>
      </c>
      <c r="K3">
        <f t="shared" si="0"/>
        <v>320802.0770180666</v>
      </c>
      <c r="L3">
        <f t="shared" si="1"/>
        <v>0.63001575069783222</v>
      </c>
      <c r="M3">
        <f t="shared" ref="M3:M23" si="4">1-AVERAGE($L$2:$L$60)</f>
        <v>0.38430576325584431</v>
      </c>
      <c r="N3">
        <f t="shared" ref="N3:N23" si="5">1-M3</f>
        <v>0.61569423674415569</v>
      </c>
      <c r="O3">
        <f t="shared" ref="O3:O23" si="6">(F3/((K3^M3)*(G3^N3)))^(1/N3)</f>
        <v>51.43467360460977</v>
      </c>
      <c r="P3">
        <f t="shared" ref="P3:P23" si="7">F3/I3</f>
        <v>50.142308499864313</v>
      </c>
      <c r="Q3">
        <f t="shared" ref="Q3:Q23" si="8">(K3/F3)^(M3/N3)</f>
        <v>0.89898304648764593</v>
      </c>
      <c r="R3">
        <f t="shared" ref="R3:R23" si="9">G3/I3</f>
        <v>1.0844182920400633</v>
      </c>
      <c r="S3">
        <f t="shared" ref="S3:V23" si="10">O3/O$2*100</f>
        <v>102.78681444669841</v>
      </c>
      <c r="T3">
        <f t="shared" si="2"/>
        <v>105.56936681843108</v>
      </c>
      <c r="U3">
        <f t="shared" si="2"/>
        <v>99.991340166438164</v>
      </c>
      <c r="V3">
        <f t="shared" si="2"/>
        <v>102.71600526777766</v>
      </c>
    </row>
    <row r="4" spans="1:22" x14ac:dyDescent="0.2">
      <c r="A4">
        <v>1999</v>
      </c>
      <c r="B4" s="1">
        <v>294800.63699999999</v>
      </c>
      <c r="E4">
        <v>0.72869630805409524</v>
      </c>
      <c r="F4">
        <f t="shared" si="3"/>
        <v>404558.98258526</v>
      </c>
      <c r="G4" s="1">
        <v>8533.5769999999993</v>
      </c>
      <c r="H4" s="1">
        <v>184286.81</v>
      </c>
      <c r="I4" s="1">
        <v>7695.1</v>
      </c>
      <c r="J4">
        <v>238936</v>
      </c>
      <c r="K4">
        <f t="shared" si="0"/>
        <v>327895.17026379996</v>
      </c>
      <c r="L4">
        <f t="shared" si="1"/>
        <v>0.62512351355604434</v>
      </c>
      <c r="M4">
        <f t="shared" si="4"/>
        <v>0.38430576325584431</v>
      </c>
      <c r="N4">
        <f t="shared" si="5"/>
        <v>0.61569423674415569</v>
      </c>
      <c r="O4">
        <f t="shared" si="6"/>
        <v>54.051212347041591</v>
      </c>
      <c r="P4">
        <f t="shared" si="7"/>
        <v>52.573583525264127</v>
      </c>
      <c r="Q4">
        <f t="shared" si="8"/>
        <v>0.8770922981244984</v>
      </c>
      <c r="R4">
        <f t="shared" si="9"/>
        <v>1.1089624566282439</v>
      </c>
      <c r="S4">
        <f t="shared" si="10"/>
        <v>108.01569339863626</v>
      </c>
      <c r="T4">
        <f t="shared" si="2"/>
        <v>110.68816115941395</v>
      </c>
      <c r="U4">
        <f t="shared" si="2"/>
        <v>97.556494176150125</v>
      </c>
      <c r="V4">
        <f t="shared" si="2"/>
        <v>105.04082637937104</v>
      </c>
    </row>
    <row r="5" spans="1:22" x14ac:dyDescent="0.2">
      <c r="A5">
        <v>2000</v>
      </c>
      <c r="B5" s="1">
        <v>321529.59499999997</v>
      </c>
      <c r="E5">
        <v>0.76219994494219512</v>
      </c>
      <c r="F5">
        <f t="shared" si="3"/>
        <v>421844.15930964757</v>
      </c>
      <c r="G5" s="1">
        <v>8763.8709999999992</v>
      </c>
      <c r="H5" s="1">
        <v>203067.12400000001</v>
      </c>
      <c r="I5" s="1">
        <v>7836.6</v>
      </c>
      <c r="J5">
        <v>253931</v>
      </c>
      <c r="K5">
        <f t="shared" si="0"/>
        <v>333155.36387142877</v>
      </c>
      <c r="L5">
        <f t="shared" si="1"/>
        <v>0.63156588742631925</v>
      </c>
      <c r="M5">
        <f t="shared" si="4"/>
        <v>0.38430576325584431</v>
      </c>
      <c r="N5">
        <f t="shared" si="5"/>
        <v>0.61569423674415569</v>
      </c>
      <c r="O5">
        <f t="shared" si="6"/>
        <v>55.774805908648418</v>
      </c>
      <c r="P5">
        <f t="shared" si="7"/>
        <v>53.829997614992159</v>
      </c>
      <c r="Q5">
        <f t="shared" si="8"/>
        <v>0.86301430888492114</v>
      </c>
      <c r="R5">
        <f t="shared" si="9"/>
        <v>1.1183256769517391</v>
      </c>
      <c r="S5">
        <f t="shared" si="10"/>
        <v>111.46011482065784</v>
      </c>
      <c r="T5">
        <f t="shared" si="2"/>
        <v>113.33340913228507</v>
      </c>
      <c r="U5">
        <f t="shared" si="2"/>
        <v>95.990639273308659</v>
      </c>
      <c r="V5">
        <f t="shared" si="2"/>
        <v>105.92770978509283</v>
      </c>
    </row>
    <row r="6" spans="1:22" x14ac:dyDescent="0.2">
      <c r="A6">
        <v>2001</v>
      </c>
      <c r="B6" s="1">
        <v>333358.54300000001</v>
      </c>
      <c r="E6">
        <v>0.77559148284828427</v>
      </c>
      <c r="F6">
        <f t="shared" si="3"/>
        <v>429812.02136951423</v>
      </c>
      <c r="G6" s="1">
        <v>8848.1980000000003</v>
      </c>
      <c r="H6" s="1">
        <v>207559.86900000001</v>
      </c>
      <c r="I6" s="1">
        <v>8004.3</v>
      </c>
      <c r="J6">
        <v>265782</v>
      </c>
      <c r="K6">
        <f t="shared" si="0"/>
        <v>342682.97921986127</v>
      </c>
      <c r="L6">
        <f t="shared" si="1"/>
        <v>0.62263251792530183</v>
      </c>
      <c r="M6">
        <f t="shared" si="4"/>
        <v>0.38430576325584431</v>
      </c>
      <c r="N6">
        <f t="shared" si="5"/>
        <v>0.61569423674415569</v>
      </c>
      <c r="O6">
        <f t="shared" si="6"/>
        <v>55.95444485858922</v>
      </c>
      <c r="P6">
        <f t="shared" si="7"/>
        <v>53.697640189587375</v>
      </c>
      <c r="Q6">
        <f t="shared" si="8"/>
        <v>0.86813873514507056</v>
      </c>
      <c r="R6">
        <f t="shared" si="9"/>
        <v>1.1054305810626788</v>
      </c>
      <c r="S6">
        <f t="shared" si="10"/>
        <v>111.81910446948704</v>
      </c>
      <c r="T6">
        <f t="shared" si="2"/>
        <v>113.0547444674195</v>
      </c>
      <c r="U6">
        <f t="shared" si="2"/>
        <v>96.560614704256324</v>
      </c>
      <c r="V6">
        <f t="shared" si="2"/>
        <v>104.70628743636294</v>
      </c>
    </row>
    <row r="7" spans="1:22" x14ac:dyDescent="0.2">
      <c r="A7">
        <v>2002</v>
      </c>
      <c r="B7" s="1">
        <v>351847.35100000002</v>
      </c>
      <c r="E7">
        <v>0.77794852910494672</v>
      </c>
      <c r="F7">
        <f t="shared" si="3"/>
        <v>452275.87409260997</v>
      </c>
      <c r="G7" s="1">
        <v>8925.3310000000001</v>
      </c>
      <c r="H7" s="1">
        <v>211936.19099999999</v>
      </c>
      <c r="I7" s="1">
        <v>8163.9</v>
      </c>
      <c r="J7">
        <v>270408</v>
      </c>
      <c r="K7">
        <f t="shared" si="0"/>
        <v>347591.11931365507</v>
      </c>
      <c r="L7">
        <f t="shared" si="1"/>
        <v>0.60235266912667473</v>
      </c>
      <c r="M7">
        <f t="shared" si="4"/>
        <v>0.38430576325584431</v>
      </c>
      <c r="N7">
        <f t="shared" si="5"/>
        <v>0.61569423674415569</v>
      </c>
      <c r="O7">
        <f t="shared" si="6"/>
        <v>59.723448533063014</v>
      </c>
      <c r="P7">
        <f t="shared" si="7"/>
        <v>55.399487266209775</v>
      </c>
      <c r="Q7">
        <f t="shared" si="8"/>
        <v>0.84846555077314378</v>
      </c>
      <c r="R7">
        <f t="shared" si="9"/>
        <v>1.0932680459094306</v>
      </c>
      <c r="S7">
        <f t="shared" si="10"/>
        <v>119.3510640249248</v>
      </c>
      <c r="T7">
        <f t="shared" si="2"/>
        <v>116.63780483452069</v>
      </c>
      <c r="U7">
        <f t="shared" si="2"/>
        <v>94.372422081073822</v>
      </c>
      <c r="V7">
        <f t="shared" si="2"/>
        <v>103.55425317611422</v>
      </c>
    </row>
    <row r="8" spans="1:22" x14ac:dyDescent="0.2">
      <c r="A8">
        <v>2003</v>
      </c>
      <c r="B8" s="1">
        <v>361905.772</v>
      </c>
      <c r="E8">
        <v>0.8066007962545868</v>
      </c>
      <c r="F8">
        <f t="shared" si="3"/>
        <v>448680.15712418407</v>
      </c>
      <c r="G8" s="1">
        <v>9075.0969999999998</v>
      </c>
      <c r="H8" s="1">
        <v>218290.55600000001</v>
      </c>
      <c r="I8" s="1">
        <v>8292.7999999999993</v>
      </c>
      <c r="J8">
        <v>269411</v>
      </c>
      <c r="K8">
        <f t="shared" si="0"/>
        <v>334007.85277053708</v>
      </c>
      <c r="L8">
        <f t="shared" si="1"/>
        <v>0.60316958967982426</v>
      </c>
      <c r="M8">
        <f t="shared" si="4"/>
        <v>0.38430576325584431</v>
      </c>
      <c r="N8">
        <f t="shared" si="5"/>
        <v>0.61569423674415569</v>
      </c>
      <c r="O8">
        <f t="shared" si="6"/>
        <v>59.442005975068547</v>
      </c>
      <c r="P8">
        <f t="shared" si="7"/>
        <v>54.104784526840646</v>
      </c>
      <c r="Q8">
        <f t="shared" si="8"/>
        <v>0.83174869957263597</v>
      </c>
      <c r="R8">
        <f t="shared" si="9"/>
        <v>1.0943344829249471</v>
      </c>
      <c r="S8">
        <f t="shared" si="10"/>
        <v>118.78863051541404</v>
      </c>
      <c r="T8">
        <f t="shared" si="2"/>
        <v>113.91194412921118</v>
      </c>
      <c r="U8">
        <f t="shared" si="2"/>
        <v>92.513054030216296</v>
      </c>
      <c r="V8">
        <f t="shared" si="2"/>
        <v>103.65526599645078</v>
      </c>
    </row>
    <row r="9" spans="1:22" x14ac:dyDescent="0.2">
      <c r="A9">
        <v>2004</v>
      </c>
      <c r="B9" s="1">
        <v>377705.69099999999</v>
      </c>
      <c r="E9">
        <v>0.83672718245794997</v>
      </c>
      <c r="F9">
        <f t="shared" si="3"/>
        <v>451408.41473616369</v>
      </c>
      <c r="G9" s="1">
        <v>9296.7540000000008</v>
      </c>
      <c r="H9" s="1">
        <v>229548.16800000001</v>
      </c>
      <c r="I9" s="1">
        <v>8417.7000000000007</v>
      </c>
      <c r="J9">
        <v>275074</v>
      </c>
      <c r="K9">
        <f t="shared" si="0"/>
        <v>328749.92681837961</v>
      </c>
      <c r="L9">
        <f t="shared" si="1"/>
        <v>0.60774347188748079</v>
      </c>
      <c r="M9">
        <f t="shared" si="4"/>
        <v>0.38430576325584431</v>
      </c>
      <c r="N9">
        <f t="shared" si="5"/>
        <v>0.61569423674415569</v>
      </c>
      <c r="O9">
        <f t="shared" si="6"/>
        <v>59.182154712334452</v>
      </c>
      <c r="P9">
        <f t="shared" si="7"/>
        <v>53.626099140639802</v>
      </c>
      <c r="Q9">
        <f t="shared" si="8"/>
        <v>0.82044134564045479</v>
      </c>
      <c r="R9">
        <f t="shared" si="9"/>
        <v>1.1044292383905343</v>
      </c>
      <c r="S9">
        <f t="shared" si="10"/>
        <v>118.26934495074397</v>
      </c>
      <c r="T9">
        <f t="shared" si="2"/>
        <v>112.90412229893793</v>
      </c>
      <c r="U9">
        <f t="shared" si="2"/>
        <v>91.255369051803768</v>
      </c>
      <c r="V9">
        <f t="shared" si="2"/>
        <v>104.61144034650674</v>
      </c>
    </row>
    <row r="10" spans="1:22" x14ac:dyDescent="0.2">
      <c r="A10">
        <v>2005</v>
      </c>
      <c r="B10" s="1">
        <v>393437.27</v>
      </c>
      <c r="E10">
        <v>0.86791954497046719</v>
      </c>
      <c r="F10">
        <f t="shared" si="3"/>
        <v>453310.76167133392</v>
      </c>
      <c r="G10" s="1">
        <v>9298.8250000000007</v>
      </c>
      <c r="H10" s="1">
        <v>238992.03899999999</v>
      </c>
      <c r="I10" s="1">
        <v>8540.2999999999993</v>
      </c>
      <c r="J10">
        <v>282606</v>
      </c>
      <c r="K10">
        <f t="shared" si="0"/>
        <v>325613.13043090451</v>
      </c>
      <c r="L10">
        <f t="shared" si="1"/>
        <v>0.60744636368588056</v>
      </c>
      <c r="M10">
        <f t="shared" si="4"/>
        <v>0.38430576325584431</v>
      </c>
      <c r="N10">
        <f t="shared" si="5"/>
        <v>0.61569423674415569</v>
      </c>
      <c r="O10">
        <f t="shared" si="6"/>
        <v>59.932080663914633</v>
      </c>
      <c r="P10">
        <f t="shared" si="7"/>
        <v>53.079020839002609</v>
      </c>
      <c r="Q10">
        <f t="shared" si="8"/>
        <v>0.81340829973638307</v>
      </c>
      <c r="R10">
        <f t="shared" si="9"/>
        <v>1.0888171375712798</v>
      </c>
      <c r="S10">
        <f t="shared" si="10"/>
        <v>119.76799351273131</v>
      </c>
      <c r="T10">
        <f t="shared" si="2"/>
        <v>111.75230636481321</v>
      </c>
      <c r="U10">
        <f t="shared" si="2"/>
        <v>90.473103259197558</v>
      </c>
      <c r="V10">
        <f t="shared" si="2"/>
        <v>103.13266352969852</v>
      </c>
    </row>
    <row r="11" spans="1:22" x14ac:dyDescent="0.2">
      <c r="A11">
        <v>2006</v>
      </c>
      <c r="B11" s="1">
        <v>406742.30499999999</v>
      </c>
      <c r="E11">
        <v>0.89296730030178662</v>
      </c>
      <c r="F11">
        <f t="shared" si="3"/>
        <v>455495.18427218741</v>
      </c>
      <c r="G11" s="1">
        <v>9318.5460000000003</v>
      </c>
      <c r="H11" s="1">
        <v>248087.47399999999</v>
      </c>
      <c r="I11" s="1">
        <v>8646.7000000000007</v>
      </c>
      <c r="J11">
        <v>295089</v>
      </c>
      <c r="K11">
        <f t="shared" si="0"/>
        <v>330458.90918992436</v>
      </c>
      <c r="L11">
        <f t="shared" si="1"/>
        <v>0.60993771965765886</v>
      </c>
      <c r="M11">
        <f t="shared" si="4"/>
        <v>0.38430576325584431</v>
      </c>
      <c r="N11">
        <f t="shared" si="5"/>
        <v>0.61569423674415569</v>
      </c>
      <c r="O11">
        <f t="shared" si="6"/>
        <v>59.72081166451958</v>
      </c>
      <c r="P11">
        <f t="shared" si="7"/>
        <v>52.678499805959198</v>
      </c>
      <c r="Q11">
        <f t="shared" si="8"/>
        <v>0.81848351125984797</v>
      </c>
      <c r="R11">
        <f t="shared" si="9"/>
        <v>1.0776997004637607</v>
      </c>
      <c r="S11">
        <f t="shared" si="10"/>
        <v>119.34579451899232</v>
      </c>
      <c r="T11">
        <f t="shared" si="2"/>
        <v>110.90905137474884</v>
      </c>
      <c r="U11">
        <f t="shared" si="2"/>
        <v>91.037604674259981</v>
      </c>
      <c r="V11">
        <f t="shared" si="2"/>
        <v>102.07962086444446</v>
      </c>
    </row>
    <row r="12" spans="1:22" x14ac:dyDescent="0.2">
      <c r="A12">
        <v>2007</v>
      </c>
      <c r="B12" s="1">
        <v>423090.21600000001</v>
      </c>
      <c r="E12">
        <v>0.92333011369840901</v>
      </c>
      <c r="F12">
        <f t="shared" si="3"/>
        <v>458222.04834770033</v>
      </c>
      <c r="G12" s="1">
        <v>9389.4150000000009</v>
      </c>
      <c r="H12" s="1">
        <v>259839.61499999999</v>
      </c>
      <c r="I12" s="1">
        <v>8728.5</v>
      </c>
      <c r="J12">
        <v>311006</v>
      </c>
      <c r="K12">
        <f t="shared" si="0"/>
        <v>336830.7774066439</v>
      </c>
      <c r="L12">
        <f t="shared" si="1"/>
        <v>0.61414706644977102</v>
      </c>
      <c r="M12">
        <f t="shared" si="4"/>
        <v>0.38430576325584431</v>
      </c>
      <c r="N12">
        <f t="shared" si="5"/>
        <v>0.61569423674415569</v>
      </c>
      <c r="O12">
        <f t="shared" si="6"/>
        <v>59.138234323527115</v>
      </c>
      <c r="P12">
        <f t="shared" si="7"/>
        <v>52.49722728392053</v>
      </c>
      <c r="Q12">
        <f t="shared" si="8"/>
        <v>0.82521876284171458</v>
      </c>
      <c r="R12">
        <f t="shared" si="9"/>
        <v>1.0757191957380994</v>
      </c>
      <c r="S12">
        <f t="shared" si="10"/>
        <v>118.18157464837033</v>
      </c>
      <c r="T12">
        <f t="shared" si="2"/>
        <v>110.52740110882115</v>
      </c>
      <c r="U12">
        <f t="shared" si="2"/>
        <v>91.786747647156091</v>
      </c>
      <c r="V12">
        <f t="shared" si="2"/>
        <v>101.89202763097806</v>
      </c>
    </row>
    <row r="13" spans="1:22" x14ac:dyDescent="0.2">
      <c r="A13">
        <v>2008</v>
      </c>
      <c r="B13" s="1">
        <v>422133.62400000001</v>
      </c>
      <c r="E13">
        <v>0.97250107178403189</v>
      </c>
      <c r="F13">
        <f t="shared" si="3"/>
        <v>434070.08613944775</v>
      </c>
      <c r="G13" s="1">
        <v>9349.3780000000006</v>
      </c>
      <c r="H13" s="1">
        <v>265155.01899999997</v>
      </c>
      <c r="I13" s="1">
        <v>8807.6</v>
      </c>
      <c r="J13">
        <v>334340</v>
      </c>
      <c r="K13">
        <f t="shared" si="0"/>
        <v>343793.96558058349</v>
      </c>
      <c r="L13">
        <f t="shared" si="1"/>
        <v>0.62813053479956849</v>
      </c>
      <c r="M13">
        <f t="shared" si="4"/>
        <v>0.38430576325584431</v>
      </c>
      <c r="N13">
        <f t="shared" si="5"/>
        <v>0.61569423674415569</v>
      </c>
      <c r="O13">
        <f t="shared" si="6"/>
        <v>53.70106447362032</v>
      </c>
      <c r="P13">
        <f t="shared" si="7"/>
        <v>49.283583057751002</v>
      </c>
      <c r="Q13">
        <f t="shared" si="8"/>
        <v>0.86455821979353797</v>
      </c>
      <c r="R13">
        <f t="shared" si="9"/>
        <v>1.0615125573368456</v>
      </c>
      <c r="S13">
        <f t="shared" si="10"/>
        <v>107.31595950373635</v>
      </c>
      <c r="T13">
        <f t="shared" si="2"/>
        <v>103.76141054543611</v>
      </c>
      <c r="U13">
        <f t="shared" si="2"/>
        <v>96.162364114453709</v>
      </c>
      <c r="V13">
        <f t="shared" si="2"/>
        <v>100.5463760908188</v>
      </c>
    </row>
    <row r="14" spans="1:22" x14ac:dyDescent="0.2">
      <c r="A14">
        <v>2009</v>
      </c>
      <c r="B14" s="1">
        <v>403851.48800000001</v>
      </c>
      <c r="E14">
        <v>0.93320714895263435</v>
      </c>
      <c r="F14">
        <f t="shared" si="3"/>
        <v>432756.53048013436</v>
      </c>
      <c r="G14" s="1">
        <v>8908.9869999999992</v>
      </c>
      <c r="H14" s="1">
        <v>255479.63399999999</v>
      </c>
      <c r="I14" s="1">
        <v>8885.1</v>
      </c>
      <c r="J14">
        <v>347973</v>
      </c>
      <c r="K14">
        <f t="shared" si="0"/>
        <v>372878.62656275218</v>
      </c>
      <c r="L14">
        <f t="shared" si="1"/>
        <v>0.63260788084554487</v>
      </c>
      <c r="M14">
        <f t="shared" si="4"/>
        <v>0.38430576325584431</v>
      </c>
      <c r="N14">
        <f t="shared" si="5"/>
        <v>0.61569423674415569</v>
      </c>
      <c r="O14">
        <f t="shared" si="6"/>
        <v>53.30709798319382</v>
      </c>
      <c r="P14">
        <f t="shared" si="7"/>
        <v>48.705870556339754</v>
      </c>
      <c r="Q14">
        <f t="shared" si="8"/>
        <v>0.91123473212883399</v>
      </c>
      <c r="R14">
        <f t="shared" si="9"/>
        <v>1.0026884334447557</v>
      </c>
      <c r="S14">
        <f t="shared" si="10"/>
        <v>106.52865868676264</v>
      </c>
      <c r="T14">
        <f t="shared" si="2"/>
        <v>102.54509751953617</v>
      </c>
      <c r="U14">
        <f t="shared" si="2"/>
        <v>101.35406048841382</v>
      </c>
      <c r="V14">
        <f t="shared" si="2"/>
        <v>94.974560248238845</v>
      </c>
    </row>
    <row r="15" spans="1:22" x14ac:dyDescent="0.2">
      <c r="A15">
        <v>2010</v>
      </c>
      <c r="B15" s="1">
        <v>428234.97499999998</v>
      </c>
      <c r="E15">
        <v>0.96191189435469515</v>
      </c>
      <c r="F15">
        <f t="shared" si="3"/>
        <v>445191.47492950404</v>
      </c>
      <c r="G15" s="1">
        <v>9125.0849999999991</v>
      </c>
      <c r="H15" s="1">
        <v>263054.36499999999</v>
      </c>
      <c r="I15" s="1">
        <v>8977</v>
      </c>
      <c r="J15">
        <v>338416</v>
      </c>
      <c r="K15">
        <f t="shared" si="0"/>
        <v>351816.00517272798</v>
      </c>
      <c r="L15">
        <f t="shared" si="1"/>
        <v>0.61427576063818701</v>
      </c>
      <c r="M15">
        <f t="shared" si="4"/>
        <v>0.38430576325584431</v>
      </c>
      <c r="N15">
        <f t="shared" si="5"/>
        <v>0.61569423674415569</v>
      </c>
      <c r="O15">
        <f t="shared" si="6"/>
        <v>56.509427588312789</v>
      </c>
      <c r="P15">
        <f t="shared" si="7"/>
        <v>49.592455712320827</v>
      </c>
      <c r="Q15">
        <f t="shared" si="8"/>
        <v>0.86335421297659931</v>
      </c>
      <c r="R15">
        <f t="shared" si="9"/>
        <v>1.016496045449482</v>
      </c>
      <c r="S15">
        <f t="shared" si="10"/>
        <v>112.92817939625215</v>
      </c>
      <c r="T15">
        <f t="shared" si="2"/>
        <v>104.41170949548449</v>
      </c>
      <c r="U15">
        <f t="shared" si="2"/>
        <v>96.02844584350791</v>
      </c>
      <c r="V15">
        <f t="shared" si="2"/>
        <v>96.282416043205927</v>
      </c>
    </row>
    <row r="16" spans="1:22" x14ac:dyDescent="0.2">
      <c r="A16">
        <v>2011</v>
      </c>
      <c r="B16" s="1">
        <v>449115.25599999999</v>
      </c>
      <c r="E16">
        <v>0.99433393377591783</v>
      </c>
      <c r="F16">
        <f t="shared" si="3"/>
        <v>451674.47347845638</v>
      </c>
      <c r="G16" s="1">
        <v>9284.2199999999993</v>
      </c>
      <c r="H16" s="1">
        <v>275105.821</v>
      </c>
      <c r="I16" s="1">
        <v>9055.7999999999993</v>
      </c>
      <c r="J16">
        <v>342921</v>
      </c>
      <c r="K16">
        <f t="shared" si="0"/>
        <v>344875.08507104852</v>
      </c>
      <c r="L16">
        <f t="shared" si="1"/>
        <v>0.61255060326875199</v>
      </c>
      <c r="M16">
        <f t="shared" si="4"/>
        <v>0.38430576325584431</v>
      </c>
      <c r="N16">
        <f t="shared" si="5"/>
        <v>0.61569423674415569</v>
      </c>
      <c r="O16">
        <f t="shared" si="6"/>
        <v>57.572051970942397</v>
      </c>
      <c r="P16">
        <f t="shared" si="7"/>
        <v>49.876816347363722</v>
      </c>
      <c r="Q16">
        <f t="shared" si="8"/>
        <v>0.84502277698570916</v>
      </c>
      <c r="R16">
        <f t="shared" si="9"/>
        <v>1.0252236135957067</v>
      </c>
      <c r="S16">
        <f t="shared" si="10"/>
        <v>115.05172306026982</v>
      </c>
      <c r="T16">
        <f t="shared" si="2"/>
        <v>105.01040096158734</v>
      </c>
      <c r="U16">
        <f t="shared" si="2"/>
        <v>93.989492095641452</v>
      </c>
      <c r="V16">
        <f t="shared" si="2"/>
        <v>97.10909053059035</v>
      </c>
    </row>
    <row r="17" spans="1:22" x14ac:dyDescent="0.2">
      <c r="A17">
        <v>2012</v>
      </c>
      <c r="B17" s="1">
        <v>462806.87900000002</v>
      </c>
      <c r="E17">
        <v>1</v>
      </c>
      <c r="F17">
        <f t="shared" si="3"/>
        <v>462806.87900000002</v>
      </c>
      <c r="G17" s="1">
        <v>9404.0750000000007</v>
      </c>
      <c r="H17" s="1">
        <v>284375.57400000002</v>
      </c>
      <c r="I17" s="1">
        <v>9120.2000000000007</v>
      </c>
      <c r="J17">
        <v>351365</v>
      </c>
      <c r="K17">
        <f t="shared" si="0"/>
        <v>351365</v>
      </c>
      <c r="L17">
        <f t="shared" si="1"/>
        <v>0.61445839918036316</v>
      </c>
      <c r="M17">
        <f t="shared" si="4"/>
        <v>0.38430576325584431</v>
      </c>
      <c r="N17">
        <f t="shared" si="5"/>
        <v>0.61569423674415569</v>
      </c>
      <c r="O17">
        <f t="shared" si="6"/>
        <v>58.446938782130076</v>
      </c>
      <c r="P17">
        <f t="shared" si="7"/>
        <v>50.745255476853572</v>
      </c>
      <c r="Q17">
        <f t="shared" si="8"/>
        <v>0.84201911746733182</v>
      </c>
      <c r="R17">
        <f t="shared" si="9"/>
        <v>1.0311259621499529</v>
      </c>
      <c r="S17">
        <f t="shared" si="10"/>
        <v>116.80009282761199</v>
      </c>
      <c r="T17">
        <f t="shared" si="2"/>
        <v>106.83880838365172</v>
      </c>
      <c r="U17">
        <f t="shared" si="2"/>
        <v>93.655403547676428</v>
      </c>
      <c r="V17">
        <f t="shared" si="2"/>
        <v>97.668160466647663</v>
      </c>
    </row>
    <row r="18" spans="1:22" x14ac:dyDescent="0.2">
      <c r="A18">
        <v>2013</v>
      </c>
      <c r="B18" s="1">
        <v>470621.49099999998</v>
      </c>
      <c r="E18">
        <v>1.0113009880581321</v>
      </c>
      <c r="F18">
        <f t="shared" si="3"/>
        <v>465362.43567177007</v>
      </c>
      <c r="G18" s="1">
        <v>9495.11</v>
      </c>
      <c r="H18" s="1">
        <v>292913.40700000001</v>
      </c>
      <c r="I18" s="1">
        <v>9178.7000000000007</v>
      </c>
      <c r="J18">
        <v>362164</v>
      </c>
      <c r="K18">
        <f t="shared" si="0"/>
        <v>358116.92490819748</v>
      </c>
      <c r="L18">
        <f t="shared" si="1"/>
        <v>0.62239700608997484</v>
      </c>
      <c r="M18">
        <f t="shared" si="4"/>
        <v>0.38430576325584431</v>
      </c>
      <c r="N18">
        <f t="shared" si="5"/>
        <v>0.61569423674415569</v>
      </c>
      <c r="O18">
        <f t="shared" si="6"/>
        <v>57.716821173850477</v>
      </c>
      <c r="P18">
        <f t="shared" si="7"/>
        <v>50.700255555990502</v>
      </c>
      <c r="Q18">
        <f t="shared" si="8"/>
        <v>0.84915880994214354</v>
      </c>
      <c r="R18">
        <f t="shared" si="9"/>
        <v>1.0344722019458092</v>
      </c>
      <c r="S18">
        <f t="shared" si="10"/>
        <v>115.34102916749427</v>
      </c>
      <c r="T18">
        <f t="shared" si="10"/>
        <v>106.74406577417639</v>
      </c>
      <c r="U18">
        <f t="shared" si="10"/>
        <v>94.449531336539536</v>
      </c>
      <c r="V18">
        <f t="shared" si="10"/>
        <v>97.985116005872115</v>
      </c>
    </row>
    <row r="19" spans="1:22" x14ac:dyDescent="0.2">
      <c r="A19">
        <v>2014</v>
      </c>
      <c r="B19" s="1">
        <v>493566.91200000001</v>
      </c>
      <c r="E19">
        <v>1.0325474854772028</v>
      </c>
      <c r="F19">
        <f t="shared" si="3"/>
        <v>478008.92350427143</v>
      </c>
      <c r="G19" s="1">
        <v>9508.6659999999993</v>
      </c>
      <c r="H19" s="1">
        <v>303202.41600000003</v>
      </c>
      <c r="I19" s="1">
        <v>9227.5</v>
      </c>
      <c r="J19">
        <v>372538</v>
      </c>
      <c r="K19">
        <f t="shared" si="0"/>
        <v>360795.02903232351</v>
      </c>
      <c r="L19">
        <f t="shared" si="1"/>
        <v>0.61430863501644128</v>
      </c>
      <c r="M19">
        <f t="shared" si="4"/>
        <v>0.38430576325584431</v>
      </c>
      <c r="N19">
        <f t="shared" si="5"/>
        <v>0.61569423674415569</v>
      </c>
      <c r="O19">
        <f t="shared" si="6"/>
        <v>59.920611053554303</v>
      </c>
      <c r="P19">
        <f t="shared" si="7"/>
        <v>51.802646817043772</v>
      </c>
      <c r="Q19">
        <f t="shared" si="8"/>
        <v>0.83895791928996422</v>
      </c>
      <c r="R19">
        <f t="shared" si="9"/>
        <v>1.0304704416147386</v>
      </c>
      <c r="S19">
        <f t="shared" si="10"/>
        <v>119.74507269630024</v>
      </c>
      <c r="T19">
        <f t="shared" si="10"/>
        <v>109.06503484993964</v>
      </c>
      <c r="U19">
        <f t="shared" si="10"/>
        <v>93.314915137504556</v>
      </c>
      <c r="V19">
        <f t="shared" si="10"/>
        <v>97.606069619192894</v>
      </c>
    </row>
    <row r="20" spans="1:22" x14ac:dyDescent="0.2">
      <c r="A20">
        <v>2015</v>
      </c>
      <c r="B20" s="1">
        <v>517674.89899999998</v>
      </c>
      <c r="E20">
        <v>1.0064993980937267</v>
      </c>
      <c r="F20">
        <f t="shared" si="3"/>
        <v>514332.05025304283</v>
      </c>
      <c r="G20" s="1">
        <v>9649.1720000000005</v>
      </c>
      <c r="H20" s="1">
        <v>318993.913</v>
      </c>
      <c r="I20" s="1">
        <v>9267.7999999999993</v>
      </c>
      <c r="J20">
        <v>394595</v>
      </c>
      <c r="K20">
        <f t="shared" si="0"/>
        <v>392046.93092449789</v>
      </c>
      <c r="L20">
        <f t="shared" si="1"/>
        <v>0.6162051001819967</v>
      </c>
      <c r="M20">
        <f t="shared" si="4"/>
        <v>0.38430576325584431</v>
      </c>
      <c r="N20">
        <f t="shared" si="5"/>
        <v>0.61569423674415569</v>
      </c>
      <c r="O20">
        <f t="shared" si="6"/>
        <v>63.146334466429529</v>
      </c>
      <c r="P20">
        <f t="shared" si="7"/>
        <v>55.496671297723609</v>
      </c>
      <c r="Q20">
        <f t="shared" si="8"/>
        <v>0.84412234044451129</v>
      </c>
      <c r="R20">
        <f t="shared" si="9"/>
        <v>1.0411502190379596</v>
      </c>
      <c r="S20">
        <f t="shared" si="10"/>
        <v>126.19134348328664</v>
      </c>
      <c r="T20">
        <f t="shared" si="10"/>
        <v>116.84241561090339</v>
      </c>
      <c r="U20">
        <f t="shared" si="10"/>
        <v>93.889339087371738</v>
      </c>
      <c r="V20">
        <f t="shared" si="10"/>
        <v>98.617657197634202</v>
      </c>
    </row>
    <row r="21" spans="1:22" x14ac:dyDescent="0.2">
      <c r="A21">
        <v>2016</v>
      </c>
      <c r="B21" s="1">
        <v>538731.69999999995</v>
      </c>
      <c r="E21">
        <v>1.0087494358448377</v>
      </c>
      <c r="F21">
        <f t="shared" si="3"/>
        <v>534058.98517187953</v>
      </c>
      <c r="G21" s="1">
        <v>9738.277</v>
      </c>
      <c r="H21" s="1">
        <v>323575.78600000002</v>
      </c>
      <c r="I21" s="1">
        <v>9329.7999999999993</v>
      </c>
      <c r="J21">
        <v>414037</v>
      </c>
      <c r="K21">
        <f t="shared" si="0"/>
        <v>410445.83053792728</v>
      </c>
      <c r="L21">
        <f t="shared" si="1"/>
        <v>0.60062510893641496</v>
      </c>
      <c r="M21">
        <f t="shared" si="4"/>
        <v>0.38430576325584431</v>
      </c>
      <c r="N21">
        <f t="shared" si="5"/>
        <v>0.61569423674415569</v>
      </c>
      <c r="O21">
        <f t="shared" si="6"/>
        <v>64.635636876618833</v>
      </c>
      <c r="P21">
        <f t="shared" si="7"/>
        <v>57.242275844270999</v>
      </c>
      <c r="Q21">
        <f t="shared" si="8"/>
        <v>0.84846722354418269</v>
      </c>
      <c r="R21">
        <f t="shared" si="9"/>
        <v>1.0437819674591096</v>
      </c>
      <c r="S21">
        <f t="shared" si="10"/>
        <v>129.16755854917614</v>
      </c>
      <c r="T21">
        <f t="shared" si="10"/>
        <v>120.51760273745703</v>
      </c>
      <c r="U21">
        <f t="shared" si="10"/>
        <v>94.372608138662599</v>
      </c>
      <c r="V21">
        <f t="shared" si="10"/>
        <v>98.866936176672596</v>
      </c>
    </row>
    <row r="22" spans="1:22" x14ac:dyDescent="0.2">
      <c r="A22">
        <v>2017</v>
      </c>
      <c r="B22" s="1">
        <v>562127.59699999995</v>
      </c>
      <c r="E22">
        <v>1.0361415981584121</v>
      </c>
      <c r="F22">
        <f t="shared" si="3"/>
        <v>542520.05517305585</v>
      </c>
      <c r="G22" s="1">
        <v>9851.9680000000008</v>
      </c>
      <c r="H22" s="1">
        <v>338200.39</v>
      </c>
      <c r="I22" s="1">
        <v>9411.4</v>
      </c>
      <c r="J22">
        <v>420669</v>
      </c>
      <c r="K22">
        <f t="shared" si="0"/>
        <v>405995.66772309568</v>
      </c>
      <c r="L22">
        <f t="shared" si="1"/>
        <v>0.60164345569392153</v>
      </c>
      <c r="M22">
        <f t="shared" si="4"/>
        <v>0.38430576325584431</v>
      </c>
      <c r="N22">
        <f t="shared" si="5"/>
        <v>0.61569423674415569</v>
      </c>
      <c r="O22">
        <f t="shared" si="6"/>
        <v>65.989361260138423</v>
      </c>
      <c r="P22">
        <f t="shared" si="7"/>
        <v>57.644989605484398</v>
      </c>
      <c r="Q22">
        <f t="shared" si="8"/>
        <v>0.83448566381846689</v>
      </c>
      <c r="R22">
        <f t="shared" si="9"/>
        <v>1.0468121639713539</v>
      </c>
      <c r="S22">
        <f t="shared" si="10"/>
        <v>131.8728351120341</v>
      </c>
      <c r="T22">
        <f t="shared" si="10"/>
        <v>121.36547428649993</v>
      </c>
      <c r="U22">
        <f t="shared" si="10"/>
        <v>92.817478817755401</v>
      </c>
      <c r="V22">
        <f t="shared" si="10"/>
        <v>99.153956123863409</v>
      </c>
    </row>
    <row r="23" spans="1:22" x14ac:dyDescent="0.2">
      <c r="A23">
        <v>2018</v>
      </c>
      <c r="B23" s="1">
        <v>589141.48499999999</v>
      </c>
      <c r="E23">
        <v>1.0554253488657452</v>
      </c>
      <c r="F23">
        <f t="shared" si="3"/>
        <v>558202.89481690421</v>
      </c>
      <c r="G23" s="1">
        <v>10093.57</v>
      </c>
      <c r="H23" s="1">
        <v>359679.51</v>
      </c>
      <c r="I23" s="1">
        <v>9542.2999999999993</v>
      </c>
      <c r="J23">
        <v>441898</v>
      </c>
      <c r="K23">
        <f t="shared" si="0"/>
        <v>418691.85771869437</v>
      </c>
      <c r="L23">
        <f t="shared" si="1"/>
        <v>0.61051465421756879</v>
      </c>
      <c r="M23">
        <f t="shared" si="4"/>
        <v>0.38430576325584431</v>
      </c>
      <c r="N23">
        <f t="shared" si="5"/>
        <v>0.61569423674415569</v>
      </c>
      <c r="O23">
        <f t="shared" si="6"/>
        <v>66.176866866618255</v>
      </c>
      <c r="P23">
        <f t="shared" si="7"/>
        <v>58.49773061179215</v>
      </c>
      <c r="Q23">
        <f t="shared" si="8"/>
        <v>0.83568206843626525</v>
      </c>
      <c r="R23">
        <f t="shared" si="9"/>
        <v>1.0577711872399735</v>
      </c>
      <c r="S23">
        <f t="shared" si="10"/>
        <v>132.2475454509995</v>
      </c>
      <c r="T23">
        <f t="shared" si="10"/>
        <v>123.16083095812714</v>
      </c>
      <c r="U23">
        <f t="shared" si="10"/>
        <v>92.950551517604822</v>
      </c>
      <c r="V23">
        <f t="shared" si="10"/>
        <v>100.19199384422643</v>
      </c>
    </row>
    <row r="24" spans="1:22" x14ac:dyDescent="0.2">
      <c r="B24" s="1"/>
      <c r="G24" s="1"/>
      <c r="H24" s="1"/>
    </row>
    <row r="25" spans="1:22" x14ac:dyDescent="0.2">
      <c r="B25" s="1"/>
      <c r="G25" s="1"/>
      <c r="H25" s="1"/>
    </row>
    <row r="26" spans="1:22" x14ac:dyDescent="0.2">
      <c r="B26" s="1"/>
      <c r="G26" s="1"/>
      <c r="H26" s="1"/>
    </row>
    <row r="27" spans="1:22" x14ac:dyDescent="0.2">
      <c r="B27" s="1"/>
      <c r="G27" s="1"/>
      <c r="H27" s="1"/>
    </row>
    <row r="28" spans="1:22" x14ac:dyDescent="0.2">
      <c r="B28" s="1"/>
      <c r="G28" s="1"/>
      <c r="H28" s="1"/>
    </row>
    <row r="29" spans="1:22" x14ac:dyDescent="0.2">
      <c r="B29" s="1"/>
      <c r="G29" s="1"/>
      <c r="H29" s="1"/>
    </row>
    <row r="30" spans="1:22" x14ac:dyDescent="0.2">
      <c r="B30" s="1"/>
      <c r="G30" s="1"/>
      <c r="H30" s="1"/>
    </row>
    <row r="31" spans="1:22" x14ac:dyDescent="0.2">
      <c r="B31" s="1"/>
      <c r="G31" s="1"/>
      <c r="H31" s="1"/>
    </row>
    <row r="32" spans="1:22" x14ac:dyDescent="0.2">
      <c r="B32" s="1"/>
      <c r="G32" s="1"/>
      <c r="H32" s="1"/>
    </row>
    <row r="33" spans="2:8" x14ac:dyDescent="0.2">
      <c r="B33" s="1"/>
      <c r="G33" s="1"/>
      <c r="H33" s="1"/>
    </row>
    <row r="34" spans="2:8" x14ac:dyDescent="0.2">
      <c r="B34" s="1"/>
      <c r="G34" s="1"/>
      <c r="H34" s="1"/>
    </row>
    <row r="35" spans="2:8" x14ac:dyDescent="0.2">
      <c r="B35" s="1"/>
      <c r="G35" s="1"/>
      <c r="H35" s="1"/>
    </row>
    <row r="36" spans="2:8" x14ac:dyDescent="0.2">
      <c r="B36" s="1"/>
      <c r="G36" s="1"/>
      <c r="H36" s="1"/>
    </row>
    <row r="37" spans="2:8" x14ac:dyDescent="0.2">
      <c r="B37" s="1"/>
      <c r="G37" s="1"/>
      <c r="H37" s="1"/>
    </row>
    <row r="38" spans="2:8" x14ac:dyDescent="0.2">
      <c r="B38" s="1"/>
      <c r="G38" s="1"/>
      <c r="H38" s="1"/>
    </row>
    <row r="39" spans="2:8" x14ac:dyDescent="0.2">
      <c r="B39" s="1"/>
      <c r="G39" s="1"/>
      <c r="H39" s="1"/>
    </row>
    <row r="40" spans="2:8" x14ac:dyDescent="0.2">
      <c r="B40" s="1"/>
      <c r="G40" s="1"/>
      <c r="H40" s="1"/>
    </row>
    <row r="41" spans="2:8" x14ac:dyDescent="0.2">
      <c r="B41" s="1"/>
      <c r="G41" s="1"/>
      <c r="H41" s="1"/>
    </row>
    <row r="42" spans="2:8" x14ac:dyDescent="0.2">
      <c r="B42" s="1"/>
      <c r="G42" s="1"/>
      <c r="H42" s="1"/>
    </row>
    <row r="43" spans="2:8" x14ac:dyDescent="0.2">
      <c r="B43" s="1"/>
      <c r="G43" s="1"/>
      <c r="H43" s="1"/>
    </row>
    <row r="44" spans="2:8" x14ac:dyDescent="0.2">
      <c r="B44" s="1"/>
      <c r="G44" s="1"/>
      <c r="H44" s="1"/>
    </row>
    <row r="45" spans="2:8" x14ac:dyDescent="0.2">
      <c r="B45" s="1"/>
      <c r="G45" s="1"/>
      <c r="H45" s="1"/>
    </row>
    <row r="46" spans="2:8" x14ac:dyDescent="0.2">
      <c r="B46" s="1"/>
      <c r="G46" s="1"/>
      <c r="H46" s="1"/>
    </row>
    <row r="47" spans="2:8" x14ac:dyDescent="0.2">
      <c r="B47" s="1"/>
      <c r="G47" s="1"/>
      <c r="H47" s="1"/>
    </row>
    <row r="48" spans="2:8" x14ac:dyDescent="0.2">
      <c r="B48" s="1"/>
      <c r="G48" s="1"/>
      <c r="H48" s="1"/>
    </row>
    <row r="49" spans="2:9" x14ac:dyDescent="0.2">
      <c r="B49" s="1"/>
      <c r="G49" s="1"/>
      <c r="H49" s="1"/>
    </row>
    <row r="50" spans="2:9" x14ac:dyDescent="0.2">
      <c r="B50" s="1"/>
      <c r="G50" s="1"/>
      <c r="H50" s="1"/>
    </row>
    <row r="51" spans="2:9" x14ac:dyDescent="0.2">
      <c r="B51" s="1"/>
      <c r="G51" s="1"/>
      <c r="H51" s="1"/>
    </row>
    <row r="52" spans="2:9" x14ac:dyDescent="0.2">
      <c r="B52" s="1"/>
      <c r="G52" s="1"/>
      <c r="H52" s="1"/>
    </row>
    <row r="53" spans="2:9" x14ac:dyDescent="0.2">
      <c r="B53" s="1"/>
      <c r="G53" s="1"/>
      <c r="H53" s="1"/>
    </row>
    <row r="54" spans="2:9" x14ac:dyDescent="0.2">
      <c r="B54" s="1"/>
      <c r="G54" s="1"/>
      <c r="H54" s="1"/>
    </row>
    <row r="55" spans="2:9" x14ac:dyDescent="0.2">
      <c r="B55" s="1"/>
      <c r="G55" s="1"/>
      <c r="H55" s="1"/>
    </row>
    <row r="56" spans="2:9" x14ac:dyDescent="0.2">
      <c r="B56" s="1"/>
      <c r="G56" s="1"/>
      <c r="H56" s="1"/>
    </row>
    <row r="57" spans="2:9" x14ac:dyDescent="0.2">
      <c r="B57" s="1"/>
      <c r="G57" s="1"/>
      <c r="H57" s="1"/>
    </row>
    <row r="58" spans="2:9" x14ac:dyDescent="0.2">
      <c r="B58" s="1"/>
      <c r="G58" s="1"/>
      <c r="H58" s="1"/>
    </row>
    <row r="59" spans="2:9" x14ac:dyDescent="0.2">
      <c r="B59" s="1"/>
      <c r="G59" s="1"/>
      <c r="H59" s="1"/>
    </row>
    <row r="60" spans="2:9" x14ac:dyDescent="0.2">
      <c r="B60" s="1"/>
      <c r="G60" s="1"/>
      <c r="H60" s="1"/>
      <c r="I60" s="1"/>
    </row>
    <row r="61" spans="2:9" x14ac:dyDescent="0.2">
      <c r="G61" s="1"/>
      <c r="H61" s="1"/>
      <c r="I61" s="1"/>
    </row>
    <row r="62" spans="2:9" x14ac:dyDescent="0.2">
      <c r="G62" s="1"/>
      <c r="H62" s="1"/>
      <c r="I6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51702-1151-9341-9A08-B2AEAE9EBD08}">
  <dimension ref="A1:V62"/>
  <sheetViews>
    <sheetView workbookViewId="0">
      <selection activeCell="S1" sqref="S1:V23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15</v>
      </c>
      <c r="Q1" t="s">
        <v>16</v>
      </c>
      <c r="R1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">
      <c r="A2">
        <v>1997</v>
      </c>
      <c r="B2">
        <v>46.4</v>
      </c>
      <c r="E2">
        <v>0.71841973726084174</v>
      </c>
      <c r="F2">
        <f>B2/E2</f>
        <v>64.586198838177552</v>
      </c>
      <c r="G2" s="1">
        <v>0.39889999999999998</v>
      </c>
      <c r="H2" s="1">
        <v>9.2690000000000001</v>
      </c>
      <c r="I2" s="1">
        <v>7487</v>
      </c>
      <c r="J2">
        <v>476</v>
      </c>
      <c r="K2">
        <f t="shared" ref="K2:K23" si="0">J2/E2</f>
        <v>662.56531566751107</v>
      </c>
      <c r="L2">
        <f t="shared" ref="L2:L23" si="1">H2/B2</f>
        <v>0.19976293103448275</v>
      </c>
      <c r="M2">
        <f>1-AVERAGE($L$2:$L$60)</f>
        <v>-0.92818058564360206</v>
      </c>
      <c r="N2">
        <f>1-M2</f>
        <v>1.9281805856436021</v>
      </c>
      <c r="O2">
        <f>(F2/((K2^M2)*(G2^N2)))^(1/N2)</f>
        <v>496.58092807319969</v>
      </c>
      <c r="P2">
        <f>F2/I2</f>
        <v>8.6264456842764202E-3</v>
      </c>
      <c r="Q2">
        <f>(K2/F2)^(M2/N2)</f>
        <v>0.32605108756542717</v>
      </c>
      <c r="R2">
        <f>G2/I2</f>
        <v>5.3279016962735405E-5</v>
      </c>
      <c r="S2">
        <f>O2/O$2*100</f>
        <v>100</v>
      </c>
      <c r="T2">
        <f t="shared" ref="T2:V17" si="2">P2/P$2*100</f>
        <v>100</v>
      </c>
      <c r="U2">
        <f t="shared" si="2"/>
        <v>100</v>
      </c>
      <c r="V2">
        <f t="shared" si="2"/>
        <v>100</v>
      </c>
    </row>
    <row r="3" spans="1:22" x14ac:dyDescent="0.2">
      <c r="A3">
        <v>1998</v>
      </c>
      <c r="B3">
        <v>40.9</v>
      </c>
      <c r="E3">
        <v>0.71440622246062668</v>
      </c>
      <c r="F3">
        <f t="shared" ref="F3:F23" si="3">B3/E3</f>
        <v>57.250341212214366</v>
      </c>
      <c r="G3" s="1">
        <v>0.21819999999999998</v>
      </c>
      <c r="H3" s="1">
        <v>5.2539999999999996</v>
      </c>
      <c r="I3" s="1">
        <v>7588</v>
      </c>
      <c r="J3">
        <v>473</v>
      </c>
      <c r="K3">
        <f t="shared" si="0"/>
        <v>662.08829812658666</v>
      </c>
      <c r="L3">
        <f t="shared" si="1"/>
        <v>0.12845965770171147</v>
      </c>
      <c r="M3">
        <f t="shared" ref="M3:M23" si="4">1-AVERAGE($L$2:$L$60)</f>
        <v>-0.92818058564360206</v>
      </c>
      <c r="N3">
        <f t="shared" ref="N3:N23" si="5">1-M3</f>
        <v>1.9281805856436021</v>
      </c>
      <c r="O3">
        <f t="shared" ref="O3:O23" si="6">(F3/((K3^M3)*(G3^N3)))^(1/N3)</f>
        <v>852.49682844347637</v>
      </c>
      <c r="P3">
        <f t="shared" ref="P3:P23" si="7">F3/I3</f>
        <v>7.5448525582781185E-3</v>
      </c>
      <c r="Q3">
        <f t="shared" ref="Q3:Q23" si="8">(K3/F3)^(M3/N3)</f>
        <v>0.30777303075014256</v>
      </c>
      <c r="R3">
        <f t="shared" ref="R3:R23" si="9">G3/I3</f>
        <v>2.8755930416447017E-5</v>
      </c>
      <c r="S3">
        <f t="shared" ref="S3:V23" si="10">O3/O$2*100</f>
        <v>171.67329235765817</v>
      </c>
      <c r="T3">
        <f t="shared" si="2"/>
        <v>87.461891425691789</v>
      </c>
      <c r="U3">
        <f t="shared" si="2"/>
        <v>94.394112606167326</v>
      </c>
      <c r="V3">
        <f t="shared" si="2"/>
        <v>53.972336682862576</v>
      </c>
    </row>
    <row r="4" spans="1:22" x14ac:dyDescent="0.2">
      <c r="A4">
        <v>1999</v>
      </c>
      <c r="B4">
        <v>45.4</v>
      </c>
      <c r="E4">
        <v>0.72869630805409524</v>
      </c>
      <c r="F4">
        <f t="shared" si="3"/>
        <v>62.303046547931324</v>
      </c>
      <c r="G4" s="1">
        <v>0.22790000000000002</v>
      </c>
      <c r="H4" s="1">
        <v>4.3769999999999998</v>
      </c>
      <c r="I4" s="1">
        <v>7695.1</v>
      </c>
      <c r="J4">
        <v>480</v>
      </c>
      <c r="K4">
        <f t="shared" si="0"/>
        <v>658.71062429530912</v>
      </c>
      <c r="L4">
        <f t="shared" si="1"/>
        <v>9.640969162995594E-2</v>
      </c>
      <c r="M4">
        <f t="shared" si="4"/>
        <v>-0.92818058564360206</v>
      </c>
      <c r="N4">
        <f t="shared" si="5"/>
        <v>1.9281805856436021</v>
      </c>
      <c r="O4">
        <f t="shared" si="6"/>
        <v>850.71405667027398</v>
      </c>
      <c r="P4">
        <f t="shared" si="7"/>
        <v>8.0964570373265217E-3</v>
      </c>
      <c r="Q4">
        <f t="shared" si="8"/>
        <v>0.32135225339355994</v>
      </c>
      <c r="R4">
        <f t="shared" si="9"/>
        <v>2.9616249301503556E-5</v>
      </c>
      <c r="S4">
        <f t="shared" si="10"/>
        <v>171.31428304569772</v>
      </c>
      <c r="T4">
        <f t="shared" si="2"/>
        <v>93.856233884183396</v>
      </c>
      <c r="U4">
        <f t="shared" si="2"/>
        <v>98.558865665208273</v>
      </c>
      <c r="V4">
        <f t="shared" si="2"/>
        <v>55.587079097607706</v>
      </c>
    </row>
    <row r="5" spans="1:22" x14ac:dyDescent="0.2">
      <c r="A5">
        <v>2000</v>
      </c>
      <c r="B5">
        <v>83.6</v>
      </c>
      <c r="E5">
        <v>0.76219994494219512</v>
      </c>
      <c r="F5">
        <f t="shared" si="3"/>
        <v>109.68250595496983</v>
      </c>
      <c r="G5" s="1">
        <v>0.28510000000000002</v>
      </c>
      <c r="H5" s="1">
        <v>6.38</v>
      </c>
      <c r="I5" s="1">
        <v>7836.6</v>
      </c>
      <c r="J5">
        <v>498</v>
      </c>
      <c r="K5">
        <f t="shared" si="0"/>
        <v>653.37186561692556</v>
      </c>
      <c r="L5">
        <f t="shared" si="1"/>
        <v>7.6315789473684212E-2</v>
      </c>
      <c r="M5">
        <f t="shared" si="4"/>
        <v>-0.92818058564360206</v>
      </c>
      <c r="N5">
        <f t="shared" si="5"/>
        <v>1.9281805856436021</v>
      </c>
      <c r="O5">
        <f t="shared" si="6"/>
        <v>908.2762177413025</v>
      </c>
      <c r="P5">
        <f t="shared" si="7"/>
        <v>1.3996185329730983E-2</v>
      </c>
      <c r="Q5">
        <f t="shared" si="8"/>
        <v>0.42356708513816366</v>
      </c>
      <c r="R5">
        <f t="shared" si="9"/>
        <v>3.6380573207768679E-5</v>
      </c>
      <c r="S5">
        <f t="shared" si="10"/>
        <v>182.90598095773342</v>
      </c>
      <c r="T5">
        <f t="shared" si="2"/>
        <v>162.24741732556299</v>
      </c>
      <c r="U5">
        <f t="shared" si="2"/>
        <v>129.90819576799245</v>
      </c>
      <c r="V5">
        <f t="shared" si="2"/>
        <v>68.283116471938868</v>
      </c>
    </row>
    <row r="6" spans="1:22" x14ac:dyDescent="0.2">
      <c r="A6">
        <v>2001</v>
      </c>
      <c r="B6">
        <v>57.1</v>
      </c>
      <c r="E6">
        <v>0.77559148284828427</v>
      </c>
      <c r="F6">
        <f t="shared" si="3"/>
        <v>73.621231360491223</v>
      </c>
      <c r="G6" s="1">
        <v>0.6331</v>
      </c>
      <c r="H6" s="1">
        <v>15.879</v>
      </c>
      <c r="I6" s="1">
        <v>8004.3</v>
      </c>
      <c r="J6">
        <v>540</v>
      </c>
      <c r="K6">
        <f t="shared" si="0"/>
        <v>696.24281847049497</v>
      </c>
      <c r="L6">
        <f t="shared" si="1"/>
        <v>0.27809106830122593</v>
      </c>
      <c r="M6">
        <f t="shared" si="4"/>
        <v>-0.92818058564360206</v>
      </c>
      <c r="N6">
        <f t="shared" si="5"/>
        <v>1.9281805856436021</v>
      </c>
      <c r="O6">
        <f t="shared" si="6"/>
        <v>342.95524347014532</v>
      </c>
      <c r="P6">
        <f t="shared" si="7"/>
        <v>9.1977101508553174E-3</v>
      </c>
      <c r="Q6">
        <f t="shared" si="8"/>
        <v>0.33907308393687374</v>
      </c>
      <c r="R6">
        <f t="shared" si="9"/>
        <v>7.9094986444785921E-5</v>
      </c>
      <c r="S6">
        <f t="shared" si="10"/>
        <v>69.063313567207956</v>
      </c>
      <c r="T6">
        <f t="shared" si="2"/>
        <v>106.62224614269758</v>
      </c>
      <c r="U6">
        <f t="shared" si="2"/>
        <v>103.99385153678824</v>
      </c>
      <c r="V6">
        <f t="shared" si="2"/>
        <v>148.45429017601208</v>
      </c>
    </row>
    <row r="7" spans="1:22" x14ac:dyDescent="0.2">
      <c r="A7">
        <v>2002</v>
      </c>
      <c r="B7">
        <v>45.8</v>
      </c>
      <c r="E7">
        <v>0.77794852910494672</v>
      </c>
      <c r="F7">
        <f t="shared" si="3"/>
        <v>58.872789505360053</v>
      </c>
      <c r="G7" s="1">
        <v>0.55700000000000005</v>
      </c>
      <c r="H7" s="1">
        <v>15.135</v>
      </c>
      <c r="I7" s="1">
        <v>8163.9</v>
      </c>
      <c r="J7">
        <v>567</v>
      </c>
      <c r="K7">
        <f t="shared" si="0"/>
        <v>728.83999234801638</v>
      </c>
      <c r="L7">
        <f t="shared" si="1"/>
        <v>0.33045851528384279</v>
      </c>
      <c r="M7">
        <f t="shared" si="4"/>
        <v>-0.92818058564360206</v>
      </c>
      <c r="N7">
        <f t="shared" si="5"/>
        <v>1.9281805856436021</v>
      </c>
      <c r="O7">
        <f t="shared" si="6"/>
        <v>354.868825906224</v>
      </c>
      <c r="P7">
        <f t="shared" si="7"/>
        <v>7.2113560314751596E-3</v>
      </c>
      <c r="Q7">
        <f t="shared" si="8"/>
        <v>0.29784586090715087</v>
      </c>
      <c r="R7">
        <f t="shared" si="9"/>
        <v>6.8227195335562676E-5</v>
      </c>
      <c r="S7">
        <f t="shared" si="10"/>
        <v>71.462435595978775</v>
      </c>
      <c r="T7">
        <f t="shared" si="2"/>
        <v>83.595913026142739</v>
      </c>
      <c r="U7">
        <f t="shared" si="2"/>
        <v>91.349445613299324</v>
      </c>
      <c r="V7">
        <f t="shared" si="2"/>
        <v>128.05640799131558</v>
      </c>
    </row>
    <row r="8" spans="1:22" x14ac:dyDescent="0.2">
      <c r="A8">
        <v>2003</v>
      </c>
      <c r="B8">
        <v>54.4</v>
      </c>
      <c r="E8">
        <v>0.8066007962545868</v>
      </c>
      <c r="F8">
        <f t="shared" si="3"/>
        <v>67.44352380087382</v>
      </c>
      <c r="G8" s="1">
        <v>0.2903</v>
      </c>
      <c r="H8" s="1">
        <v>7.8029999999999999</v>
      </c>
      <c r="I8" s="1">
        <v>8292.7999999999993</v>
      </c>
      <c r="J8">
        <v>561</v>
      </c>
      <c r="K8">
        <f t="shared" si="0"/>
        <v>695.51133919651124</v>
      </c>
      <c r="L8">
        <f t="shared" si="1"/>
        <v>0.1434375</v>
      </c>
      <c r="M8">
        <f t="shared" si="4"/>
        <v>-0.92818058564360206</v>
      </c>
      <c r="N8">
        <f t="shared" si="5"/>
        <v>1.9281805856436021</v>
      </c>
      <c r="O8">
        <f t="shared" si="6"/>
        <v>714.33625146335839</v>
      </c>
      <c r="P8">
        <f t="shared" si="7"/>
        <v>8.1327807014366475E-3</v>
      </c>
      <c r="Q8">
        <f t="shared" si="8"/>
        <v>0.32522994598475508</v>
      </c>
      <c r="R8">
        <f t="shared" si="9"/>
        <v>3.5006270499710592E-5</v>
      </c>
      <c r="S8">
        <f t="shared" si="10"/>
        <v>143.85092360173363</v>
      </c>
      <c r="T8">
        <f t="shared" si="2"/>
        <v>94.277307237445612</v>
      </c>
      <c r="U8">
        <f t="shared" si="2"/>
        <v>99.748155546174246</v>
      </c>
      <c r="V8">
        <f t="shared" si="2"/>
        <v>65.703671905573628</v>
      </c>
    </row>
    <row r="9" spans="1:22" x14ac:dyDescent="0.2">
      <c r="A9">
        <v>2004</v>
      </c>
      <c r="B9">
        <v>67.400000000000006</v>
      </c>
      <c r="E9">
        <v>0.83672718245794997</v>
      </c>
      <c r="F9">
        <f t="shared" si="3"/>
        <v>80.551942632014601</v>
      </c>
      <c r="G9" s="1">
        <v>0.2545</v>
      </c>
      <c r="H9" s="1">
        <v>7.3390000000000004</v>
      </c>
      <c r="I9" s="1">
        <v>8417.7000000000007</v>
      </c>
      <c r="J9">
        <v>599</v>
      </c>
      <c r="K9">
        <f t="shared" si="0"/>
        <v>715.88447532012981</v>
      </c>
      <c r="L9">
        <f t="shared" si="1"/>
        <v>0.10888724035608309</v>
      </c>
      <c r="M9">
        <f t="shared" si="4"/>
        <v>-0.92818058564360206</v>
      </c>
      <c r="N9">
        <f t="shared" si="5"/>
        <v>1.9281805856436021</v>
      </c>
      <c r="O9">
        <f t="shared" si="6"/>
        <v>905.94580393972035</v>
      </c>
      <c r="P9">
        <f t="shared" si="7"/>
        <v>9.5693529862093674E-3</v>
      </c>
      <c r="Q9">
        <f t="shared" si="8"/>
        <v>0.34937032514536748</v>
      </c>
      <c r="R9">
        <f t="shared" si="9"/>
        <v>3.0233911876165696E-5</v>
      </c>
      <c r="S9">
        <f t="shared" si="10"/>
        <v>182.43668911226837</v>
      </c>
      <c r="T9">
        <f t="shared" si="2"/>
        <v>110.93042646349238</v>
      </c>
      <c r="U9">
        <f t="shared" si="2"/>
        <v>107.15201956664566</v>
      </c>
      <c r="V9">
        <f t="shared" si="2"/>
        <v>56.746377091213986</v>
      </c>
    </row>
    <row r="10" spans="1:22" x14ac:dyDescent="0.2">
      <c r="A10">
        <v>2005</v>
      </c>
      <c r="B10">
        <v>97.5</v>
      </c>
      <c r="E10">
        <v>0.86791954497046719</v>
      </c>
      <c r="F10">
        <f t="shared" si="3"/>
        <v>112.33760152655353</v>
      </c>
      <c r="G10" s="1">
        <v>0.29619999999999996</v>
      </c>
      <c r="H10" s="1">
        <v>10.327</v>
      </c>
      <c r="I10" s="1">
        <v>8540.2999999999993</v>
      </c>
      <c r="J10">
        <v>627</v>
      </c>
      <c r="K10">
        <f t="shared" si="0"/>
        <v>722.41719135537505</v>
      </c>
      <c r="L10">
        <f t="shared" si="1"/>
        <v>0.10591794871794871</v>
      </c>
      <c r="M10">
        <f t="shared" si="4"/>
        <v>-0.92818058564360206</v>
      </c>
      <c r="N10">
        <f t="shared" si="5"/>
        <v>1.9281805856436021</v>
      </c>
      <c r="O10">
        <f t="shared" si="6"/>
        <v>929.00654151172569</v>
      </c>
      <c r="P10">
        <f t="shared" si="7"/>
        <v>1.3153823814919094E-2</v>
      </c>
      <c r="Q10">
        <f t="shared" si="8"/>
        <v>0.40824541978063661</v>
      </c>
      <c r="R10">
        <f t="shared" si="9"/>
        <v>3.4682622390314157E-5</v>
      </c>
      <c r="S10">
        <f t="shared" si="10"/>
        <v>187.08059230474177</v>
      </c>
      <c r="T10">
        <f t="shared" si="2"/>
        <v>152.48254375373637</v>
      </c>
      <c r="U10">
        <f t="shared" si="2"/>
        <v>125.20903482608867</v>
      </c>
      <c r="V10">
        <f t="shared" si="2"/>
        <v>65.096213044944136</v>
      </c>
    </row>
    <row r="11" spans="1:22" x14ac:dyDescent="0.2">
      <c r="A11">
        <v>2006</v>
      </c>
      <c r="B11">
        <v>85.6</v>
      </c>
      <c r="E11">
        <v>0.89296730030178662</v>
      </c>
      <c r="F11">
        <f t="shared" si="3"/>
        <v>95.860173122879957</v>
      </c>
      <c r="G11" s="1">
        <v>0.36219999999999997</v>
      </c>
      <c r="H11" s="1">
        <v>13.55</v>
      </c>
      <c r="I11" s="1">
        <v>8646.7000000000007</v>
      </c>
      <c r="J11">
        <v>635</v>
      </c>
      <c r="K11">
        <f t="shared" si="0"/>
        <v>711.11226557276598</v>
      </c>
      <c r="L11">
        <f t="shared" si="1"/>
        <v>0.1582943925233645</v>
      </c>
      <c r="M11">
        <f t="shared" si="4"/>
        <v>-0.92818058564360206</v>
      </c>
      <c r="N11">
        <f t="shared" si="5"/>
        <v>1.9281805856436021</v>
      </c>
      <c r="O11">
        <f t="shared" si="6"/>
        <v>694.4350064017774</v>
      </c>
      <c r="P11">
        <f t="shared" si="7"/>
        <v>1.1086330406152631E-2</v>
      </c>
      <c r="Q11">
        <f t="shared" si="8"/>
        <v>0.38111685636542669</v>
      </c>
      <c r="R11">
        <f t="shared" si="9"/>
        <v>4.1888813073195546E-5</v>
      </c>
      <c r="S11">
        <f t="shared" si="10"/>
        <v>139.84326967535341</v>
      </c>
      <c r="T11">
        <f t="shared" si="2"/>
        <v>128.51562291013886</v>
      </c>
      <c r="U11">
        <f t="shared" si="2"/>
        <v>116.88869349008067</v>
      </c>
      <c r="V11">
        <f t="shared" si="2"/>
        <v>78.621595256709725</v>
      </c>
    </row>
    <row r="12" spans="1:22" x14ac:dyDescent="0.2">
      <c r="A12">
        <v>2007</v>
      </c>
      <c r="B12">
        <v>154.5</v>
      </c>
      <c r="E12">
        <v>0.92333011369840901</v>
      </c>
      <c r="F12">
        <f t="shared" si="3"/>
        <v>167.32910332703059</v>
      </c>
      <c r="G12" s="1">
        <v>1.772</v>
      </c>
      <c r="H12" s="1">
        <v>95.510999999999996</v>
      </c>
      <c r="I12" s="1">
        <v>8728.5</v>
      </c>
      <c r="J12">
        <v>682</v>
      </c>
      <c r="K12">
        <f t="shared" si="0"/>
        <v>738.63073442741018</v>
      </c>
      <c r="L12">
        <f t="shared" si="1"/>
        <v>0.61819417475728156</v>
      </c>
      <c r="M12">
        <f t="shared" si="4"/>
        <v>-0.92818058564360206</v>
      </c>
      <c r="N12">
        <f t="shared" si="5"/>
        <v>1.9281805856436021</v>
      </c>
      <c r="O12">
        <f t="shared" si="6"/>
        <v>192.9861574939828</v>
      </c>
      <c r="P12">
        <f t="shared" si="7"/>
        <v>1.9170430581088457E-2</v>
      </c>
      <c r="Q12">
        <f t="shared" si="8"/>
        <v>0.48930720097469821</v>
      </c>
      <c r="R12">
        <f t="shared" si="9"/>
        <v>2.0301311794695539E-4</v>
      </c>
      <c r="S12">
        <f t="shared" si="10"/>
        <v>38.862982161396104</v>
      </c>
      <c r="T12">
        <f t="shared" si="2"/>
        <v>222.22861283449279</v>
      </c>
      <c r="U12">
        <f t="shared" si="2"/>
        <v>150.07071579741663</v>
      </c>
      <c r="V12">
        <f t="shared" si="2"/>
        <v>381.03765707416773</v>
      </c>
    </row>
    <row r="13" spans="1:22" x14ac:dyDescent="0.2">
      <c r="A13">
        <v>2008</v>
      </c>
      <c r="B13">
        <v>126.9</v>
      </c>
      <c r="E13">
        <v>0.97250107178403189</v>
      </c>
      <c r="F13">
        <f t="shared" si="3"/>
        <v>130.48828806656709</v>
      </c>
      <c r="G13" s="1">
        <v>0.75279999999999991</v>
      </c>
      <c r="H13" s="1">
        <v>54.634</v>
      </c>
      <c r="I13" s="1">
        <v>8807.6</v>
      </c>
      <c r="J13">
        <v>697</v>
      </c>
      <c r="K13">
        <f t="shared" si="0"/>
        <v>716.70872168949779</v>
      </c>
      <c r="L13">
        <f t="shared" si="1"/>
        <v>0.43052797478329391</v>
      </c>
      <c r="M13">
        <f t="shared" si="4"/>
        <v>-0.92818058564360206</v>
      </c>
      <c r="N13">
        <f t="shared" si="5"/>
        <v>1.9281805856436021</v>
      </c>
      <c r="O13">
        <f t="shared" si="6"/>
        <v>393.55033132849792</v>
      </c>
      <c r="P13">
        <f t="shared" si="7"/>
        <v>1.481541941806702E-2</v>
      </c>
      <c r="Q13">
        <f t="shared" si="8"/>
        <v>0.44044495589475169</v>
      </c>
      <c r="R13">
        <f t="shared" si="9"/>
        <v>8.5471638130705282E-5</v>
      </c>
      <c r="S13">
        <f t="shared" si="10"/>
        <v>79.252002861955603</v>
      </c>
      <c r="T13">
        <f t="shared" si="2"/>
        <v>171.74419175989661</v>
      </c>
      <c r="U13">
        <f t="shared" si="2"/>
        <v>135.08464553315426</v>
      </c>
      <c r="V13">
        <f t="shared" si="2"/>
        <v>160.42270109917035</v>
      </c>
    </row>
    <row r="14" spans="1:22" x14ac:dyDescent="0.2">
      <c r="A14">
        <v>2009</v>
      </c>
      <c r="B14">
        <v>40.799999999999997</v>
      </c>
      <c r="E14">
        <v>0.93320714895263435</v>
      </c>
      <c r="F14">
        <f t="shared" si="3"/>
        <v>43.720196577781287</v>
      </c>
      <c r="G14" s="1">
        <v>0.72150000000000003</v>
      </c>
      <c r="H14" s="1">
        <v>59.381</v>
      </c>
      <c r="I14" s="1">
        <v>8885.1</v>
      </c>
      <c r="J14">
        <v>683</v>
      </c>
      <c r="K14">
        <f t="shared" si="0"/>
        <v>731.88466329962307</v>
      </c>
      <c r="L14">
        <f t="shared" si="1"/>
        <v>1.4554166666666668</v>
      </c>
      <c r="M14">
        <f t="shared" si="4"/>
        <v>-0.92818058564360206</v>
      </c>
      <c r="N14">
        <f t="shared" si="5"/>
        <v>1.9281805856436021</v>
      </c>
      <c r="O14">
        <f t="shared" si="6"/>
        <v>235.25300880781762</v>
      </c>
      <c r="P14">
        <f t="shared" si="7"/>
        <v>4.9206195290746628E-3</v>
      </c>
      <c r="Q14">
        <f t="shared" si="8"/>
        <v>0.25757907777732236</v>
      </c>
      <c r="R14">
        <f t="shared" si="9"/>
        <v>8.1203362933450384E-5</v>
      </c>
      <c r="S14">
        <f t="shared" si="10"/>
        <v>47.374555789049474</v>
      </c>
      <c r="T14">
        <f t="shared" si="2"/>
        <v>57.04110023023231</v>
      </c>
      <c r="U14">
        <f t="shared" si="2"/>
        <v>78.999606994298148</v>
      </c>
      <c r="V14">
        <f t="shared" si="2"/>
        <v>152.41152626792257</v>
      </c>
    </row>
    <row r="15" spans="1:22" x14ac:dyDescent="0.2">
      <c r="A15">
        <v>2010</v>
      </c>
      <c r="B15">
        <v>41.6</v>
      </c>
      <c r="E15">
        <v>0.96191189435469515</v>
      </c>
      <c r="F15">
        <f t="shared" si="3"/>
        <v>43.247204077778484</v>
      </c>
      <c r="G15" s="1">
        <v>1.18</v>
      </c>
      <c r="H15" s="1">
        <v>62.603000000000002</v>
      </c>
      <c r="I15" s="1">
        <v>8977</v>
      </c>
      <c r="J15">
        <v>669</v>
      </c>
      <c r="K15">
        <f t="shared" si="0"/>
        <v>695.48989250081263</v>
      </c>
      <c r="L15">
        <f t="shared" si="1"/>
        <v>1.5048798076923078</v>
      </c>
      <c r="M15">
        <f t="shared" si="4"/>
        <v>-0.92818058564360206</v>
      </c>
      <c r="N15">
        <f t="shared" si="5"/>
        <v>1.9281805856436021</v>
      </c>
      <c r="O15">
        <f t="shared" si="6"/>
        <v>139.56487649422269</v>
      </c>
      <c r="P15">
        <f t="shared" si="7"/>
        <v>4.8175564306314452E-3</v>
      </c>
      <c r="Q15">
        <f t="shared" si="8"/>
        <v>0.26260312671710806</v>
      </c>
      <c r="R15">
        <f t="shared" si="9"/>
        <v>1.3144703130221676E-4</v>
      </c>
      <c r="S15">
        <f t="shared" si="10"/>
        <v>28.105162442656233</v>
      </c>
      <c r="T15">
        <f t="shared" si="2"/>
        <v>55.846366011583349</v>
      </c>
      <c r="U15">
        <f t="shared" si="2"/>
        <v>80.540484829516998</v>
      </c>
      <c r="V15">
        <f t="shared" si="2"/>
        <v>246.71444556522863</v>
      </c>
    </row>
    <row r="16" spans="1:22" x14ac:dyDescent="0.2">
      <c r="A16">
        <v>2011</v>
      </c>
      <c r="B16">
        <v>42.2</v>
      </c>
      <c r="E16">
        <v>0.99433393377591783</v>
      </c>
      <c r="F16">
        <f t="shared" si="3"/>
        <v>42.440470516527853</v>
      </c>
      <c r="G16" s="1">
        <v>0.6583</v>
      </c>
      <c r="H16" s="1">
        <v>39.268000000000001</v>
      </c>
      <c r="I16" s="1">
        <v>9055.7999999999993</v>
      </c>
      <c r="J16">
        <v>675</v>
      </c>
      <c r="K16">
        <f t="shared" si="0"/>
        <v>678.84638859375116</v>
      </c>
      <c r="L16">
        <f t="shared" si="1"/>
        <v>0.93052132701421797</v>
      </c>
      <c r="M16">
        <f t="shared" si="4"/>
        <v>-0.92818058564360206</v>
      </c>
      <c r="N16">
        <f t="shared" si="5"/>
        <v>1.9281805856436021</v>
      </c>
      <c r="O16">
        <f t="shared" si="6"/>
        <v>244.86646754914861</v>
      </c>
      <c r="P16">
        <f t="shared" si="7"/>
        <v>4.6865512176205142E-3</v>
      </c>
      <c r="Q16">
        <f t="shared" si="8"/>
        <v>0.26328554674102678</v>
      </c>
      <c r="R16">
        <f t="shared" si="9"/>
        <v>7.2693743236378899E-5</v>
      </c>
      <c r="S16">
        <f t="shared" si="10"/>
        <v>49.310485704568478</v>
      </c>
      <c r="T16">
        <f t="shared" si="2"/>
        <v>54.327719539958117</v>
      </c>
      <c r="U16">
        <f t="shared" si="2"/>
        <v>80.749783325962525</v>
      </c>
      <c r="V16">
        <f t="shared" si="2"/>
        <v>136.43972314133089</v>
      </c>
    </row>
    <row r="17" spans="1:22" x14ac:dyDescent="0.2">
      <c r="A17">
        <v>2012</v>
      </c>
      <c r="B17">
        <v>38.299999999999997</v>
      </c>
      <c r="E17">
        <v>1</v>
      </c>
      <c r="F17">
        <f t="shared" si="3"/>
        <v>38.299999999999997</v>
      </c>
      <c r="G17" s="1">
        <v>0.79100000000000004</v>
      </c>
      <c r="H17" s="1">
        <v>50.165999999999997</v>
      </c>
      <c r="I17" s="1">
        <v>9120.2000000000007</v>
      </c>
      <c r="J17">
        <v>673</v>
      </c>
      <c r="K17">
        <f t="shared" si="0"/>
        <v>673</v>
      </c>
      <c r="L17">
        <f t="shared" si="1"/>
        <v>1.3098172323759791</v>
      </c>
      <c r="M17">
        <f t="shared" si="4"/>
        <v>-0.92818058564360206</v>
      </c>
      <c r="N17">
        <f t="shared" si="5"/>
        <v>1.9281805856436021</v>
      </c>
      <c r="O17">
        <f t="shared" si="6"/>
        <v>192.4187756950179</v>
      </c>
      <c r="P17">
        <f t="shared" si="7"/>
        <v>4.1994693098835545E-3</v>
      </c>
      <c r="Q17">
        <f t="shared" si="8"/>
        <v>0.25163719962439696</v>
      </c>
      <c r="R17">
        <f t="shared" si="9"/>
        <v>8.6730554154514151E-5</v>
      </c>
      <c r="S17">
        <f t="shared" si="10"/>
        <v>38.74872449121807</v>
      </c>
      <c r="T17">
        <f t="shared" si="2"/>
        <v>48.681339494642664</v>
      </c>
      <c r="U17">
        <f t="shared" si="2"/>
        <v>77.177230569397224</v>
      </c>
      <c r="V17">
        <f t="shared" si="2"/>
        <v>162.78557507015481</v>
      </c>
    </row>
    <row r="18" spans="1:22" x14ac:dyDescent="0.2">
      <c r="A18">
        <v>2013</v>
      </c>
      <c r="B18">
        <v>34</v>
      </c>
      <c r="E18">
        <v>1.0113009880581321</v>
      </c>
      <c r="F18">
        <f t="shared" si="3"/>
        <v>33.620060102270557</v>
      </c>
      <c r="G18" s="1">
        <v>0.74050000000000005</v>
      </c>
      <c r="H18" s="1">
        <v>48.6</v>
      </c>
      <c r="I18" s="1">
        <v>9178.7000000000007</v>
      </c>
      <c r="J18">
        <v>648</v>
      </c>
      <c r="K18">
        <f t="shared" si="0"/>
        <v>640.75879253739186</v>
      </c>
      <c r="L18">
        <f t="shared" si="1"/>
        <v>1.4294117647058824</v>
      </c>
      <c r="M18">
        <f t="shared" si="4"/>
        <v>-0.92818058564360206</v>
      </c>
      <c r="N18">
        <f t="shared" si="5"/>
        <v>1.9281805856436021</v>
      </c>
      <c r="O18">
        <f t="shared" si="6"/>
        <v>187.62099760392829</v>
      </c>
      <c r="P18">
        <f t="shared" si="7"/>
        <v>3.6628346173500121E-3</v>
      </c>
      <c r="Q18">
        <f t="shared" si="8"/>
        <v>0.24198697008768891</v>
      </c>
      <c r="R18">
        <f t="shared" si="9"/>
        <v>8.0675912710950352E-5</v>
      </c>
      <c r="S18">
        <f t="shared" si="10"/>
        <v>37.782562115690347</v>
      </c>
      <c r="T18">
        <f t="shared" si="10"/>
        <v>42.460530691410106</v>
      </c>
      <c r="U18">
        <f t="shared" si="10"/>
        <v>74.217501280111662</v>
      </c>
      <c r="V18">
        <f t="shared" si="10"/>
        <v>151.42154887613069</v>
      </c>
    </row>
    <row r="19" spans="1:22" x14ac:dyDescent="0.2">
      <c r="A19">
        <v>2014</v>
      </c>
      <c r="B19">
        <v>1.8</v>
      </c>
      <c r="E19">
        <v>1.0325474854772028</v>
      </c>
      <c r="F19">
        <f t="shared" si="3"/>
        <v>1.7432612304199366</v>
      </c>
      <c r="G19" s="1">
        <v>0.59110000000000007</v>
      </c>
      <c r="H19" s="1">
        <v>45.356000000000002</v>
      </c>
      <c r="I19" s="1">
        <v>9227.5</v>
      </c>
      <c r="J19">
        <v>624</v>
      </c>
      <c r="K19">
        <f t="shared" si="0"/>
        <v>604.33055987891134</v>
      </c>
      <c r="L19">
        <f t="shared" si="1"/>
        <v>25.197777777777777</v>
      </c>
      <c r="M19">
        <f t="shared" si="4"/>
        <v>-0.92818058564360206</v>
      </c>
      <c r="N19">
        <f t="shared" si="5"/>
        <v>1.9281805856436021</v>
      </c>
      <c r="O19">
        <f t="shared" si="6"/>
        <v>49.244211851146041</v>
      </c>
      <c r="P19">
        <f t="shared" si="7"/>
        <v>1.8892020920291918E-4</v>
      </c>
      <c r="Q19">
        <f t="shared" si="8"/>
        <v>5.9888897934776579E-2</v>
      </c>
      <c r="R19">
        <f t="shared" si="9"/>
        <v>6.4058520726090505E-5</v>
      </c>
      <c r="S19">
        <f t="shared" si="10"/>
        <v>9.916653875979522</v>
      </c>
      <c r="T19">
        <f t="shared" si="10"/>
        <v>2.1900121570030571</v>
      </c>
      <c r="U19">
        <f t="shared" si="10"/>
        <v>18.367949140104908</v>
      </c>
      <c r="V19">
        <f t="shared" si="10"/>
        <v>120.23217464934561</v>
      </c>
    </row>
    <row r="20" spans="1:22" x14ac:dyDescent="0.2">
      <c r="A20">
        <v>2015</v>
      </c>
      <c r="B20">
        <v>4.9000000000000004</v>
      </c>
      <c r="E20">
        <v>1.0064993980937267</v>
      </c>
      <c r="F20">
        <f t="shared" si="3"/>
        <v>4.8683585993994853</v>
      </c>
      <c r="G20" s="1">
        <v>0.41639999999999999</v>
      </c>
      <c r="H20" s="1">
        <v>34.634999999999998</v>
      </c>
      <c r="I20" s="1">
        <v>9267.7999999999993</v>
      </c>
      <c r="J20">
        <v>585</v>
      </c>
      <c r="K20">
        <f t="shared" si="0"/>
        <v>581.22240421402012</v>
      </c>
      <c r="L20">
        <f t="shared" si="1"/>
        <v>7.0683673469387749</v>
      </c>
      <c r="M20">
        <f t="shared" si="4"/>
        <v>-0.92818058564360206</v>
      </c>
      <c r="N20">
        <f t="shared" si="5"/>
        <v>1.9281805856436021</v>
      </c>
      <c r="O20">
        <f t="shared" si="6"/>
        <v>116.86143579445864</v>
      </c>
      <c r="P20">
        <f t="shared" si="7"/>
        <v>5.2529819368129279E-4</v>
      </c>
      <c r="Q20">
        <f t="shared" si="8"/>
        <v>0.10004620554882779</v>
      </c>
      <c r="R20">
        <f t="shared" si="9"/>
        <v>4.4929756792334756E-5</v>
      </c>
      <c r="S20">
        <f t="shared" si="10"/>
        <v>23.53321063857539</v>
      </c>
      <c r="T20">
        <f t="shared" si="10"/>
        <v>6.0893931626876574</v>
      </c>
      <c r="U20">
        <f t="shared" si="10"/>
        <v>30.684211574283427</v>
      </c>
      <c r="V20">
        <f t="shared" si="10"/>
        <v>84.329177514216681</v>
      </c>
    </row>
    <row r="21" spans="1:22" x14ac:dyDescent="0.2">
      <c r="A21">
        <v>2016</v>
      </c>
      <c r="B21">
        <v>68.099999999999994</v>
      </c>
      <c r="E21">
        <v>1.0087494358448377</v>
      </c>
      <c r="F21">
        <f t="shared" si="3"/>
        <v>67.509331435675662</v>
      </c>
      <c r="G21" s="1">
        <v>0.32839999999999997</v>
      </c>
      <c r="H21" s="1">
        <v>28.792999999999999</v>
      </c>
      <c r="I21" s="1">
        <v>9329.7999999999993</v>
      </c>
      <c r="J21">
        <v>546</v>
      </c>
      <c r="K21">
        <f t="shared" si="0"/>
        <v>541.26424322876528</v>
      </c>
      <c r="L21">
        <f t="shared" si="1"/>
        <v>0.42280469897209988</v>
      </c>
      <c r="M21">
        <f t="shared" si="4"/>
        <v>-0.92818058564360206</v>
      </c>
      <c r="N21">
        <f t="shared" si="5"/>
        <v>1.9281805856436021</v>
      </c>
      <c r="O21">
        <f t="shared" si="6"/>
        <v>559.94687005166793</v>
      </c>
      <c r="P21">
        <f t="shared" si="7"/>
        <v>7.2358819519899318E-3</v>
      </c>
      <c r="Q21">
        <f t="shared" si="8"/>
        <v>0.36712489660362385</v>
      </c>
      <c r="R21">
        <f t="shared" si="9"/>
        <v>3.519903963643379E-5</v>
      </c>
      <c r="S21">
        <f t="shared" si="10"/>
        <v>112.76044616218681</v>
      </c>
      <c r="T21">
        <f t="shared" si="10"/>
        <v>83.880223869941076</v>
      </c>
      <c r="U21">
        <f t="shared" si="10"/>
        <v>112.59735379044076</v>
      </c>
      <c r="V21">
        <f t="shared" si="10"/>
        <v>66.065482516415102</v>
      </c>
    </row>
    <row r="22" spans="1:22" x14ac:dyDescent="0.2">
      <c r="A22">
        <v>2017</v>
      </c>
      <c r="B22">
        <v>124.8</v>
      </c>
      <c r="E22">
        <v>1.0361415981584121</v>
      </c>
      <c r="F22">
        <f t="shared" si="3"/>
        <v>120.44685805667244</v>
      </c>
      <c r="G22" s="1">
        <v>0.4708</v>
      </c>
      <c r="H22" s="1">
        <v>36.512</v>
      </c>
      <c r="I22" s="1">
        <v>9411.4</v>
      </c>
      <c r="J22">
        <v>513</v>
      </c>
      <c r="K22">
        <f t="shared" si="0"/>
        <v>495.1060751848795</v>
      </c>
      <c r="L22">
        <f t="shared" si="1"/>
        <v>0.29256410256410259</v>
      </c>
      <c r="M22">
        <f t="shared" si="4"/>
        <v>-0.92818058564360206</v>
      </c>
      <c r="N22">
        <f t="shared" si="5"/>
        <v>1.9281805856436021</v>
      </c>
      <c r="O22">
        <f t="shared" si="6"/>
        <v>505.21625789704609</v>
      </c>
      <c r="P22">
        <f t="shared" si="7"/>
        <v>1.2797974590036811E-2</v>
      </c>
      <c r="Q22">
        <f t="shared" si="8"/>
        <v>0.50638601563178953</v>
      </c>
      <c r="R22">
        <f t="shared" si="9"/>
        <v>5.0024438446989822E-5</v>
      </c>
      <c r="S22">
        <f t="shared" si="10"/>
        <v>101.73895720428744</v>
      </c>
      <c r="T22">
        <f t="shared" si="10"/>
        <v>148.35744706958408</v>
      </c>
      <c r="U22">
        <f t="shared" si="10"/>
        <v>155.30879513787096</v>
      </c>
      <c r="V22">
        <f t="shared" si="10"/>
        <v>93.891444134523155</v>
      </c>
    </row>
    <row r="23" spans="1:22" x14ac:dyDescent="0.2">
      <c r="A23">
        <v>2018</v>
      </c>
      <c r="B23">
        <v>134.6</v>
      </c>
      <c r="E23">
        <v>1.0554253488657452</v>
      </c>
      <c r="F23">
        <f t="shared" si="3"/>
        <v>127.53152095944372</v>
      </c>
      <c r="G23" s="1">
        <v>0.2447</v>
      </c>
      <c r="H23" s="1">
        <v>17.989999999999998</v>
      </c>
      <c r="I23" s="1">
        <v>9542.2999999999993</v>
      </c>
      <c r="J23">
        <v>514</v>
      </c>
      <c r="K23">
        <f t="shared" si="0"/>
        <v>487.00744259401245</v>
      </c>
      <c r="L23">
        <f t="shared" si="1"/>
        <v>0.13365527488855869</v>
      </c>
      <c r="M23">
        <f t="shared" si="4"/>
        <v>-0.92818058564360206</v>
      </c>
      <c r="N23">
        <f t="shared" si="5"/>
        <v>1.9281805856436021</v>
      </c>
      <c r="O23">
        <f t="shared" si="6"/>
        <v>993.3565897756863</v>
      </c>
      <c r="P23">
        <f t="shared" si="7"/>
        <v>1.336486182151512E-2</v>
      </c>
      <c r="Q23">
        <f t="shared" si="8"/>
        <v>0.52466052882580139</v>
      </c>
      <c r="R23">
        <f t="shared" si="9"/>
        <v>2.5643712731731346E-5</v>
      </c>
      <c r="S23">
        <f t="shared" si="10"/>
        <v>200.03921488286761</v>
      </c>
      <c r="T23">
        <f t="shared" si="10"/>
        <v>154.9289511655478</v>
      </c>
      <c r="U23">
        <f t="shared" si="10"/>
        <v>160.9135957016307</v>
      </c>
      <c r="V23">
        <f t="shared" si="10"/>
        <v>48.130979499241064</v>
      </c>
    </row>
    <row r="24" spans="1:22" x14ac:dyDescent="0.2">
      <c r="B24" s="1"/>
      <c r="H24" s="1"/>
    </row>
    <row r="25" spans="1:22" x14ac:dyDescent="0.2">
      <c r="B25" s="1"/>
      <c r="H25" s="1"/>
    </row>
    <row r="26" spans="1:22" x14ac:dyDescent="0.2">
      <c r="B26" s="1"/>
      <c r="H26" s="1"/>
    </row>
    <row r="27" spans="1:22" x14ac:dyDescent="0.2">
      <c r="B27" s="1"/>
      <c r="H27" s="1"/>
    </row>
    <row r="28" spans="1:22" x14ac:dyDescent="0.2">
      <c r="B28" s="1"/>
      <c r="H28" s="1"/>
    </row>
    <row r="29" spans="1:22" x14ac:dyDescent="0.2">
      <c r="B29" s="1"/>
      <c r="H29" s="1"/>
    </row>
    <row r="30" spans="1:22" x14ac:dyDescent="0.2">
      <c r="B30" s="1"/>
      <c r="H30" s="1"/>
    </row>
    <row r="31" spans="1:22" x14ac:dyDescent="0.2">
      <c r="B31" s="1"/>
      <c r="H31" s="1"/>
    </row>
    <row r="32" spans="1:22" x14ac:dyDescent="0.2">
      <c r="B32" s="1"/>
      <c r="H32" s="1"/>
    </row>
    <row r="33" spans="2:8" x14ac:dyDescent="0.2">
      <c r="B33" s="1"/>
      <c r="H33" s="1"/>
    </row>
    <row r="34" spans="2:8" x14ac:dyDescent="0.2">
      <c r="B34" s="1"/>
      <c r="H34" s="1"/>
    </row>
    <row r="35" spans="2:8" x14ac:dyDescent="0.2">
      <c r="B35" s="1"/>
      <c r="H35" s="1"/>
    </row>
    <row r="36" spans="2:8" x14ac:dyDescent="0.2">
      <c r="B36" s="1"/>
      <c r="H36" s="1"/>
    </row>
    <row r="37" spans="2:8" x14ac:dyDescent="0.2">
      <c r="B37" s="1"/>
      <c r="H37" s="1"/>
    </row>
    <row r="38" spans="2:8" x14ac:dyDescent="0.2">
      <c r="B38" s="1"/>
      <c r="H38" s="1"/>
    </row>
    <row r="39" spans="2:8" x14ac:dyDescent="0.2">
      <c r="B39" s="1"/>
      <c r="H39" s="1"/>
    </row>
    <row r="40" spans="2:8" x14ac:dyDescent="0.2">
      <c r="B40" s="1"/>
      <c r="H40" s="1"/>
    </row>
    <row r="41" spans="2:8" x14ac:dyDescent="0.2">
      <c r="B41" s="1"/>
      <c r="H41" s="1"/>
    </row>
    <row r="42" spans="2:8" x14ac:dyDescent="0.2">
      <c r="B42" s="1"/>
      <c r="H42" s="1"/>
    </row>
    <row r="43" spans="2:8" x14ac:dyDescent="0.2">
      <c r="B43" s="1"/>
      <c r="H43" s="1"/>
    </row>
    <row r="44" spans="2:8" x14ac:dyDescent="0.2">
      <c r="B44" s="1"/>
      <c r="H44" s="1"/>
    </row>
    <row r="45" spans="2:8" x14ac:dyDescent="0.2">
      <c r="B45" s="1"/>
      <c r="H45" s="1"/>
    </row>
    <row r="46" spans="2:8" x14ac:dyDescent="0.2">
      <c r="B46" s="1"/>
      <c r="H46" s="1"/>
    </row>
    <row r="47" spans="2:8" x14ac:dyDescent="0.2">
      <c r="B47" s="1"/>
      <c r="H47" s="1"/>
    </row>
    <row r="48" spans="2:8" x14ac:dyDescent="0.2">
      <c r="B48" s="1"/>
      <c r="H48" s="1"/>
    </row>
    <row r="49" spans="2:8" x14ac:dyDescent="0.2">
      <c r="B49" s="1"/>
      <c r="H49" s="1"/>
    </row>
    <row r="50" spans="2:8" x14ac:dyDescent="0.2">
      <c r="B50" s="1"/>
      <c r="H50" s="1"/>
    </row>
    <row r="51" spans="2:8" x14ac:dyDescent="0.2">
      <c r="B51" s="1"/>
      <c r="H51" s="1"/>
    </row>
    <row r="52" spans="2:8" x14ac:dyDescent="0.2">
      <c r="B52" s="1"/>
      <c r="H52" s="1"/>
    </row>
    <row r="53" spans="2:8" x14ac:dyDescent="0.2">
      <c r="B53" s="1"/>
      <c r="H53" s="1"/>
    </row>
    <row r="54" spans="2:8" x14ac:dyDescent="0.2">
      <c r="B54" s="1"/>
      <c r="H54" s="1"/>
    </row>
    <row r="55" spans="2:8" x14ac:dyDescent="0.2">
      <c r="B55" s="1"/>
      <c r="H55" s="1"/>
    </row>
    <row r="56" spans="2:8" x14ac:dyDescent="0.2">
      <c r="B56" s="1"/>
      <c r="H56" s="1"/>
    </row>
    <row r="57" spans="2:8" x14ac:dyDescent="0.2">
      <c r="B57" s="1"/>
      <c r="H57" s="1"/>
    </row>
    <row r="58" spans="2:8" x14ac:dyDescent="0.2">
      <c r="B58" s="1"/>
      <c r="H58" s="1"/>
    </row>
    <row r="59" spans="2:8" x14ac:dyDescent="0.2">
      <c r="B59" s="1"/>
      <c r="H59" s="1"/>
    </row>
    <row r="60" spans="2:8" x14ac:dyDescent="0.2">
      <c r="B60" s="1"/>
      <c r="H60" s="1"/>
    </row>
    <row r="61" spans="2:8" x14ac:dyDescent="0.2">
      <c r="G61" s="1"/>
      <c r="H61" s="1"/>
    </row>
    <row r="62" spans="2:8" x14ac:dyDescent="0.2">
      <c r="G62" s="1"/>
      <c r="H6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7CD50-44B6-0F49-854B-9640C5029DB1}">
  <dimension ref="A1:V62"/>
  <sheetViews>
    <sheetView tabSelected="1" workbookViewId="0">
      <selection activeCell="S1" sqref="S1:V23"/>
    </sheetView>
  </sheetViews>
  <sheetFormatPr baseColWidth="10" defaultRowHeight="16" x14ac:dyDescent="0.2"/>
  <cols>
    <col min="2" max="2" width="11.66406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15</v>
      </c>
      <c r="Q1" t="s">
        <v>16</v>
      </c>
      <c r="R1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">
      <c r="A2">
        <v>1997</v>
      </c>
      <c r="B2" s="1">
        <f>'Ontario Agg'!B2-'Ontario Oil'!B2</f>
        <v>255431.005</v>
      </c>
      <c r="E2">
        <v>0.71841973726084174</v>
      </c>
      <c r="F2">
        <f>B2/E2</f>
        <v>355545.63961994665</v>
      </c>
      <c r="G2" s="1">
        <f>'Ontario Agg'!G2-'Ontario Oil'!G2</f>
        <v>7903.9580999999998</v>
      </c>
      <c r="H2" s="1">
        <f>'Ontario Agg'!H2-'Ontario Oil'!H2</f>
        <v>159260.84299999999</v>
      </c>
      <c r="I2" s="1">
        <v>7487</v>
      </c>
      <c r="J2" s="1">
        <f>'Ontario Agg'!J2-'Ontario Oil'!J2</f>
        <v>214960</v>
      </c>
      <c r="K2">
        <f t="shared" ref="K2:K23" si="0">J2/E2</f>
        <v>299212.26944514323</v>
      </c>
      <c r="L2">
        <f t="shared" ref="L2:L23" si="1">H2/B2</f>
        <v>0.62349847858132956</v>
      </c>
      <c r="M2">
        <f>1-AVERAGE($L$2:$L$60)</f>
        <v>0.38427657471594556</v>
      </c>
      <c r="N2">
        <f>1-M2</f>
        <v>0.61572342528405444</v>
      </c>
      <c r="O2">
        <f>(F2/((K2^M2)*(G2^N2)))^(1/N2)</f>
        <v>50.096364886004508</v>
      </c>
      <c r="P2">
        <f>F2/I2</f>
        <v>47.488398506737902</v>
      </c>
      <c r="Q2">
        <f>(K2/F2)^(M2/N2)</f>
        <v>0.89793420196603124</v>
      </c>
      <c r="R2">
        <f>G2/I2</f>
        <v>1.0556909443034592</v>
      </c>
      <c r="S2">
        <f>O2/O$2*100</f>
        <v>100</v>
      </c>
      <c r="T2">
        <f t="shared" ref="T2:V17" si="2">P2/P$2*100</f>
        <v>100</v>
      </c>
      <c r="U2">
        <f t="shared" si="2"/>
        <v>100</v>
      </c>
      <c r="V2">
        <f t="shared" si="2"/>
        <v>100</v>
      </c>
    </row>
    <row r="3" spans="1:22" x14ac:dyDescent="0.2">
      <c r="A3">
        <v>1998</v>
      </c>
      <c r="B3" s="1">
        <f>'Ontario Agg'!B3-'Ontario Oil'!B3</f>
        <v>271776.26299999998</v>
      </c>
      <c r="E3">
        <v>0.71440622246062668</v>
      </c>
      <c r="F3">
        <f t="shared" ref="F3:F23" si="3">B3/E3</f>
        <v>380422.58655575814</v>
      </c>
      <c r="G3" s="1">
        <f>'Ontario Agg'!G3-'Ontario Oil'!G3</f>
        <v>8228.3478000000014</v>
      </c>
      <c r="H3" s="1">
        <f>'Ontario Agg'!H3-'Ontario Oil'!H3</f>
        <v>171243.84000000003</v>
      </c>
      <c r="I3" s="1">
        <v>7588</v>
      </c>
      <c r="J3" s="1">
        <f>'Ontario Agg'!J3-'Ontario Oil'!J3</f>
        <v>228710</v>
      </c>
      <c r="K3">
        <f t="shared" si="0"/>
        <v>320139.98871994001</v>
      </c>
      <c r="L3">
        <f t="shared" si="1"/>
        <v>0.63009123059433647</v>
      </c>
      <c r="M3">
        <f t="shared" ref="M3:M23" si="4">1-AVERAGE($L$2:$L$60)</f>
        <v>0.38427657471594556</v>
      </c>
      <c r="N3">
        <f t="shared" ref="N3:N23" si="5">1-M3</f>
        <v>0.61572342528405444</v>
      </c>
      <c r="O3">
        <f t="shared" ref="O3:O23" si="6">(F3/((K3^M3)*(G3^N3)))^(1/N3)</f>
        <v>51.489139838692715</v>
      </c>
      <c r="P3">
        <f t="shared" ref="P3:P23" si="7">F3/I3</f>
        <v>50.134763647306031</v>
      </c>
      <c r="Q3">
        <f t="shared" ref="Q3:Q23" si="8">(K3/F3)^(M3/N3)</f>
        <v>0.89792076908057583</v>
      </c>
      <c r="R3">
        <f t="shared" ref="R3:R23" si="9">G3/I3</f>
        <v>1.0843895361096469</v>
      </c>
      <c r="S3">
        <f t="shared" ref="S3:V23" si="10">O3/O$2*100</f>
        <v>102.78019164835112</v>
      </c>
      <c r="T3">
        <f t="shared" si="2"/>
        <v>105.57265610924456</v>
      </c>
      <c r="U3">
        <f t="shared" si="2"/>
        <v>99.99850402340995</v>
      </c>
      <c r="V3">
        <f t="shared" si="2"/>
        <v>102.71846528200761</v>
      </c>
    </row>
    <row r="4" spans="1:22" x14ac:dyDescent="0.2">
      <c r="A4">
        <v>1999</v>
      </c>
      <c r="B4" s="1">
        <f>'Ontario Agg'!B4-'Ontario Oil'!B4</f>
        <v>294755.23699999996</v>
      </c>
      <c r="E4">
        <v>0.72869630805409524</v>
      </c>
      <c r="F4">
        <f t="shared" si="3"/>
        <v>404496.67953871208</v>
      </c>
      <c r="G4" s="1">
        <f>'Ontario Agg'!G4-'Ontario Oil'!G4</f>
        <v>8533.3490999999995</v>
      </c>
      <c r="H4" s="1">
        <f>'Ontario Agg'!H4-'Ontario Oil'!H4</f>
        <v>184282.43299999999</v>
      </c>
      <c r="I4" s="1">
        <v>7695.1</v>
      </c>
      <c r="J4" s="1">
        <f>'Ontario Agg'!J4-'Ontario Oil'!J4</f>
        <v>238456</v>
      </c>
      <c r="K4">
        <f t="shared" si="0"/>
        <v>327236.45963950467</v>
      </c>
      <c r="L4">
        <f t="shared" si="1"/>
        <v>0.6252049492847519</v>
      </c>
      <c r="M4">
        <f t="shared" si="4"/>
        <v>0.38427657471594556</v>
      </c>
      <c r="N4">
        <f t="shared" si="5"/>
        <v>0.61572342528405444</v>
      </c>
      <c r="O4">
        <f t="shared" si="6"/>
        <v>54.106125194924203</v>
      </c>
      <c r="P4">
        <f t="shared" si="7"/>
        <v>52.565487068226801</v>
      </c>
      <c r="Q4">
        <f t="shared" si="8"/>
        <v>0.87609058827102537</v>
      </c>
      <c r="R4">
        <f t="shared" si="9"/>
        <v>1.1089328403789422</v>
      </c>
      <c r="S4">
        <f t="shared" si="10"/>
        <v>108.00409434505679</v>
      </c>
      <c r="T4">
        <f t="shared" si="2"/>
        <v>110.69121874212821</v>
      </c>
      <c r="U4">
        <f t="shared" si="2"/>
        <v>97.567348069916576</v>
      </c>
      <c r="V4">
        <f t="shared" si="2"/>
        <v>105.04332223012595</v>
      </c>
    </row>
    <row r="5" spans="1:22" x14ac:dyDescent="0.2">
      <c r="A5">
        <v>2000</v>
      </c>
      <c r="B5" s="1">
        <f>'Ontario Agg'!B5-'Ontario Oil'!B5</f>
        <v>321445.995</v>
      </c>
      <c r="E5">
        <v>0.76219994494219512</v>
      </c>
      <c r="F5">
        <f t="shared" si="3"/>
        <v>421734.47680369264</v>
      </c>
      <c r="G5" s="1">
        <f>'Ontario Agg'!G5-'Ontario Oil'!G5</f>
        <v>8763.5859</v>
      </c>
      <c r="H5" s="1">
        <f>'Ontario Agg'!H5-'Ontario Oil'!H5</f>
        <v>203060.74400000001</v>
      </c>
      <c r="I5" s="1">
        <v>7836.6</v>
      </c>
      <c r="J5" s="1">
        <f>'Ontario Agg'!J5-'Ontario Oil'!J5</f>
        <v>253433</v>
      </c>
      <c r="K5">
        <f t="shared" si="0"/>
        <v>332501.99200581189</v>
      </c>
      <c r="L5">
        <f t="shared" si="1"/>
        <v>0.63171029397955325</v>
      </c>
      <c r="M5">
        <f t="shared" si="4"/>
        <v>0.38427657471594556</v>
      </c>
      <c r="N5">
        <f t="shared" si="5"/>
        <v>0.61572342528405444</v>
      </c>
      <c r="O5">
        <f t="shared" si="6"/>
        <v>55.820403692640724</v>
      </c>
      <c r="P5">
        <f t="shared" si="7"/>
        <v>53.816001429662435</v>
      </c>
      <c r="Q5">
        <f t="shared" si="8"/>
        <v>0.86211318096911727</v>
      </c>
      <c r="R5">
        <f t="shared" si="9"/>
        <v>1.1182892963785314</v>
      </c>
      <c r="S5">
        <f t="shared" si="10"/>
        <v>111.42605620120622</v>
      </c>
      <c r="T5">
        <f t="shared" si="2"/>
        <v>113.32452371925481</v>
      </c>
      <c r="U5">
        <f t="shared" si="2"/>
        <v>96.010729859884648</v>
      </c>
      <c r="V5">
        <f t="shared" si="2"/>
        <v>105.92960964691937</v>
      </c>
    </row>
    <row r="6" spans="1:22" x14ac:dyDescent="0.2">
      <c r="A6">
        <v>2001</v>
      </c>
      <c r="B6" s="1">
        <f>'Ontario Agg'!B6-'Ontario Oil'!B6</f>
        <v>333301.44300000003</v>
      </c>
      <c r="E6">
        <v>0.77559148284828427</v>
      </c>
      <c r="F6">
        <f t="shared" si="3"/>
        <v>429738.40013815381</v>
      </c>
      <c r="G6" s="1">
        <f>'Ontario Agg'!G6-'Ontario Oil'!G6</f>
        <v>8847.5649000000012</v>
      </c>
      <c r="H6" s="1">
        <f>'Ontario Agg'!H6-'Ontario Oil'!H6</f>
        <v>207543.99000000002</v>
      </c>
      <c r="I6" s="1">
        <v>8004.3</v>
      </c>
      <c r="J6" s="1">
        <f>'Ontario Agg'!J6-'Ontario Oil'!J6</f>
        <v>265242</v>
      </c>
      <c r="K6">
        <f t="shared" si="0"/>
        <v>341986.73640139081</v>
      </c>
      <c r="L6">
        <f t="shared" si="1"/>
        <v>0.62269154352266032</v>
      </c>
      <c r="M6">
        <f t="shared" si="4"/>
        <v>0.38427657471594556</v>
      </c>
      <c r="N6">
        <f t="shared" si="5"/>
        <v>0.61572342528405444</v>
      </c>
      <c r="O6">
        <f t="shared" si="6"/>
        <v>56.0129595785872</v>
      </c>
      <c r="P6">
        <f t="shared" si="7"/>
        <v>53.688442479436524</v>
      </c>
      <c r="Q6">
        <f t="shared" si="8"/>
        <v>0.86714532169026959</v>
      </c>
      <c r="R6">
        <f t="shared" si="9"/>
        <v>1.1053514860762341</v>
      </c>
      <c r="S6">
        <f t="shared" si="10"/>
        <v>111.81042717579619</v>
      </c>
      <c r="T6">
        <f t="shared" si="2"/>
        <v>113.05591295486397</v>
      </c>
      <c r="U6">
        <f t="shared" si="2"/>
        <v>96.571142940279003</v>
      </c>
      <c r="V6">
        <f t="shared" si="2"/>
        <v>104.70407954532004</v>
      </c>
    </row>
    <row r="7" spans="1:22" x14ac:dyDescent="0.2">
      <c r="A7">
        <v>2002</v>
      </c>
      <c r="B7" s="1">
        <f>'Ontario Agg'!B7-'Ontario Oil'!B7</f>
        <v>351801.55100000004</v>
      </c>
      <c r="E7">
        <v>0.77794852910494672</v>
      </c>
      <c r="F7">
        <f t="shared" si="3"/>
        <v>452217.00130310463</v>
      </c>
      <c r="G7" s="1">
        <f>'Ontario Agg'!G7-'Ontario Oil'!G7</f>
        <v>8924.7739999999994</v>
      </c>
      <c r="H7" s="1">
        <f>'Ontario Agg'!H7-'Ontario Oil'!H7</f>
        <v>211921.05599999998</v>
      </c>
      <c r="I7" s="1">
        <v>8163.9</v>
      </c>
      <c r="J7" s="1">
        <f>'Ontario Agg'!J7-'Ontario Oil'!J7</f>
        <v>269841</v>
      </c>
      <c r="K7">
        <f t="shared" si="0"/>
        <v>346862.27932130708</v>
      </c>
      <c r="L7">
        <f t="shared" si="1"/>
        <v>0.60238806621975338</v>
      </c>
      <c r="M7">
        <f t="shared" si="4"/>
        <v>0.38427657471594556</v>
      </c>
      <c r="N7">
        <f t="shared" si="5"/>
        <v>0.61572342528405444</v>
      </c>
      <c r="O7">
        <f t="shared" si="6"/>
        <v>59.79161593867515</v>
      </c>
      <c r="P7">
        <f t="shared" si="7"/>
        <v>55.392275910178306</v>
      </c>
      <c r="Q7">
        <f t="shared" si="8"/>
        <v>0.8474407966350147</v>
      </c>
      <c r="R7">
        <f t="shared" si="9"/>
        <v>1.093199818714095</v>
      </c>
      <c r="S7">
        <f t="shared" si="10"/>
        <v>119.35320272185901</v>
      </c>
      <c r="T7">
        <f t="shared" si="2"/>
        <v>116.64380701808457</v>
      </c>
      <c r="U7">
        <f t="shared" si="2"/>
        <v>94.376714327123196</v>
      </c>
      <c r="V7">
        <f t="shared" si="2"/>
        <v>103.55301659193297</v>
      </c>
    </row>
    <row r="8" spans="1:22" x14ac:dyDescent="0.2">
      <c r="A8">
        <v>2003</v>
      </c>
      <c r="B8" s="1">
        <f>'Ontario Agg'!B8-'Ontario Oil'!B8</f>
        <v>361851.37199999997</v>
      </c>
      <c r="E8">
        <v>0.8066007962545868</v>
      </c>
      <c r="F8">
        <f t="shared" si="3"/>
        <v>448612.7136003832</v>
      </c>
      <c r="G8" s="1">
        <f>'Ontario Agg'!G8-'Ontario Oil'!G8</f>
        <v>9074.8066999999992</v>
      </c>
      <c r="H8" s="1">
        <f>'Ontario Agg'!H8-'Ontario Oil'!H8</f>
        <v>218282.753</v>
      </c>
      <c r="I8" s="1">
        <v>8292.7999999999993</v>
      </c>
      <c r="J8" s="1">
        <f>'Ontario Agg'!J8-'Ontario Oil'!J8</f>
        <v>268850</v>
      </c>
      <c r="K8">
        <f t="shared" si="0"/>
        <v>333312.34143134055</v>
      </c>
      <c r="L8">
        <f t="shared" si="1"/>
        <v>0.60323870486803077</v>
      </c>
      <c r="M8">
        <f t="shared" si="4"/>
        <v>0.38427657471594556</v>
      </c>
      <c r="N8">
        <f t="shared" si="5"/>
        <v>0.61572342528405444</v>
      </c>
      <c r="O8">
        <f t="shared" si="6"/>
        <v>59.505408582512494</v>
      </c>
      <c r="P8">
        <f t="shared" si="7"/>
        <v>54.096651746139209</v>
      </c>
      <c r="Q8">
        <f t="shared" si="8"/>
        <v>0.83076416061387726</v>
      </c>
      <c r="R8">
        <f t="shared" si="9"/>
        <v>1.0942994766544472</v>
      </c>
      <c r="S8">
        <f t="shared" si="10"/>
        <v>118.78188910097268</v>
      </c>
      <c r="T8">
        <f t="shared" si="2"/>
        <v>113.91551083463827</v>
      </c>
      <c r="U8">
        <f t="shared" si="2"/>
        <v>92.519491828567752</v>
      </c>
      <c r="V8">
        <f t="shared" si="2"/>
        <v>103.65718135211075</v>
      </c>
    </row>
    <row r="9" spans="1:22" x14ac:dyDescent="0.2">
      <c r="A9">
        <v>2004</v>
      </c>
      <c r="B9" s="1">
        <f>'Ontario Agg'!B9-'Ontario Oil'!B9</f>
        <v>377638.29099999997</v>
      </c>
      <c r="E9">
        <v>0.83672718245794997</v>
      </c>
      <c r="F9">
        <f t="shared" si="3"/>
        <v>451327.86279353168</v>
      </c>
      <c r="G9" s="1">
        <f>'Ontario Agg'!G9-'Ontario Oil'!G9</f>
        <v>9296.4995000000017</v>
      </c>
      <c r="H9" s="1">
        <f>'Ontario Agg'!H9-'Ontario Oil'!H9</f>
        <v>229540.829</v>
      </c>
      <c r="I9" s="1">
        <v>8417.7000000000007</v>
      </c>
      <c r="J9" s="1">
        <f>'Ontario Agg'!J9-'Ontario Oil'!J9</f>
        <v>274475</v>
      </c>
      <c r="K9">
        <f t="shared" si="0"/>
        <v>328034.04234305944</v>
      </c>
      <c r="L9">
        <f t="shared" si="1"/>
        <v>0.60783250658233701</v>
      </c>
      <c r="M9">
        <f t="shared" si="4"/>
        <v>0.38427657471594556</v>
      </c>
      <c r="N9">
        <f t="shared" si="5"/>
        <v>0.61572342528405444</v>
      </c>
      <c r="O9">
        <f t="shared" si="6"/>
        <v>59.245729977626461</v>
      </c>
      <c r="P9">
        <f t="shared" si="7"/>
        <v>53.61652978765359</v>
      </c>
      <c r="Q9">
        <f t="shared" si="8"/>
        <v>0.81943713340611224</v>
      </c>
      <c r="R9">
        <f t="shared" si="9"/>
        <v>1.1043990044786582</v>
      </c>
      <c r="S9">
        <f t="shared" si="10"/>
        <v>118.26353092173764</v>
      </c>
      <c r="T9">
        <f t="shared" si="2"/>
        <v>112.90448082818838</v>
      </c>
      <c r="U9">
        <f t="shared" si="2"/>
        <v>91.258037795191527</v>
      </c>
      <c r="V9">
        <f t="shared" si="2"/>
        <v>104.61385601894469</v>
      </c>
    </row>
    <row r="10" spans="1:22" x14ac:dyDescent="0.2">
      <c r="A10">
        <v>2005</v>
      </c>
      <c r="B10" s="1">
        <f>'Ontario Agg'!B10-'Ontario Oil'!B10</f>
        <v>393339.77</v>
      </c>
      <c r="E10">
        <v>0.86791954497046719</v>
      </c>
      <c r="F10">
        <f t="shared" si="3"/>
        <v>453198.42406980734</v>
      </c>
      <c r="G10" s="1">
        <f>'Ontario Agg'!G10-'Ontario Oil'!G10</f>
        <v>9298.5288</v>
      </c>
      <c r="H10" s="1">
        <f>'Ontario Agg'!H10-'Ontario Oil'!H10</f>
        <v>238981.712</v>
      </c>
      <c r="I10" s="1">
        <v>8540.2999999999993</v>
      </c>
      <c r="J10" s="1">
        <f>'Ontario Agg'!J10-'Ontario Oil'!J10</f>
        <v>281979</v>
      </c>
      <c r="K10">
        <f t="shared" si="0"/>
        <v>324890.71323954908</v>
      </c>
      <c r="L10">
        <f t="shared" si="1"/>
        <v>0.6075706811950391</v>
      </c>
      <c r="M10">
        <f t="shared" si="4"/>
        <v>0.38427657471594556</v>
      </c>
      <c r="N10">
        <f t="shared" si="5"/>
        <v>0.61572342528405444</v>
      </c>
      <c r="O10">
        <f t="shared" si="6"/>
        <v>59.991445928021783</v>
      </c>
      <c r="P10">
        <f t="shared" si="7"/>
        <v>53.065867015187685</v>
      </c>
      <c r="Q10">
        <f t="shared" si="8"/>
        <v>0.81242788431753676</v>
      </c>
      <c r="R10">
        <f t="shared" si="9"/>
        <v>1.0887824549488896</v>
      </c>
      <c r="S10">
        <f t="shared" si="10"/>
        <v>119.75209391845848</v>
      </c>
      <c r="T10">
        <f t="shared" si="2"/>
        <v>111.74490756444109</v>
      </c>
      <c r="U10">
        <f t="shared" si="2"/>
        <v>90.477440611875792</v>
      </c>
      <c r="V10">
        <f t="shared" si="2"/>
        <v>103.13458316792364</v>
      </c>
    </row>
    <row r="11" spans="1:22" x14ac:dyDescent="0.2">
      <c r="A11">
        <v>2006</v>
      </c>
      <c r="B11" s="1">
        <f>'Ontario Agg'!B11-'Ontario Oil'!B11</f>
        <v>406656.70500000002</v>
      </c>
      <c r="E11">
        <v>0.89296730030178662</v>
      </c>
      <c r="F11">
        <f t="shared" si="3"/>
        <v>455399.32409906451</v>
      </c>
      <c r="G11" s="1">
        <f>'Ontario Agg'!G11-'Ontario Oil'!G11</f>
        <v>9318.1838000000007</v>
      </c>
      <c r="H11" s="1">
        <f>'Ontario Agg'!H11-'Ontario Oil'!H11</f>
        <v>248073.924</v>
      </c>
      <c r="I11" s="1">
        <v>8646.7000000000007</v>
      </c>
      <c r="J11" s="1">
        <f>'Ontario Agg'!J11-'Ontario Oil'!J11</f>
        <v>294454</v>
      </c>
      <c r="K11">
        <f t="shared" si="0"/>
        <v>329747.7969243516</v>
      </c>
      <c r="L11">
        <f t="shared" si="1"/>
        <v>0.6100327892048405</v>
      </c>
      <c r="M11">
        <f t="shared" si="4"/>
        <v>0.38427657471594556</v>
      </c>
      <c r="N11">
        <f t="shared" si="5"/>
        <v>0.61572342528405444</v>
      </c>
      <c r="O11">
        <f t="shared" si="6"/>
        <v>59.781565735202918</v>
      </c>
      <c r="P11">
        <f t="shared" si="7"/>
        <v>52.66741347555304</v>
      </c>
      <c r="Q11">
        <f t="shared" si="8"/>
        <v>0.81751141160222973</v>
      </c>
      <c r="R11">
        <f t="shared" si="9"/>
        <v>1.0776578116506876</v>
      </c>
      <c r="S11">
        <f t="shared" si="10"/>
        <v>119.33314097986414</v>
      </c>
      <c r="T11">
        <f t="shared" si="2"/>
        <v>110.90585307499961</v>
      </c>
      <c r="U11">
        <f t="shared" si="2"/>
        <v>91.043576446056349</v>
      </c>
      <c r="V11">
        <f t="shared" si="2"/>
        <v>102.08080475311097</v>
      </c>
    </row>
    <row r="12" spans="1:22" x14ac:dyDescent="0.2">
      <c r="A12">
        <v>2007</v>
      </c>
      <c r="B12" s="1">
        <f>'Ontario Agg'!B12-'Ontario Oil'!B12</f>
        <v>422935.71600000001</v>
      </c>
      <c r="E12">
        <v>0.92333011369840901</v>
      </c>
      <c r="F12">
        <f t="shared" si="3"/>
        <v>458054.71924437332</v>
      </c>
      <c r="G12" s="1">
        <f>'Ontario Agg'!G12-'Ontario Oil'!G12</f>
        <v>9387.643</v>
      </c>
      <c r="H12" s="1">
        <f>'Ontario Agg'!H12-'Ontario Oil'!H12</f>
        <v>259744.10399999999</v>
      </c>
      <c r="I12" s="1">
        <v>8728.5</v>
      </c>
      <c r="J12" s="1">
        <f>'Ontario Agg'!J12-'Ontario Oil'!J12</f>
        <v>310324</v>
      </c>
      <c r="K12">
        <f t="shared" si="0"/>
        <v>336092.14667221648</v>
      </c>
      <c r="L12">
        <f t="shared" si="1"/>
        <v>0.61414558802595898</v>
      </c>
      <c r="M12">
        <f t="shared" si="4"/>
        <v>0.38427657471594556</v>
      </c>
      <c r="N12">
        <f t="shared" si="5"/>
        <v>0.61572342528405444</v>
      </c>
      <c r="O12">
        <f t="shared" si="6"/>
        <v>59.193966105872036</v>
      </c>
      <c r="P12">
        <f t="shared" si="7"/>
        <v>52.478056853339446</v>
      </c>
      <c r="Q12">
        <f t="shared" si="8"/>
        <v>0.82429631222886468</v>
      </c>
      <c r="R12">
        <f t="shared" si="9"/>
        <v>1.0755161826201525</v>
      </c>
      <c r="S12">
        <f t="shared" si="10"/>
        <v>118.16020232320116</v>
      </c>
      <c r="T12">
        <f t="shared" si="2"/>
        <v>110.50711016479863</v>
      </c>
      <c r="U12">
        <f t="shared" si="2"/>
        <v>91.799188673742904</v>
      </c>
      <c r="V12">
        <f t="shared" si="2"/>
        <v>101.87793960189492</v>
      </c>
    </row>
    <row r="13" spans="1:22" x14ac:dyDescent="0.2">
      <c r="A13">
        <v>2008</v>
      </c>
      <c r="B13" s="1">
        <f>'Ontario Agg'!B13-'Ontario Oil'!B13</f>
        <v>422006.72399999999</v>
      </c>
      <c r="E13">
        <v>0.97250107178403189</v>
      </c>
      <c r="F13">
        <f t="shared" si="3"/>
        <v>433939.59785138117</v>
      </c>
      <c r="G13" s="1">
        <f>'Ontario Agg'!G13-'Ontario Oil'!G13</f>
        <v>9348.6252000000004</v>
      </c>
      <c r="H13" s="1">
        <f>'Ontario Agg'!H13-'Ontario Oil'!H13</f>
        <v>265100.38499999995</v>
      </c>
      <c r="I13" s="1">
        <v>8807.6</v>
      </c>
      <c r="J13" s="1">
        <f>'Ontario Agg'!J13-'Ontario Oil'!J13</f>
        <v>333643</v>
      </c>
      <c r="K13">
        <f t="shared" si="0"/>
        <v>343077.25685889396</v>
      </c>
      <c r="L13">
        <f t="shared" si="1"/>
        <v>0.62818995509654474</v>
      </c>
      <c r="M13">
        <f t="shared" si="4"/>
        <v>0.38427657471594556</v>
      </c>
      <c r="N13">
        <f t="shared" si="5"/>
        <v>0.61572342528405444</v>
      </c>
      <c r="O13">
        <f t="shared" si="6"/>
        <v>53.748164762221712</v>
      </c>
      <c r="P13">
        <f t="shared" si="7"/>
        <v>49.268767638332932</v>
      </c>
      <c r="Q13">
        <f t="shared" si="8"/>
        <v>0.86361045979298789</v>
      </c>
      <c r="R13">
        <f t="shared" si="9"/>
        <v>1.0614270856987147</v>
      </c>
      <c r="S13">
        <f t="shared" si="10"/>
        <v>107.28955061814757</v>
      </c>
      <c r="T13">
        <f t="shared" si="2"/>
        <v>103.74906121827297</v>
      </c>
      <c r="U13">
        <f t="shared" si="2"/>
        <v>96.177476913353857</v>
      </c>
      <c r="V13">
        <f t="shared" si="2"/>
        <v>100.54335422939904</v>
      </c>
    </row>
    <row r="14" spans="1:22" x14ac:dyDescent="0.2">
      <c r="A14">
        <v>2009</v>
      </c>
      <c r="B14" s="1">
        <f>'Ontario Agg'!B14-'Ontario Oil'!B14</f>
        <v>403810.68800000002</v>
      </c>
      <c r="E14">
        <v>0.93320714895263435</v>
      </c>
      <c r="F14">
        <f t="shared" si="3"/>
        <v>432712.81028355664</v>
      </c>
      <c r="G14" s="1">
        <f>'Ontario Agg'!G14-'Ontario Oil'!G14</f>
        <v>8908.2654999999995</v>
      </c>
      <c r="H14" s="1">
        <f>'Ontario Agg'!H14-'Ontario Oil'!H14</f>
        <v>255420.253</v>
      </c>
      <c r="I14" s="1">
        <v>8885.1</v>
      </c>
      <c r="J14" s="1">
        <f>'Ontario Agg'!J14-'Ontario Oil'!J14</f>
        <v>347290</v>
      </c>
      <c r="K14">
        <f t="shared" si="0"/>
        <v>372146.74189945258</v>
      </c>
      <c r="L14">
        <f t="shared" si="1"/>
        <v>0.63252474634846712</v>
      </c>
      <c r="M14">
        <f t="shared" si="4"/>
        <v>0.38427657471594556</v>
      </c>
      <c r="N14">
        <f t="shared" si="5"/>
        <v>0.61572342528405444</v>
      </c>
      <c r="O14">
        <f t="shared" si="6"/>
        <v>53.367456126296112</v>
      </c>
      <c r="P14">
        <f t="shared" si="7"/>
        <v>48.700949936810687</v>
      </c>
      <c r="Q14">
        <f t="shared" si="8"/>
        <v>0.91018588990327909</v>
      </c>
      <c r="R14">
        <f t="shared" si="9"/>
        <v>1.0026072300818223</v>
      </c>
      <c r="S14">
        <f t="shared" si="10"/>
        <v>106.52959800124231</v>
      </c>
      <c r="T14">
        <f t="shared" si="2"/>
        <v>102.55336349129722</v>
      </c>
      <c r="U14">
        <f t="shared" si="2"/>
        <v>101.36443047947419</v>
      </c>
      <c r="V14">
        <f t="shared" si="2"/>
        <v>94.971661497327574</v>
      </c>
    </row>
    <row r="15" spans="1:22" x14ac:dyDescent="0.2">
      <c r="A15">
        <v>2010</v>
      </c>
      <c r="B15" s="1">
        <f>'Ontario Agg'!B15-'Ontario Oil'!B15</f>
        <v>428193.375</v>
      </c>
      <c r="E15">
        <v>0.96191189435469515</v>
      </c>
      <c r="F15">
        <f t="shared" si="3"/>
        <v>445148.22772542626</v>
      </c>
      <c r="G15" s="1">
        <f>'Ontario Agg'!G15-'Ontario Oil'!G15</f>
        <v>9123.9049999999988</v>
      </c>
      <c r="H15" s="1">
        <f>'Ontario Agg'!H15-'Ontario Oil'!H15</f>
        <v>262991.76199999999</v>
      </c>
      <c r="I15" s="1">
        <v>8977</v>
      </c>
      <c r="J15" s="1">
        <f>'Ontario Agg'!J15-'Ontario Oil'!J15</f>
        <v>337747</v>
      </c>
      <c r="K15">
        <f t="shared" si="0"/>
        <v>351120.51528022718</v>
      </c>
      <c r="L15">
        <f t="shared" si="1"/>
        <v>0.61418923634677902</v>
      </c>
      <c r="M15">
        <f t="shared" si="4"/>
        <v>0.38427657471594556</v>
      </c>
      <c r="N15">
        <f t="shared" si="5"/>
        <v>0.61572342528405444</v>
      </c>
      <c r="O15">
        <f t="shared" si="6"/>
        <v>56.576623813704678</v>
      </c>
      <c r="P15">
        <f t="shared" si="7"/>
        <v>49.58763815589019</v>
      </c>
      <c r="Q15">
        <f t="shared" si="8"/>
        <v>0.8623565501057987</v>
      </c>
      <c r="R15">
        <f t="shared" si="9"/>
        <v>1.0163645984181797</v>
      </c>
      <c r="S15">
        <f t="shared" si="10"/>
        <v>112.93558712782085</v>
      </c>
      <c r="T15">
        <f t="shared" si="2"/>
        <v>104.42053157226272</v>
      </c>
      <c r="U15">
        <f t="shared" si="2"/>
        <v>96.037833085950496</v>
      </c>
      <c r="V15">
        <f t="shared" si="2"/>
        <v>96.274823981631585</v>
      </c>
    </row>
    <row r="16" spans="1:22" x14ac:dyDescent="0.2">
      <c r="A16">
        <v>2011</v>
      </c>
      <c r="B16" s="1">
        <f>'Ontario Agg'!B16-'Ontario Oil'!B16</f>
        <v>449073.05599999998</v>
      </c>
      <c r="E16">
        <v>0.99433393377591783</v>
      </c>
      <c r="F16">
        <f t="shared" si="3"/>
        <v>451632.03300793981</v>
      </c>
      <c r="G16" s="1">
        <f>'Ontario Agg'!G16-'Ontario Oil'!G16</f>
        <v>9283.5617000000002</v>
      </c>
      <c r="H16" s="1">
        <f>'Ontario Agg'!H16-'Ontario Oil'!H16</f>
        <v>275066.55300000001</v>
      </c>
      <c r="I16" s="1">
        <v>9055.7999999999993</v>
      </c>
      <c r="J16" s="1">
        <f>'Ontario Agg'!J16-'Ontario Oil'!J16</f>
        <v>342246</v>
      </c>
      <c r="K16">
        <f t="shared" si="0"/>
        <v>344196.2386824548</v>
      </c>
      <c r="L16">
        <f t="shared" si="1"/>
        <v>0.61252072313151651</v>
      </c>
      <c r="M16">
        <f t="shared" si="4"/>
        <v>0.38427657471594556</v>
      </c>
      <c r="N16">
        <f t="shared" si="5"/>
        <v>0.61572342528405444</v>
      </c>
      <c r="O16">
        <f t="shared" si="6"/>
        <v>57.636984588485397</v>
      </c>
      <c r="P16">
        <f t="shared" si="7"/>
        <v>49.872129796146098</v>
      </c>
      <c r="Q16">
        <f t="shared" si="8"/>
        <v>0.84405132871430555</v>
      </c>
      <c r="R16">
        <f t="shared" si="9"/>
        <v>1.0251509198524704</v>
      </c>
      <c r="S16">
        <f t="shared" si="10"/>
        <v>115.05222927779242</v>
      </c>
      <c r="T16">
        <f t="shared" si="2"/>
        <v>105.01960766074261</v>
      </c>
      <c r="U16">
        <f t="shared" si="2"/>
        <v>93.999240352606137</v>
      </c>
      <c r="V16">
        <f t="shared" si="2"/>
        <v>97.107105577083559</v>
      </c>
    </row>
    <row r="17" spans="1:22" x14ac:dyDescent="0.2">
      <c r="A17">
        <v>2012</v>
      </c>
      <c r="B17" s="1">
        <f>'Ontario Agg'!B17-'Ontario Oil'!B17</f>
        <v>462768.57900000003</v>
      </c>
      <c r="E17">
        <v>1</v>
      </c>
      <c r="F17">
        <f t="shared" si="3"/>
        <v>462768.57900000003</v>
      </c>
      <c r="G17" s="1">
        <f>'Ontario Agg'!G17-'Ontario Oil'!G17</f>
        <v>9403.2840000000015</v>
      </c>
      <c r="H17" s="1">
        <f>'Ontario Agg'!H17-'Ontario Oil'!H17</f>
        <v>284325.408</v>
      </c>
      <c r="I17" s="1">
        <v>9120.2000000000007</v>
      </c>
      <c r="J17" s="1">
        <f>'Ontario Agg'!J17-'Ontario Oil'!J17</f>
        <v>350692</v>
      </c>
      <c r="K17">
        <f t="shared" si="0"/>
        <v>350692</v>
      </c>
      <c r="L17">
        <f t="shared" si="1"/>
        <v>0.61440084937140893</v>
      </c>
      <c r="M17">
        <f t="shared" si="4"/>
        <v>0.38427657471594556</v>
      </c>
      <c r="N17">
        <f t="shared" si="5"/>
        <v>0.61572342528405444</v>
      </c>
      <c r="O17">
        <f t="shared" si="6"/>
        <v>58.512731267824222</v>
      </c>
      <c r="P17">
        <f t="shared" si="7"/>
        <v>50.74105600754369</v>
      </c>
      <c r="Q17">
        <f t="shared" si="8"/>
        <v>0.84107348115286085</v>
      </c>
      <c r="R17">
        <f t="shared" si="9"/>
        <v>1.0310392315957984</v>
      </c>
      <c r="S17">
        <f t="shared" si="10"/>
        <v>116.80035348067941</v>
      </c>
      <c r="T17">
        <f t="shared" si="2"/>
        <v>106.8493729059831</v>
      </c>
      <c r="U17">
        <f t="shared" si="2"/>
        <v>93.667607193414213</v>
      </c>
      <c r="V17">
        <f t="shared" si="2"/>
        <v>97.664874095900672</v>
      </c>
    </row>
    <row r="18" spans="1:22" x14ac:dyDescent="0.2">
      <c r="A18">
        <v>2013</v>
      </c>
      <c r="B18" s="1">
        <f>'Ontario Agg'!B18-'Ontario Oil'!B18</f>
        <v>470587.49099999998</v>
      </c>
      <c r="E18">
        <v>1.0113009880581321</v>
      </c>
      <c r="F18">
        <f t="shared" si="3"/>
        <v>465328.81561166776</v>
      </c>
      <c r="G18" s="1">
        <f>'Ontario Agg'!G18-'Ontario Oil'!G18</f>
        <v>9494.3695000000007</v>
      </c>
      <c r="H18" s="1">
        <f>'Ontario Agg'!H18-'Ontario Oil'!H18</f>
        <v>292864.80700000003</v>
      </c>
      <c r="I18" s="1">
        <v>9178.7000000000007</v>
      </c>
      <c r="J18" s="1">
        <f>'Ontario Agg'!J18-'Ontario Oil'!J18</f>
        <v>361516</v>
      </c>
      <c r="K18">
        <f t="shared" si="0"/>
        <v>357476.1661156601</v>
      </c>
      <c r="L18">
        <f t="shared" si="1"/>
        <v>0.62233869918144513</v>
      </c>
      <c r="M18">
        <f t="shared" si="4"/>
        <v>0.38427657471594556</v>
      </c>
      <c r="N18">
        <f t="shared" si="5"/>
        <v>0.61572342528405444</v>
      </c>
      <c r="O18">
        <f t="shared" si="6"/>
        <v>57.777927235146208</v>
      </c>
      <c r="P18">
        <f t="shared" si="7"/>
        <v>50.69659272137315</v>
      </c>
      <c r="Q18">
        <f t="shared" si="8"/>
        <v>0.84826560935735917</v>
      </c>
      <c r="R18">
        <f t="shared" si="9"/>
        <v>1.0343915260330985</v>
      </c>
      <c r="S18">
        <f t="shared" si="10"/>
        <v>115.33357233927308</v>
      </c>
      <c r="T18">
        <f t="shared" si="10"/>
        <v>106.75574311940643</v>
      </c>
      <c r="U18">
        <f t="shared" si="10"/>
        <v>94.468571026705249</v>
      </c>
      <c r="V18">
        <f t="shared" si="10"/>
        <v>97.982419155407825</v>
      </c>
    </row>
    <row r="19" spans="1:22" x14ac:dyDescent="0.2">
      <c r="A19">
        <v>2014</v>
      </c>
      <c r="B19" s="1">
        <f>'Ontario Agg'!B19-'Ontario Oil'!B19</f>
        <v>493565.11200000002</v>
      </c>
      <c r="E19">
        <v>1.0325474854772028</v>
      </c>
      <c r="F19">
        <f t="shared" si="3"/>
        <v>478007.18024304102</v>
      </c>
      <c r="G19" s="1">
        <f>'Ontario Agg'!G19-'Ontario Oil'!G19</f>
        <v>9508.0748999999996</v>
      </c>
      <c r="H19" s="1">
        <f>'Ontario Agg'!H19-'Ontario Oil'!H19</f>
        <v>303157.06</v>
      </c>
      <c r="I19" s="1">
        <v>9227.5</v>
      </c>
      <c r="J19" s="1">
        <f>'Ontario Agg'!J19-'Ontario Oil'!J19</f>
        <v>371914</v>
      </c>
      <c r="K19">
        <f t="shared" si="0"/>
        <v>360190.69847244461</v>
      </c>
      <c r="L19">
        <f t="shared" si="1"/>
        <v>0.61421898069651237</v>
      </c>
      <c r="M19">
        <f t="shared" si="4"/>
        <v>0.38427657471594556</v>
      </c>
      <c r="N19">
        <f t="shared" si="5"/>
        <v>0.61572342528405444</v>
      </c>
      <c r="O19">
        <f t="shared" si="6"/>
        <v>59.985410356235448</v>
      </c>
      <c r="P19">
        <f t="shared" si="7"/>
        <v>51.802457896834575</v>
      </c>
      <c r="Q19">
        <f t="shared" si="8"/>
        <v>0.83810067778586073</v>
      </c>
      <c r="R19">
        <f t="shared" si="9"/>
        <v>1.0304063830940124</v>
      </c>
      <c r="S19">
        <f t="shared" si="10"/>
        <v>119.74004599482157</v>
      </c>
      <c r="T19">
        <f t="shared" si="10"/>
        <v>109.08444909862473</v>
      </c>
      <c r="U19">
        <f t="shared" si="10"/>
        <v>93.336535789686508</v>
      </c>
      <c r="V19">
        <f t="shared" si="10"/>
        <v>97.604927716214391</v>
      </c>
    </row>
    <row r="20" spans="1:22" x14ac:dyDescent="0.2">
      <c r="A20">
        <v>2015</v>
      </c>
      <c r="B20" s="1">
        <f>'Ontario Agg'!B20-'Ontario Oil'!B20</f>
        <v>517669.99899999995</v>
      </c>
      <c r="E20">
        <v>1.0064993980937267</v>
      </c>
      <c r="F20">
        <f t="shared" si="3"/>
        <v>514327.18189444341</v>
      </c>
      <c r="G20" s="1">
        <f>'Ontario Agg'!G20-'Ontario Oil'!G20</f>
        <v>9648.7556000000004</v>
      </c>
      <c r="H20" s="1">
        <f>'Ontario Agg'!H20-'Ontario Oil'!H20</f>
        <v>318959.27799999999</v>
      </c>
      <c r="I20" s="1">
        <v>9267.7999999999993</v>
      </c>
      <c r="J20" s="1">
        <f>'Ontario Agg'!J20-'Ontario Oil'!J20</f>
        <v>394010</v>
      </c>
      <c r="K20">
        <f t="shared" si="0"/>
        <v>391465.70852028392</v>
      </c>
      <c r="L20">
        <f t="shared" si="1"/>
        <v>0.61614402730724993</v>
      </c>
      <c r="M20">
        <f t="shared" si="4"/>
        <v>0.38427657471594556</v>
      </c>
      <c r="N20">
        <f t="shared" si="5"/>
        <v>0.61572342528405444</v>
      </c>
      <c r="O20">
        <f t="shared" si="6"/>
        <v>63.205266283926925</v>
      </c>
      <c r="P20">
        <f t="shared" si="7"/>
        <v>55.496145999529922</v>
      </c>
      <c r="Q20">
        <f t="shared" si="8"/>
        <v>0.84336370307418285</v>
      </c>
      <c r="R20">
        <f t="shared" si="9"/>
        <v>1.0411052892811672</v>
      </c>
      <c r="S20">
        <f t="shared" si="10"/>
        <v>126.16737048237341</v>
      </c>
      <c r="T20">
        <f t="shared" si="10"/>
        <v>116.86253431278766</v>
      </c>
      <c r="U20">
        <f t="shared" si="10"/>
        <v>93.922661730406745</v>
      </c>
      <c r="V20">
        <f t="shared" si="10"/>
        <v>98.618378314127185</v>
      </c>
    </row>
    <row r="21" spans="1:22" x14ac:dyDescent="0.2">
      <c r="A21">
        <v>2016</v>
      </c>
      <c r="B21" s="1">
        <f>'Ontario Agg'!B21-'Ontario Oil'!B21</f>
        <v>538663.6</v>
      </c>
      <c r="E21">
        <v>1.0087494358448377</v>
      </c>
      <c r="F21">
        <f t="shared" si="3"/>
        <v>533991.47584044386</v>
      </c>
      <c r="G21" s="1">
        <f>'Ontario Agg'!G21-'Ontario Oil'!G21</f>
        <v>9737.9485999999997</v>
      </c>
      <c r="H21" s="1">
        <f>'Ontario Agg'!H21-'Ontario Oil'!H21</f>
        <v>323546.99300000002</v>
      </c>
      <c r="I21" s="1">
        <v>9329.7999999999993</v>
      </c>
      <c r="J21" s="1">
        <f>'Ontario Agg'!J21-'Ontario Oil'!J21</f>
        <v>413491</v>
      </c>
      <c r="K21">
        <f t="shared" si="0"/>
        <v>409904.56629469851</v>
      </c>
      <c r="L21">
        <f t="shared" si="1"/>
        <v>0.60064758970162457</v>
      </c>
      <c r="M21">
        <f t="shared" si="4"/>
        <v>0.38427657471594556</v>
      </c>
      <c r="N21">
        <f t="shared" si="5"/>
        <v>0.61572342528405444</v>
      </c>
      <c r="O21">
        <f t="shared" si="6"/>
        <v>64.676480498505839</v>
      </c>
      <c r="P21">
        <f t="shared" si="7"/>
        <v>57.235039962319007</v>
      </c>
      <c r="Q21">
        <f t="shared" si="8"/>
        <v>0.84785281740503027</v>
      </c>
      <c r="R21">
        <f t="shared" si="9"/>
        <v>1.0437467684194732</v>
      </c>
      <c r="S21">
        <f t="shared" si="10"/>
        <v>129.10413888448539</v>
      </c>
      <c r="T21">
        <f t="shared" si="10"/>
        <v>120.5242580547293</v>
      </c>
      <c r="U21">
        <f t="shared" si="10"/>
        <v>94.422599734886191</v>
      </c>
      <c r="V21">
        <f t="shared" si="10"/>
        <v>98.86859161306279</v>
      </c>
    </row>
    <row r="22" spans="1:22" x14ac:dyDescent="0.2">
      <c r="A22">
        <v>2017</v>
      </c>
      <c r="B22" s="1">
        <f>'Ontario Agg'!B22-'Ontario Oil'!B22</f>
        <v>562002.7969999999</v>
      </c>
      <c r="E22">
        <v>1.0361415981584121</v>
      </c>
      <c r="F22">
        <f t="shared" si="3"/>
        <v>542399.60831499903</v>
      </c>
      <c r="G22" s="1">
        <f>'Ontario Agg'!G22-'Ontario Oil'!G22</f>
        <v>9851.4972000000016</v>
      </c>
      <c r="H22" s="1">
        <f>'Ontario Agg'!H22-'Ontario Oil'!H22</f>
        <v>338163.87800000003</v>
      </c>
      <c r="I22" s="1">
        <v>9411.4</v>
      </c>
      <c r="J22" s="1">
        <f>'Ontario Agg'!J22-'Ontario Oil'!J22</f>
        <v>420156</v>
      </c>
      <c r="K22">
        <f t="shared" si="0"/>
        <v>405500.5616479108</v>
      </c>
      <c r="L22">
        <f t="shared" si="1"/>
        <v>0.60171209076740606</v>
      </c>
      <c r="M22">
        <f t="shared" si="4"/>
        <v>0.38427657471594556</v>
      </c>
      <c r="N22">
        <f t="shared" si="5"/>
        <v>0.61572342528405444</v>
      </c>
      <c r="O22">
        <f t="shared" si="6"/>
        <v>66.017505666067464</v>
      </c>
      <c r="P22">
        <f t="shared" si="7"/>
        <v>57.632191630894347</v>
      </c>
      <c r="Q22">
        <f t="shared" si="8"/>
        <v>0.83398457386247693</v>
      </c>
      <c r="R22">
        <f t="shared" si="9"/>
        <v>1.0467621395329072</v>
      </c>
      <c r="S22">
        <f t="shared" si="10"/>
        <v>131.78103005336195</v>
      </c>
      <c r="T22">
        <f t="shared" si="10"/>
        <v>121.36057109341598</v>
      </c>
      <c r="U22">
        <f t="shared" si="10"/>
        <v>92.878138736275289</v>
      </c>
      <c r="V22">
        <f t="shared" si="10"/>
        <v>99.154221714344331</v>
      </c>
    </row>
    <row r="23" spans="1:22" x14ac:dyDescent="0.2">
      <c r="A23">
        <v>2018</v>
      </c>
      <c r="B23" s="1">
        <f>'Ontario Agg'!B23-'Ontario Oil'!B23</f>
        <v>589006.88500000001</v>
      </c>
      <c r="E23">
        <v>1.0554253488657452</v>
      </c>
      <c r="F23">
        <f t="shared" si="3"/>
        <v>558075.36329594476</v>
      </c>
      <c r="G23" s="1">
        <f>'Ontario Agg'!G23-'Ontario Oil'!G23</f>
        <v>10093.3253</v>
      </c>
      <c r="H23" s="1">
        <f>'Ontario Agg'!H23-'Ontario Oil'!H23</f>
        <v>359661.52</v>
      </c>
      <c r="I23" s="1">
        <v>9542.2999999999993</v>
      </c>
      <c r="J23" s="1">
        <f>'Ontario Agg'!J23-'Ontario Oil'!J23</f>
        <v>441384</v>
      </c>
      <c r="K23">
        <f t="shared" si="0"/>
        <v>418204.85027610039</v>
      </c>
      <c r="L23">
        <f t="shared" si="1"/>
        <v>0.61062362624165256</v>
      </c>
      <c r="M23">
        <f t="shared" si="4"/>
        <v>0.38427657471594556</v>
      </c>
      <c r="N23">
        <f t="shared" si="5"/>
        <v>0.61572342528405444</v>
      </c>
      <c r="O23">
        <f t="shared" si="6"/>
        <v>66.200520204261665</v>
      </c>
      <c r="P23">
        <f t="shared" si="7"/>
        <v>58.484365749970635</v>
      </c>
      <c r="Q23">
        <f t="shared" si="8"/>
        <v>0.83521287037001346</v>
      </c>
      <c r="R23">
        <f t="shared" si="9"/>
        <v>1.057745543527242</v>
      </c>
      <c r="S23">
        <f t="shared" si="10"/>
        <v>132.14635503973702</v>
      </c>
      <c r="T23">
        <f t="shared" si="10"/>
        <v>123.15506015995163</v>
      </c>
      <c r="U23">
        <f t="shared" si="10"/>
        <v>93.014930107496838</v>
      </c>
      <c r="V23">
        <f t="shared" si="10"/>
        <v>100.19462127953919</v>
      </c>
    </row>
    <row r="24" spans="1:22" x14ac:dyDescent="0.2">
      <c r="B24" s="1"/>
      <c r="G24" s="1"/>
      <c r="H24" s="1"/>
    </row>
    <row r="25" spans="1:22" x14ac:dyDescent="0.2">
      <c r="B25" s="1"/>
      <c r="G25" s="1"/>
      <c r="H25" s="1"/>
    </row>
    <row r="26" spans="1:22" x14ac:dyDescent="0.2">
      <c r="B26" s="1"/>
      <c r="G26" s="1"/>
      <c r="H26" s="1"/>
    </row>
    <row r="27" spans="1:22" x14ac:dyDescent="0.2">
      <c r="B27" s="1"/>
      <c r="G27" s="1"/>
      <c r="H27" s="1"/>
    </row>
    <row r="28" spans="1:22" x14ac:dyDescent="0.2">
      <c r="B28" s="1"/>
      <c r="G28" s="1"/>
      <c r="H28" s="1"/>
    </row>
    <row r="29" spans="1:22" x14ac:dyDescent="0.2">
      <c r="B29" s="1"/>
      <c r="G29" s="1"/>
      <c r="H29" s="1"/>
    </row>
    <row r="30" spans="1:22" x14ac:dyDescent="0.2">
      <c r="B30" s="1"/>
      <c r="G30" s="1"/>
      <c r="H30" s="1"/>
    </row>
    <row r="31" spans="1:22" x14ac:dyDescent="0.2">
      <c r="B31" s="1"/>
      <c r="G31" s="1"/>
      <c r="H31" s="1"/>
    </row>
    <row r="32" spans="1:22" x14ac:dyDescent="0.2">
      <c r="B32" s="1"/>
      <c r="G32" s="1"/>
      <c r="H32" s="1"/>
    </row>
    <row r="33" spans="2:8" x14ac:dyDescent="0.2">
      <c r="B33" s="1"/>
      <c r="G33" s="1"/>
      <c r="H33" s="1"/>
    </row>
    <row r="34" spans="2:8" x14ac:dyDescent="0.2">
      <c r="B34" s="1"/>
      <c r="G34" s="1"/>
      <c r="H34" s="1"/>
    </row>
    <row r="35" spans="2:8" x14ac:dyDescent="0.2">
      <c r="B35" s="1"/>
      <c r="G35" s="1"/>
      <c r="H35" s="1"/>
    </row>
    <row r="36" spans="2:8" x14ac:dyDescent="0.2">
      <c r="B36" s="1"/>
      <c r="G36" s="1"/>
      <c r="H36" s="1"/>
    </row>
    <row r="37" spans="2:8" x14ac:dyDescent="0.2">
      <c r="B37" s="1"/>
      <c r="G37" s="1"/>
      <c r="H37" s="1"/>
    </row>
    <row r="38" spans="2:8" x14ac:dyDescent="0.2">
      <c r="B38" s="1"/>
      <c r="G38" s="1"/>
      <c r="H38" s="1"/>
    </row>
    <row r="39" spans="2:8" x14ac:dyDescent="0.2">
      <c r="B39" s="1"/>
      <c r="G39" s="1"/>
      <c r="H39" s="1"/>
    </row>
    <row r="40" spans="2:8" x14ac:dyDescent="0.2">
      <c r="B40" s="1"/>
      <c r="G40" s="1"/>
      <c r="H40" s="1"/>
    </row>
    <row r="41" spans="2:8" x14ac:dyDescent="0.2">
      <c r="B41" s="1"/>
      <c r="G41" s="1"/>
      <c r="H41" s="1"/>
    </row>
    <row r="42" spans="2:8" x14ac:dyDescent="0.2">
      <c r="B42" s="1"/>
      <c r="G42" s="1"/>
      <c r="H42" s="1"/>
    </row>
    <row r="43" spans="2:8" x14ac:dyDescent="0.2">
      <c r="B43" s="1"/>
      <c r="G43" s="1"/>
      <c r="H43" s="1"/>
    </row>
    <row r="44" spans="2:8" x14ac:dyDescent="0.2">
      <c r="B44" s="1"/>
      <c r="G44" s="1"/>
      <c r="H44" s="1"/>
    </row>
    <row r="45" spans="2:8" x14ac:dyDescent="0.2">
      <c r="B45" s="1"/>
      <c r="G45" s="1"/>
      <c r="H45" s="1"/>
    </row>
    <row r="46" spans="2:8" x14ac:dyDescent="0.2">
      <c r="B46" s="1"/>
      <c r="G46" s="1"/>
      <c r="H46" s="1"/>
    </row>
    <row r="47" spans="2:8" x14ac:dyDescent="0.2">
      <c r="B47" s="1"/>
      <c r="G47" s="1"/>
      <c r="H47" s="1"/>
    </row>
    <row r="48" spans="2:8" x14ac:dyDescent="0.2">
      <c r="B48" s="1"/>
      <c r="G48" s="1"/>
      <c r="H48" s="1"/>
    </row>
    <row r="49" spans="2:9" x14ac:dyDescent="0.2">
      <c r="B49" s="1"/>
      <c r="G49" s="1"/>
      <c r="H49" s="1"/>
    </row>
    <row r="50" spans="2:9" x14ac:dyDescent="0.2">
      <c r="B50" s="1"/>
      <c r="G50" s="1"/>
      <c r="H50" s="1"/>
    </row>
    <row r="51" spans="2:9" x14ac:dyDescent="0.2">
      <c r="B51" s="1"/>
      <c r="G51" s="1"/>
      <c r="H51" s="1"/>
    </row>
    <row r="52" spans="2:9" x14ac:dyDescent="0.2">
      <c r="B52" s="1"/>
      <c r="G52" s="1"/>
      <c r="H52" s="1"/>
    </row>
    <row r="53" spans="2:9" x14ac:dyDescent="0.2">
      <c r="B53" s="1"/>
      <c r="G53" s="1"/>
      <c r="H53" s="1"/>
    </row>
    <row r="54" spans="2:9" x14ac:dyDescent="0.2">
      <c r="B54" s="1"/>
      <c r="G54" s="1"/>
      <c r="H54" s="1"/>
    </row>
    <row r="55" spans="2:9" x14ac:dyDescent="0.2">
      <c r="B55" s="1"/>
      <c r="G55" s="1"/>
      <c r="H55" s="1"/>
    </row>
    <row r="56" spans="2:9" x14ac:dyDescent="0.2">
      <c r="B56" s="1"/>
      <c r="G56" s="1"/>
      <c r="H56" s="1"/>
    </row>
    <row r="57" spans="2:9" x14ac:dyDescent="0.2">
      <c r="B57" s="1"/>
      <c r="G57" s="1"/>
      <c r="H57" s="1"/>
    </row>
    <row r="58" spans="2:9" x14ac:dyDescent="0.2">
      <c r="B58" s="1"/>
      <c r="G58" s="1"/>
      <c r="H58" s="1"/>
    </row>
    <row r="59" spans="2:9" x14ac:dyDescent="0.2">
      <c r="B59" s="1"/>
      <c r="G59" s="1"/>
      <c r="H59" s="1"/>
    </row>
    <row r="60" spans="2:9" x14ac:dyDescent="0.2">
      <c r="B60" s="1"/>
      <c r="G60" s="1"/>
      <c r="H60" s="1"/>
      <c r="I60" s="1"/>
    </row>
    <row r="61" spans="2:9" x14ac:dyDescent="0.2">
      <c r="G61" s="1"/>
      <c r="H61" s="1"/>
      <c r="I61" s="1"/>
    </row>
    <row r="62" spans="2:9" x14ac:dyDescent="0.2">
      <c r="G62" s="1"/>
      <c r="H62" s="1"/>
      <c r="I6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Alberta Agg</vt:lpstr>
      <vt:lpstr>Alberta Oil</vt:lpstr>
      <vt:lpstr>Alberta Agg No Oil</vt:lpstr>
      <vt:lpstr>Ontario Agg</vt:lpstr>
      <vt:lpstr>Ontario Oil</vt:lpstr>
      <vt:lpstr>Ontario Agg No 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Loertscher</dc:creator>
  <cp:lastModifiedBy>Oliver Loertscher</cp:lastModifiedBy>
  <dcterms:created xsi:type="dcterms:W3CDTF">2023-10-05T16:43:52Z</dcterms:created>
  <dcterms:modified xsi:type="dcterms:W3CDTF">2023-10-10T14:24:26Z</dcterms:modified>
</cp:coreProperties>
</file>