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dl/Documents/mcmaster/_research/_THESIS/_WORK/structural_transformation/data/_FOR_SUBMISSION_/"/>
    </mc:Choice>
  </mc:AlternateContent>
  <xr:revisionPtr revIDLastSave="0" documentId="13_ncr:1_{AD5CCDF2-5F44-B44C-955B-7AA341BCF30F}" xr6:coauthVersionLast="47" xr6:coauthVersionMax="47" xr10:uidLastSave="{00000000-0000-0000-0000-000000000000}"/>
  <bookViews>
    <workbookView xWindow="1140" yWindow="800" windowWidth="26780" windowHeight="15940" xr2:uid="{C4E77538-DDAC-D64C-80A2-CFBC2F8E0797}"/>
  </bookViews>
  <sheets>
    <sheet name="USA Agg" sheetId="1" r:id="rId1"/>
    <sheet name="USA Oil" sheetId="4" r:id="rId2"/>
    <sheet name="USA No Oil" sheetId="6" r:id="rId3"/>
    <sheet name="USA Manufacturing" sheetId="29" r:id="rId4"/>
    <sheet name="USA Agg PWT" sheetId="26" r:id="rId5"/>
    <sheet name="USA No Oil PWT" sheetId="27" r:id="rId6"/>
    <sheet name="USA Oil Shares" sheetId="2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8" l="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2" i="28"/>
  <c r="R59" i="29"/>
  <c r="L59" i="29"/>
  <c r="R58" i="29"/>
  <c r="L58" i="29"/>
  <c r="R57" i="29"/>
  <c r="V57" i="29" s="1"/>
  <c r="L57" i="29"/>
  <c r="R56" i="29"/>
  <c r="L56" i="29"/>
  <c r="K56" i="29"/>
  <c r="R55" i="29"/>
  <c r="L55" i="29"/>
  <c r="F55" i="29"/>
  <c r="R54" i="29"/>
  <c r="L54" i="29"/>
  <c r="K54" i="29"/>
  <c r="R53" i="29"/>
  <c r="L53" i="29"/>
  <c r="K53" i="29"/>
  <c r="R52" i="29"/>
  <c r="V52" i="29" s="1"/>
  <c r="L52" i="29"/>
  <c r="R51" i="29"/>
  <c r="L51" i="29"/>
  <c r="R50" i="29"/>
  <c r="L50" i="29"/>
  <c r="R49" i="29"/>
  <c r="L49" i="29"/>
  <c r="R48" i="29"/>
  <c r="L48" i="29"/>
  <c r="K48" i="29"/>
  <c r="R47" i="29"/>
  <c r="L47" i="29"/>
  <c r="F47" i="29"/>
  <c r="R46" i="29"/>
  <c r="L46" i="29"/>
  <c r="K46" i="29"/>
  <c r="R45" i="29"/>
  <c r="L45" i="29"/>
  <c r="K45" i="29"/>
  <c r="R44" i="29"/>
  <c r="L44" i="29"/>
  <c r="K44" i="29"/>
  <c r="R43" i="29"/>
  <c r="L43" i="29"/>
  <c r="K43" i="29"/>
  <c r="R42" i="29"/>
  <c r="L42" i="29"/>
  <c r="R41" i="29"/>
  <c r="L41" i="29"/>
  <c r="R40" i="29"/>
  <c r="L40" i="29"/>
  <c r="K40" i="29"/>
  <c r="R39" i="29"/>
  <c r="V39" i="29" s="1"/>
  <c r="L39" i="29"/>
  <c r="F39" i="29"/>
  <c r="R38" i="29"/>
  <c r="L38" i="29"/>
  <c r="F38" i="29"/>
  <c r="K38" i="29"/>
  <c r="R37" i="29"/>
  <c r="L37" i="29"/>
  <c r="F37" i="29"/>
  <c r="K37" i="29"/>
  <c r="R36" i="29"/>
  <c r="L36" i="29"/>
  <c r="K36" i="29"/>
  <c r="F36" i="29"/>
  <c r="R35" i="29"/>
  <c r="L35" i="29"/>
  <c r="F35" i="29"/>
  <c r="P35" i="29" s="1"/>
  <c r="K35" i="29"/>
  <c r="R34" i="29"/>
  <c r="L34" i="29"/>
  <c r="R33" i="29"/>
  <c r="L33" i="29"/>
  <c r="R32" i="29"/>
  <c r="L32" i="29"/>
  <c r="K32" i="29"/>
  <c r="R31" i="29"/>
  <c r="V31" i="29" s="1"/>
  <c r="L31" i="29"/>
  <c r="F31" i="29"/>
  <c r="R30" i="29"/>
  <c r="L30" i="29"/>
  <c r="K30" i="29"/>
  <c r="F30" i="29"/>
  <c r="P30" i="29" s="1"/>
  <c r="R29" i="29"/>
  <c r="L29" i="29"/>
  <c r="K29" i="29"/>
  <c r="R28" i="29"/>
  <c r="L28" i="29"/>
  <c r="R27" i="29"/>
  <c r="L27" i="29"/>
  <c r="K27" i="29"/>
  <c r="R26" i="29"/>
  <c r="L26" i="29"/>
  <c r="R25" i="29"/>
  <c r="L25" i="29"/>
  <c r="K25" i="29"/>
  <c r="R24" i="29"/>
  <c r="L24" i="29"/>
  <c r="R23" i="29"/>
  <c r="L23" i="29"/>
  <c r="F23" i="29"/>
  <c r="P23" i="29" s="1"/>
  <c r="R22" i="29"/>
  <c r="L22" i="29"/>
  <c r="K22" i="29"/>
  <c r="R21" i="29"/>
  <c r="V21" i="29" s="1"/>
  <c r="L21" i="29"/>
  <c r="K21" i="29"/>
  <c r="R20" i="29"/>
  <c r="L20" i="29"/>
  <c r="R19" i="29"/>
  <c r="L19" i="29"/>
  <c r="R18" i="29"/>
  <c r="V18" i="29" s="1"/>
  <c r="L18" i="29"/>
  <c r="R17" i="29"/>
  <c r="V17" i="29" s="1"/>
  <c r="L17" i="29"/>
  <c r="F17" i="29"/>
  <c r="P17" i="29" s="1"/>
  <c r="K17" i="29"/>
  <c r="R16" i="29"/>
  <c r="L16" i="29"/>
  <c r="R15" i="29"/>
  <c r="V15" i="29" s="1"/>
  <c r="L15" i="29"/>
  <c r="K15" i="29"/>
  <c r="F15" i="29"/>
  <c r="P15" i="29" s="1"/>
  <c r="R14" i="29"/>
  <c r="L14" i="29"/>
  <c r="K14" i="29"/>
  <c r="R13" i="29"/>
  <c r="L13" i="29"/>
  <c r="K13" i="29"/>
  <c r="F13" i="29"/>
  <c r="R12" i="29"/>
  <c r="L12" i="29"/>
  <c r="R11" i="29"/>
  <c r="L11" i="29"/>
  <c r="K11" i="29"/>
  <c r="F11" i="29"/>
  <c r="P11" i="29" s="1"/>
  <c r="R10" i="29"/>
  <c r="V10" i="29" s="1"/>
  <c r="L10" i="29"/>
  <c r="K10" i="29"/>
  <c r="R9" i="29"/>
  <c r="L9" i="29"/>
  <c r="R8" i="29"/>
  <c r="L8" i="29"/>
  <c r="F8" i="29"/>
  <c r="P8" i="29" s="1"/>
  <c r="K8" i="29"/>
  <c r="R7" i="29"/>
  <c r="L7" i="29"/>
  <c r="R6" i="29"/>
  <c r="L6" i="29"/>
  <c r="K6" i="29"/>
  <c r="R5" i="29"/>
  <c r="V5" i="29" s="1"/>
  <c r="L5" i="29"/>
  <c r="K5" i="29"/>
  <c r="F5" i="29"/>
  <c r="P5" i="29" s="1"/>
  <c r="R4" i="29"/>
  <c r="L4" i="29"/>
  <c r="K4" i="29"/>
  <c r="F4" i="29"/>
  <c r="R3" i="29"/>
  <c r="V3" i="29" s="1"/>
  <c r="L3" i="29"/>
  <c r="K3" i="29"/>
  <c r="R2" i="29"/>
  <c r="L2" i="29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2" i="28"/>
  <c r="K59" i="27"/>
  <c r="J59" i="27"/>
  <c r="H59" i="27"/>
  <c r="L59" i="27" s="1"/>
  <c r="G59" i="27"/>
  <c r="R59" i="27" s="1"/>
  <c r="F59" i="27"/>
  <c r="P59" i="27" s="1"/>
  <c r="B59" i="27"/>
  <c r="R58" i="27"/>
  <c r="L58" i="27"/>
  <c r="J58" i="27"/>
  <c r="K58" i="27" s="1"/>
  <c r="H58" i="27"/>
  <c r="G58" i="27"/>
  <c r="B58" i="27"/>
  <c r="F58" i="27" s="1"/>
  <c r="P58" i="27" s="1"/>
  <c r="R57" i="27"/>
  <c r="J57" i="27"/>
  <c r="K57" i="27" s="1"/>
  <c r="H57" i="27"/>
  <c r="L57" i="27" s="1"/>
  <c r="G57" i="27"/>
  <c r="F57" i="27"/>
  <c r="P57" i="27" s="1"/>
  <c r="B57" i="27"/>
  <c r="R56" i="27"/>
  <c r="L56" i="27"/>
  <c r="J56" i="27"/>
  <c r="K56" i="27" s="1"/>
  <c r="H56" i="27"/>
  <c r="G56" i="27"/>
  <c r="B56" i="27"/>
  <c r="F56" i="27" s="1"/>
  <c r="L55" i="27"/>
  <c r="K55" i="27"/>
  <c r="J55" i="27"/>
  <c r="H55" i="27"/>
  <c r="G55" i="27"/>
  <c r="R55" i="27" s="1"/>
  <c r="F55" i="27"/>
  <c r="P55" i="27" s="1"/>
  <c r="B55" i="27"/>
  <c r="L54" i="27"/>
  <c r="J54" i="27"/>
  <c r="K54" i="27" s="1"/>
  <c r="H54" i="27"/>
  <c r="G54" i="27"/>
  <c r="R54" i="27" s="1"/>
  <c r="B54" i="27"/>
  <c r="F54" i="27" s="1"/>
  <c r="K53" i="27"/>
  <c r="J53" i="27"/>
  <c r="H53" i="27"/>
  <c r="G53" i="27"/>
  <c r="R53" i="27" s="1"/>
  <c r="B53" i="27"/>
  <c r="F53" i="27" s="1"/>
  <c r="R52" i="27"/>
  <c r="J52" i="27"/>
  <c r="K52" i="27" s="1"/>
  <c r="H52" i="27"/>
  <c r="G52" i="27"/>
  <c r="B52" i="27"/>
  <c r="F52" i="27" s="1"/>
  <c r="K51" i="27"/>
  <c r="J51" i="27"/>
  <c r="H51" i="27"/>
  <c r="L51" i="27" s="1"/>
  <c r="G51" i="27"/>
  <c r="R51" i="27" s="1"/>
  <c r="F51" i="27"/>
  <c r="P51" i="27" s="1"/>
  <c r="B51" i="27"/>
  <c r="P50" i="27"/>
  <c r="J50" i="27"/>
  <c r="K50" i="27" s="1"/>
  <c r="H50" i="27"/>
  <c r="L50" i="27" s="1"/>
  <c r="G50" i="27"/>
  <c r="R50" i="27" s="1"/>
  <c r="B50" i="27"/>
  <c r="F50" i="27" s="1"/>
  <c r="R49" i="27"/>
  <c r="K49" i="27"/>
  <c r="J49" i="27"/>
  <c r="H49" i="27"/>
  <c r="L49" i="27" s="1"/>
  <c r="G49" i="27"/>
  <c r="F49" i="27"/>
  <c r="P49" i="27" s="1"/>
  <c r="B49" i="27"/>
  <c r="R48" i="27"/>
  <c r="J48" i="27"/>
  <c r="K48" i="27" s="1"/>
  <c r="H48" i="27"/>
  <c r="G48" i="27"/>
  <c r="B48" i="27"/>
  <c r="F48" i="27" s="1"/>
  <c r="L47" i="27"/>
  <c r="K47" i="27"/>
  <c r="J47" i="27"/>
  <c r="H47" i="27"/>
  <c r="G47" i="27"/>
  <c r="R47" i="27" s="1"/>
  <c r="F47" i="27"/>
  <c r="P47" i="27" s="1"/>
  <c r="B47" i="27"/>
  <c r="J46" i="27"/>
  <c r="K46" i="27" s="1"/>
  <c r="H46" i="27"/>
  <c r="G46" i="27"/>
  <c r="R46" i="27" s="1"/>
  <c r="B46" i="27"/>
  <c r="F46" i="27" s="1"/>
  <c r="P46" i="27" s="1"/>
  <c r="K45" i="27"/>
  <c r="J45" i="27"/>
  <c r="H45" i="27"/>
  <c r="L45" i="27" s="1"/>
  <c r="G45" i="27"/>
  <c r="R45" i="27" s="1"/>
  <c r="F45" i="27"/>
  <c r="P45" i="27" s="1"/>
  <c r="B45" i="27"/>
  <c r="R44" i="27"/>
  <c r="V44" i="27" s="1"/>
  <c r="J44" i="27"/>
  <c r="K44" i="27" s="1"/>
  <c r="H44" i="27"/>
  <c r="G44" i="27"/>
  <c r="B44" i="27"/>
  <c r="F44" i="27" s="1"/>
  <c r="P43" i="27"/>
  <c r="K43" i="27"/>
  <c r="J43" i="27"/>
  <c r="H43" i="27"/>
  <c r="L43" i="27" s="1"/>
  <c r="G43" i="27"/>
  <c r="R43" i="27" s="1"/>
  <c r="F43" i="27"/>
  <c r="B43" i="27"/>
  <c r="J42" i="27"/>
  <c r="K42" i="27" s="1"/>
  <c r="H42" i="27"/>
  <c r="L42" i="27" s="1"/>
  <c r="G42" i="27"/>
  <c r="R42" i="27" s="1"/>
  <c r="B42" i="27"/>
  <c r="F42" i="27" s="1"/>
  <c r="R41" i="27"/>
  <c r="J41" i="27"/>
  <c r="K41" i="27" s="1"/>
  <c r="H41" i="27"/>
  <c r="L41" i="27" s="1"/>
  <c r="G41" i="27"/>
  <c r="F41" i="27"/>
  <c r="P41" i="27" s="1"/>
  <c r="B41" i="27"/>
  <c r="R40" i="27"/>
  <c r="K40" i="27"/>
  <c r="J40" i="27"/>
  <c r="H40" i="27"/>
  <c r="G40" i="27"/>
  <c r="B40" i="27"/>
  <c r="F40" i="27" s="1"/>
  <c r="L39" i="27"/>
  <c r="K39" i="27"/>
  <c r="J39" i="27"/>
  <c r="H39" i="27"/>
  <c r="G39" i="27"/>
  <c r="R39" i="27" s="1"/>
  <c r="F39" i="27"/>
  <c r="P39" i="27" s="1"/>
  <c r="B39" i="27"/>
  <c r="J38" i="27"/>
  <c r="K38" i="27" s="1"/>
  <c r="H38" i="27"/>
  <c r="G38" i="27"/>
  <c r="R38" i="27" s="1"/>
  <c r="V38" i="27" s="1"/>
  <c r="B38" i="27"/>
  <c r="F38" i="27" s="1"/>
  <c r="P38" i="27" s="1"/>
  <c r="K37" i="27"/>
  <c r="J37" i="27"/>
  <c r="H37" i="27"/>
  <c r="L37" i="27" s="1"/>
  <c r="G37" i="27"/>
  <c r="R37" i="27" s="1"/>
  <c r="F37" i="27"/>
  <c r="P37" i="27" s="1"/>
  <c r="B37" i="27"/>
  <c r="P36" i="27"/>
  <c r="J36" i="27"/>
  <c r="K36" i="27" s="1"/>
  <c r="H36" i="27"/>
  <c r="L36" i="27" s="1"/>
  <c r="G36" i="27"/>
  <c r="R36" i="27" s="1"/>
  <c r="V36" i="27" s="1"/>
  <c r="F36" i="27"/>
  <c r="B36" i="27"/>
  <c r="P35" i="27"/>
  <c r="K35" i="27"/>
  <c r="J35" i="27"/>
  <c r="H35" i="27"/>
  <c r="L35" i="27" s="1"/>
  <c r="G35" i="27"/>
  <c r="R35" i="27" s="1"/>
  <c r="F35" i="27"/>
  <c r="B35" i="27"/>
  <c r="R34" i="27"/>
  <c r="J34" i="27"/>
  <c r="K34" i="27" s="1"/>
  <c r="H34" i="27"/>
  <c r="L34" i="27" s="1"/>
  <c r="G34" i="27"/>
  <c r="B34" i="27"/>
  <c r="F34" i="27" s="1"/>
  <c r="P34" i="27" s="1"/>
  <c r="R33" i="27"/>
  <c r="J33" i="27"/>
  <c r="K33" i="27" s="1"/>
  <c r="H33" i="27"/>
  <c r="L33" i="27" s="1"/>
  <c r="G33" i="27"/>
  <c r="F33" i="27"/>
  <c r="P33" i="27" s="1"/>
  <c r="B33" i="27"/>
  <c r="R32" i="27"/>
  <c r="V32" i="27" s="1"/>
  <c r="L32" i="27"/>
  <c r="K32" i="27"/>
  <c r="J32" i="27"/>
  <c r="H32" i="27"/>
  <c r="G32" i="27"/>
  <c r="B32" i="27"/>
  <c r="F32" i="27" s="1"/>
  <c r="L31" i="27"/>
  <c r="K31" i="27"/>
  <c r="J31" i="27"/>
  <c r="H31" i="27"/>
  <c r="G31" i="27"/>
  <c r="R31" i="27" s="1"/>
  <c r="F31" i="27"/>
  <c r="P31" i="27" s="1"/>
  <c r="B31" i="27"/>
  <c r="P30" i="27"/>
  <c r="L30" i="27"/>
  <c r="J30" i="27"/>
  <c r="K30" i="27" s="1"/>
  <c r="H30" i="27"/>
  <c r="G30" i="27"/>
  <c r="R30" i="27" s="1"/>
  <c r="B30" i="27"/>
  <c r="F30" i="27" s="1"/>
  <c r="J29" i="27"/>
  <c r="K29" i="27" s="1"/>
  <c r="H29" i="27"/>
  <c r="G29" i="27"/>
  <c r="R29" i="27" s="1"/>
  <c r="F29" i="27"/>
  <c r="P29" i="27" s="1"/>
  <c r="B29" i="27"/>
  <c r="R28" i="27"/>
  <c r="J28" i="27"/>
  <c r="K28" i="27" s="1"/>
  <c r="H28" i="27"/>
  <c r="G28" i="27"/>
  <c r="F28" i="27"/>
  <c r="B28" i="27"/>
  <c r="P27" i="27"/>
  <c r="J27" i="27"/>
  <c r="K27" i="27" s="1"/>
  <c r="H27" i="27"/>
  <c r="L27" i="27" s="1"/>
  <c r="G27" i="27"/>
  <c r="R27" i="27" s="1"/>
  <c r="F27" i="27"/>
  <c r="B27" i="27"/>
  <c r="L26" i="27"/>
  <c r="K26" i="27"/>
  <c r="J26" i="27"/>
  <c r="H26" i="27"/>
  <c r="G26" i="27"/>
  <c r="R26" i="27" s="1"/>
  <c r="B26" i="27"/>
  <c r="F26" i="27" s="1"/>
  <c r="P26" i="27" s="1"/>
  <c r="R25" i="27"/>
  <c r="J25" i="27"/>
  <c r="K25" i="27" s="1"/>
  <c r="H25" i="27"/>
  <c r="L25" i="27" s="1"/>
  <c r="G25" i="27"/>
  <c r="B25" i="27"/>
  <c r="F25" i="27" s="1"/>
  <c r="R24" i="27"/>
  <c r="V24" i="27" s="1"/>
  <c r="J24" i="27"/>
  <c r="K24" i="27" s="1"/>
  <c r="H24" i="27"/>
  <c r="G24" i="27"/>
  <c r="B24" i="27"/>
  <c r="F24" i="27" s="1"/>
  <c r="L23" i="27"/>
  <c r="K23" i="27"/>
  <c r="J23" i="27"/>
  <c r="H23" i="27"/>
  <c r="G23" i="27"/>
  <c r="R23" i="27" s="1"/>
  <c r="B23" i="27"/>
  <c r="F23" i="27" s="1"/>
  <c r="L22" i="27"/>
  <c r="J22" i="27"/>
  <c r="K22" i="27" s="1"/>
  <c r="H22" i="27"/>
  <c r="G22" i="27"/>
  <c r="R22" i="27" s="1"/>
  <c r="F22" i="27"/>
  <c r="B22" i="27"/>
  <c r="J21" i="27"/>
  <c r="K21" i="27" s="1"/>
  <c r="H21" i="27"/>
  <c r="G21" i="27"/>
  <c r="R21" i="27" s="1"/>
  <c r="V21" i="27" s="1"/>
  <c r="F21" i="27"/>
  <c r="B21" i="27"/>
  <c r="J20" i="27"/>
  <c r="K20" i="27" s="1"/>
  <c r="H20" i="27"/>
  <c r="L20" i="27" s="1"/>
  <c r="G20" i="27"/>
  <c r="R20" i="27" s="1"/>
  <c r="V20" i="27" s="1"/>
  <c r="F20" i="27"/>
  <c r="P20" i="27" s="1"/>
  <c r="B20" i="27"/>
  <c r="K19" i="27"/>
  <c r="J19" i="27"/>
  <c r="H19" i="27"/>
  <c r="L19" i="27" s="1"/>
  <c r="G19" i="27"/>
  <c r="R19" i="27" s="1"/>
  <c r="F19" i="27"/>
  <c r="P19" i="27" s="1"/>
  <c r="B19" i="27"/>
  <c r="R18" i="27"/>
  <c r="J18" i="27"/>
  <c r="K18" i="27" s="1"/>
  <c r="H18" i="27"/>
  <c r="L18" i="27" s="1"/>
  <c r="G18" i="27"/>
  <c r="B18" i="27"/>
  <c r="F18" i="27" s="1"/>
  <c r="P18" i="27" s="1"/>
  <c r="R17" i="27"/>
  <c r="L17" i="27"/>
  <c r="K17" i="27"/>
  <c r="J17" i="27"/>
  <c r="H17" i="27"/>
  <c r="G17" i="27"/>
  <c r="B17" i="27"/>
  <c r="F17" i="27" s="1"/>
  <c r="R16" i="27"/>
  <c r="J16" i="27"/>
  <c r="K16" i="27" s="1"/>
  <c r="H16" i="27"/>
  <c r="G16" i="27"/>
  <c r="B16" i="27"/>
  <c r="F16" i="27" s="1"/>
  <c r="L15" i="27"/>
  <c r="K15" i="27"/>
  <c r="J15" i="27"/>
  <c r="H15" i="27"/>
  <c r="G15" i="27"/>
  <c r="R15" i="27" s="1"/>
  <c r="F15" i="27"/>
  <c r="P15" i="27" s="1"/>
  <c r="B15" i="27"/>
  <c r="J14" i="27"/>
  <c r="K14" i="27" s="1"/>
  <c r="H14" i="27"/>
  <c r="L14" i="27" s="1"/>
  <c r="G14" i="27"/>
  <c r="R14" i="27" s="1"/>
  <c r="F14" i="27"/>
  <c r="P14" i="27" s="1"/>
  <c r="B14" i="27"/>
  <c r="K13" i="27"/>
  <c r="J13" i="27"/>
  <c r="H13" i="27"/>
  <c r="L13" i="27" s="1"/>
  <c r="G13" i="27"/>
  <c r="R13" i="27" s="1"/>
  <c r="F13" i="27"/>
  <c r="B13" i="27"/>
  <c r="J12" i="27"/>
  <c r="K12" i="27" s="1"/>
  <c r="H12" i="27"/>
  <c r="L12" i="27" s="1"/>
  <c r="G12" i="27"/>
  <c r="R12" i="27" s="1"/>
  <c r="F12" i="27"/>
  <c r="P12" i="27" s="1"/>
  <c r="B12" i="27"/>
  <c r="R11" i="27"/>
  <c r="J11" i="27"/>
  <c r="K11" i="27" s="1"/>
  <c r="H11" i="27"/>
  <c r="L11" i="27" s="1"/>
  <c r="G11" i="27"/>
  <c r="F11" i="27"/>
  <c r="P11" i="27" s="1"/>
  <c r="B11" i="27"/>
  <c r="R10" i="27"/>
  <c r="V10" i="27" s="1"/>
  <c r="J10" i="27"/>
  <c r="K10" i="27" s="1"/>
  <c r="H10" i="27"/>
  <c r="L10" i="27" s="1"/>
  <c r="G10" i="27"/>
  <c r="B10" i="27"/>
  <c r="F10" i="27" s="1"/>
  <c r="R9" i="27"/>
  <c r="K9" i="27"/>
  <c r="J9" i="27"/>
  <c r="H9" i="27"/>
  <c r="G9" i="27"/>
  <c r="B9" i="27"/>
  <c r="F9" i="27" s="1"/>
  <c r="K8" i="27"/>
  <c r="J8" i="27"/>
  <c r="H8" i="27"/>
  <c r="G8" i="27"/>
  <c r="R8" i="27" s="1"/>
  <c r="B8" i="27"/>
  <c r="F8" i="27" s="1"/>
  <c r="K7" i="27"/>
  <c r="J7" i="27"/>
  <c r="H7" i="27"/>
  <c r="G7" i="27"/>
  <c r="R7" i="27" s="1"/>
  <c r="B7" i="27"/>
  <c r="F7" i="27" s="1"/>
  <c r="J6" i="27"/>
  <c r="K6" i="27" s="1"/>
  <c r="H6" i="27"/>
  <c r="L6" i="27" s="1"/>
  <c r="G6" i="27"/>
  <c r="R6" i="27" s="1"/>
  <c r="F6" i="27"/>
  <c r="P6" i="27" s="1"/>
  <c r="B6" i="27"/>
  <c r="J5" i="27"/>
  <c r="K5" i="27" s="1"/>
  <c r="H5" i="27"/>
  <c r="L5" i="27" s="1"/>
  <c r="G5" i="27"/>
  <c r="R5" i="27" s="1"/>
  <c r="V5" i="27" s="1"/>
  <c r="F5" i="27"/>
  <c r="P5" i="27" s="1"/>
  <c r="B5" i="27"/>
  <c r="P4" i="27"/>
  <c r="K4" i="27"/>
  <c r="J4" i="27"/>
  <c r="H4" i="27"/>
  <c r="L4" i="27" s="1"/>
  <c r="G4" i="27"/>
  <c r="R4" i="27" s="1"/>
  <c r="F4" i="27"/>
  <c r="B4" i="27"/>
  <c r="R3" i="27"/>
  <c r="P3" i="27"/>
  <c r="L3" i="27"/>
  <c r="J3" i="27"/>
  <c r="K3" i="27" s="1"/>
  <c r="H3" i="27"/>
  <c r="G3" i="27"/>
  <c r="F3" i="27"/>
  <c r="B3" i="27"/>
  <c r="R2" i="27"/>
  <c r="V2" i="27" s="1"/>
  <c r="L2" i="27"/>
  <c r="J2" i="27"/>
  <c r="K2" i="27" s="1"/>
  <c r="H2" i="27"/>
  <c r="G2" i="27"/>
  <c r="B2" i="27"/>
  <c r="F2" i="27" s="1"/>
  <c r="R59" i="26"/>
  <c r="L59" i="26"/>
  <c r="E59" i="26"/>
  <c r="F59" i="26" s="1"/>
  <c r="R58" i="26"/>
  <c r="L58" i="26"/>
  <c r="E58" i="26"/>
  <c r="K58" i="26" s="1"/>
  <c r="R57" i="26"/>
  <c r="L57" i="26"/>
  <c r="E57" i="26"/>
  <c r="R56" i="26"/>
  <c r="L56" i="26"/>
  <c r="E56" i="26"/>
  <c r="R55" i="26"/>
  <c r="L55" i="26"/>
  <c r="K55" i="26"/>
  <c r="E55" i="26"/>
  <c r="F55" i="26" s="1"/>
  <c r="P55" i="26" s="1"/>
  <c r="R54" i="26"/>
  <c r="V54" i="26" s="1"/>
  <c r="L54" i="26"/>
  <c r="E54" i="26"/>
  <c r="K54" i="26" s="1"/>
  <c r="R53" i="26"/>
  <c r="L53" i="26"/>
  <c r="E53" i="26"/>
  <c r="K53" i="26" s="1"/>
  <c r="R52" i="26"/>
  <c r="L52" i="26"/>
  <c r="E52" i="26"/>
  <c r="K52" i="26" s="1"/>
  <c r="R51" i="26"/>
  <c r="V51" i="26" s="1"/>
  <c r="L51" i="26"/>
  <c r="E51" i="26"/>
  <c r="R50" i="26"/>
  <c r="V50" i="26" s="1"/>
  <c r="L50" i="26"/>
  <c r="E50" i="26"/>
  <c r="K50" i="26" s="1"/>
  <c r="R49" i="26"/>
  <c r="V49" i="26" s="1"/>
  <c r="L49" i="26"/>
  <c r="E49" i="26"/>
  <c r="R48" i="26"/>
  <c r="L48" i="26"/>
  <c r="E48" i="26"/>
  <c r="R47" i="26"/>
  <c r="L47" i="26"/>
  <c r="E47" i="26"/>
  <c r="F47" i="26" s="1"/>
  <c r="P47" i="26" s="1"/>
  <c r="V46" i="26"/>
  <c r="R46" i="26"/>
  <c r="L46" i="26"/>
  <c r="E46" i="26"/>
  <c r="K46" i="26" s="1"/>
  <c r="R45" i="26"/>
  <c r="L45" i="26"/>
  <c r="E45" i="26"/>
  <c r="K45" i="26" s="1"/>
  <c r="R44" i="26"/>
  <c r="L44" i="26"/>
  <c r="E44" i="26"/>
  <c r="R43" i="26"/>
  <c r="L43" i="26"/>
  <c r="E43" i="26"/>
  <c r="F43" i="26" s="1"/>
  <c r="P43" i="26" s="1"/>
  <c r="R42" i="26"/>
  <c r="L42" i="26"/>
  <c r="E42" i="26"/>
  <c r="K42" i="26" s="1"/>
  <c r="R41" i="26"/>
  <c r="L41" i="26"/>
  <c r="E41" i="26"/>
  <c r="R40" i="26"/>
  <c r="L40" i="26"/>
  <c r="E40" i="26"/>
  <c r="R39" i="26"/>
  <c r="L39" i="26"/>
  <c r="K39" i="26"/>
  <c r="F39" i="26"/>
  <c r="P39" i="26" s="1"/>
  <c r="E39" i="26"/>
  <c r="V38" i="26"/>
  <c r="R38" i="26"/>
  <c r="L38" i="26"/>
  <c r="E38" i="26"/>
  <c r="F38" i="26" s="1"/>
  <c r="R37" i="26"/>
  <c r="L37" i="26"/>
  <c r="E37" i="26"/>
  <c r="K37" i="26" s="1"/>
  <c r="R36" i="26"/>
  <c r="L36" i="26"/>
  <c r="E36" i="26"/>
  <c r="K36" i="26" s="1"/>
  <c r="R35" i="26"/>
  <c r="L35" i="26"/>
  <c r="E35" i="26"/>
  <c r="F35" i="26" s="1"/>
  <c r="P35" i="26" s="1"/>
  <c r="R34" i="26"/>
  <c r="V34" i="26" s="1"/>
  <c r="L34" i="26"/>
  <c r="F34" i="26"/>
  <c r="P34" i="26" s="1"/>
  <c r="E34" i="26"/>
  <c r="K34" i="26" s="1"/>
  <c r="R33" i="26"/>
  <c r="L33" i="26"/>
  <c r="E33" i="26"/>
  <c r="V32" i="26"/>
  <c r="R32" i="26"/>
  <c r="L32" i="26"/>
  <c r="E32" i="26"/>
  <c r="R31" i="26"/>
  <c r="L31" i="26"/>
  <c r="E31" i="26"/>
  <c r="F31" i="26" s="1"/>
  <c r="P31" i="26" s="1"/>
  <c r="R30" i="26"/>
  <c r="V30" i="26" s="1"/>
  <c r="L30" i="26"/>
  <c r="M57" i="26" s="1"/>
  <c r="N57" i="26" s="1"/>
  <c r="K30" i="26"/>
  <c r="F30" i="26"/>
  <c r="E30" i="26"/>
  <c r="R29" i="26"/>
  <c r="L29" i="26"/>
  <c r="E29" i="26"/>
  <c r="K29" i="26" s="1"/>
  <c r="R28" i="26"/>
  <c r="V28" i="26" s="1"/>
  <c r="L28" i="26"/>
  <c r="E28" i="26"/>
  <c r="R27" i="26"/>
  <c r="V27" i="26" s="1"/>
  <c r="L27" i="26"/>
  <c r="E27" i="26"/>
  <c r="F27" i="26" s="1"/>
  <c r="P27" i="26" s="1"/>
  <c r="V26" i="26"/>
  <c r="R26" i="26"/>
  <c r="L26" i="26"/>
  <c r="E26" i="26"/>
  <c r="K26" i="26" s="1"/>
  <c r="R25" i="26"/>
  <c r="V25" i="26" s="1"/>
  <c r="L25" i="26"/>
  <c r="E25" i="26"/>
  <c r="R24" i="26"/>
  <c r="L24" i="26"/>
  <c r="E24" i="26"/>
  <c r="R23" i="26"/>
  <c r="L23" i="26"/>
  <c r="E23" i="26"/>
  <c r="K23" i="26" s="1"/>
  <c r="R22" i="26"/>
  <c r="V22" i="26" s="1"/>
  <c r="L22" i="26"/>
  <c r="E22" i="26"/>
  <c r="K22" i="26" s="1"/>
  <c r="R21" i="26"/>
  <c r="L21" i="26"/>
  <c r="E21" i="26"/>
  <c r="R20" i="26"/>
  <c r="L20" i="26"/>
  <c r="E20" i="26"/>
  <c r="F20" i="26" s="1"/>
  <c r="R19" i="26"/>
  <c r="L19" i="26"/>
  <c r="E19" i="26"/>
  <c r="K19" i="26" s="1"/>
  <c r="V18" i="26"/>
  <c r="R18" i="26"/>
  <c r="L18" i="26"/>
  <c r="E18" i="26"/>
  <c r="R17" i="26"/>
  <c r="M17" i="26"/>
  <c r="N17" i="26" s="1"/>
  <c r="L17" i="26"/>
  <c r="E17" i="26"/>
  <c r="F17" i="26" s="1"/>
  <c r="P17" i="26" s="1"/>
  <c r="R16" i="26"/>
  <c r="V16" i="26" s="1"/>
  <c r="L16" i="26"/>
  <c r="E16" i="26"/>
  <c r="K16" i="26" s="1"/>
  <c r="R15" i="26"/>
  <c r="V15" i="26" s="1"/>
  <c r="L15" i="26"/>
  <c r="E15" i="26"/>
  <c r="F15" i="26" s="1"/>
  <c r="R14" i="26"/>
  <c r="V14" i="26" s="1"/>
  <c r="M14" i="26"/>
  <c r="N14" i="26" s="1"/>
  <c r="L14" i="26"/>
  <c r="E14" i="26"/>
  <c r="K14" i="26" s="1"/>
  <c r="R13" i="26"/>
  <c r="V13" i="26" s="1"/>
  <c r="L13" i="26"/>
  <c r="E13" i="26"/>
  <c r="K13" i="26" s="1"/>
  <c r="R12" i="26"/>
  <c r="V12" i="26" s="1"/>
  <c r="L12" i="26"/>
  <c r="E12" i="26"/>
  <c r="F12" i="26" s="1"/>
  <c r="R11" i="26"/>
  <c r="V11" i="26" s="1"/>
  <c r="M11" i="26"/>
  <c r="N11" i="26" s="1"/>
  <c r="L11" i="26"/>
  <c r="E11" i="26"/>
  <c r="K11" i="26" s="1"/>
  <c r="R10" i="26"/>
  <c r="V10" i="26" s="1"/>
  <c r="L10" i="26"/>
  <c r="E10" i="26"/>
  <c r="K10" i="26" s="1"/>
  <c r="R9" i="26"/>
  <c r="V9" i="26" s="1"/>
  <c r="L9" i="26"/>
  <c r="E9" i="26"/>
  <c r="R8" i="26"/>
  <c r="V8" i="26" s="1"/>
  <c r="L8" i="26"/>
  <c r="K8" i="26"/>
  <c r="E8" i="26"/>
  <c r="F8" i="26" s="1"/>
  <c r="P8" i="26" s="1"/>
  <c r="R7" i="26"/>
  <c r="V7" i="26" s="1"/>
  <c r="L7" i="26"/>
  <c r="E7" i="26"/>
  <c r="K7" i="26" s="1"/>
  <c r="R6" i="26"/>
  <c r="V6" i="26" s="1"/>
  <c r="L6" i="26"/>
  <c r="E6" i="26"/>
  <c r="K6" i="26" s="1"/>
  <c r="R5" i="26"/>
  <c r="L5" i="26"/>
  <c r="M29" i="26" s="1"/>
  <c r="E5" i="26"/>
  <c r="R4" i="26"/>
  <c r="L4" i="26"/>
  <c r="E4" i="26"/>
  <c r="V3" i="26"/>
  <c r="R3" i="26"/>
  <c r="L3" i="26"/>
  <c r="E3" i="26"/>
  <c r="K3" i="26" s="1"/>
  <c r="V2" i="26"/>
  <c r="R2" i="26"/>
  <c r="L2" i="26"/>
  <c r="E2" i="2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K38" i="6" s="1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K13" i="6" s="1"/>
  <c r="J12" i="6"/>
  <c r="J11" i="6"/>
  <c r="J10" i="6"/>
  <c r="J9" i="6"/>
  <c r="J8" i="6"/>
  <c r="J7" i="6"/>
  <c r="J6" i="6"/>
  <c r="K6" i="6" s="1"/>
  <c r="J5" i="6"/>
  <c r="J4" i="6"/>
  <c r="J3" i="6"/>
  <c r="J2" i="6"/>
  <c r="H59" i="6"/>
  <c r="H58" i="6"/>
  <c r="H57" i="6"/>
  <c r="H56" i="6"/>
  <c r="H55" i="6"/>
  <c r="H54" i="6"/>
  <c r="H53" i="6"/>
  <c r="L53" i="6" s="1"/>
  <c r="H52" i="6"/>
  <c r="H51" i="6"/>
  <c r="H50" i="6"/>
  <c r="H49" i="6"/>
  <c r="H48" i="6"/>
  <c r="H47" i="6"/>
  <c r="H46" i="6"/>
  <c r="L46" i="6" s="1"/>
  <c r="H45" i="6"/>
  <c r="H44" i="6"/>
  <c r="H43" i="6"/>
  <c r="H42" i="6"/>
  <c r="H41" i="6"/>
  <c r="H40" i="6"/>
  <c r="L40" i="6" s="1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L24" i="6" s="1"/>
  <c r="H23" i="6"/>
  <c r="H22" i="6"/>
  <c r="L22" i="6" s="1"/>
  <c r="H21" i="6"/>
  <c r="L21" i="6" s="1"/>
  <c r="H20" i="6"/>
  <c r="H19" i="6"/>
  <c r="H18" i="6"/>
  <c r="H17" i="6"/>
  <c r="H16" i="6"/>
  <c r="H15" i="6"/>
  <c r="H14" i="6"/>
  <c r="L14" i="6" s="1"/>
  <c r="H13" i="6"/>
  <c r="H12" i="6"/>
  <c r="H11" i="6"/>
  <c r="H10" i="6"/>
  <c r="H9" i="6"/>
  <c r="H8" i="6"/>
  <c r="H7" i="6"/>
  <c r="H6" i="6"/>
  <c r="H5" i="6"/>
  <c r="L5" i="6" s="1"/>
  <c r="H4" i="6"/>
  <c r="H3" i="6"/>
  <c r="H2" i="6"/>
  <c r="G59" i="6"/>
  <c r="G58" i="6"/>
  <c r="G57" i="6"/>
  <c r="G56" i="6"/>
  <c r="G55" i="6"/>
  <c r="G54" i="6"/>
  <c r="R54" i="6" s="1"/>
  <c r="G53" i="6"/>
  <c r="G52" i="6"/>
  <c r="R52" i="6" s="1"/>
  <c r="G51" i="6"/>
  <c r="G50" i="6"/>
  <c r="G49" i="6"/>
  <c r="G48" i="6"/>
  <c r="R48" i="6" s="1"/>
  <c r="G47" i="6"/>
  <c r="R47" i="6" s="1"/>
  <c r="G46" i="6"/>
  <c r="R46" i="6" s="1"/>
  <c r="G45" i="6"/>
  <c r="G44" i="6"/>
  <c r="G43" i="6"/>
  <c r="G42" i="6"/>
  <c r="G41" i="6"/>
  <c r="G40" i="6"/>
  <c r="G39" i="6"/>
  <c r="R39" i="6" s="1"/>
  <c r="G38" i="6"/>
  <c r="R38" i="6" s="1"/>
  <c r="V38" i="6" s="1"/>
  <c r="G37" i="6"/>
  <c r="G36" i="6"/>
  <c r="G35" i="6"/>
  <c r="G34" i="6"/>
  <c r="G33" i="6"/>
  <c r="G32" i="6"/>
  <c r="R32" i="6" s="1"/>
  <c r="G31" i="6"/>
  <c r="R31" i="6" s="1"/>
  <c r="V31" i="6" s="1"/>
  <c r="G30" i="6"/>
  <c r="R30" i="6" s="1"/>
  <c r="G29" i="6"/>
  <c r="G28" i="6"/>
  <c r="R28" i="6" s="1"/>
  <c r="G27" i="6"/>
  <c r="G26" i="6"/>
  <c r="G25" i="6"/>
  <c r="G24" i="6"/>
  <c r="R24" i="6" s="1"/>
  <c r="G23" i="6"/>
  <c r="R23" i="6" s="1"/>
  <c r="G22" i="6"/>
  <c r="R22" i="6" s="1"/>
  <c r="G21" i="6"/>
  <c r="G20" i="6"/>
  <c r="R20" i="6" s="1"/>
  <c r="V20" i="6" s="1"/>
  <c r="G19" i="6"/>
  <c r="G18" i="6"/>
  <c r="G17" i="6"/>
  <c r="G16" i="6"/>
  <c r="R16" i="6" s="1"/>
  <c r="G15" i="6"/>
  <c r="R15" i="6" s="1"/>
  <c r="G14" i="6"/>
  <c r="R14" i="6" s="1"/>
  <c r="V14" i="6" s="1"/>
  <c r="G13" i="6"/>
  <c r="G12" i="6"/>
  <c r="R12" i="6" s="1"/>
  <c r="G11" i="6"/>
  <c r="G10" i="6"/>
  <c r="G9" i="6"/>
  <c r="G8" i="6"/>
  <c r="G7" i="6"/>
  <c r="R7" i="6" s="1"/>
  <c r="G6" i="6"/>
  <c r="R6" i="6" s="1"/>
  <c r="G5" i="6"/>
  <c r="G4" i="6"/>
  <c r="R4" i="6" s="1"/>
  <c r="G3" i="6"/>
  <c r="G2" i="6"/>
  <c r="B3" i="6"/>
  <c r="B4" i="6"/>
  <c r="B5" i="6"/>
  <c r="B6" i="6"/>
  <c r="B7" i="6"/>
  <c r="B8" i="6"/>
  <c r="B9" i="6"/>
  <c r="L9" i="6" s="1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F31" i="6" s="1"/>
  <c r="P31" i="6" s="1"/>
  <c r="B32" i="6"/>
  <c r="B33" i="6"/>
  <c r="B34" i="6"/>
  <c r="L34" i="6" s="1"/>
  <c r="B35" i="6"/>
  <c r="B36" i="6"/>
  <c r="B37" i="6"/>
  <c r="B38" i="6"/>
  <c r="B39" i="6"/>
  <c r="F39" i="6" s="1"/>
  <c r="P39" i="6" s="1"/>
  <c r="B40" i="6"/>
  <c r="B41" i="6"/>
  <c r="L41" i="6" s="1"/>
  <c r="B42" i="6"/>
  <c r="L42" i="6" s="1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L57" i="6" s="1"/>
  <c r="B58" i="6"/>
  <c r="B59" i="6"/>
  <c r="B2" i="6"/>
  <c r="L11" i="6"/>
  <c r="L17" i="6"/>
  <c r="L19" i="6"/>
  <c r="L27" i="6"/>
  <c r="L35" i="6"/>
  <c r="L43" i="6"/>
  <c r="L48" i="6"/>
  <c r="L49" i="6"/>
  <c r="L51" i="6"/>
  <c r="L59" i="6"/>
  <c r="R59" i="6"/>
  <c r="R58" i="6"/>
  <c r="L58" i="6"/>
  <c r="K58" i="6"/>
  <c r="R57" i="6"/>
  <c r="R56" i="6"/>
  <c r="R55" i="6"/>
  <c r="F55" i="6"/>
  <c r="R53" i="6"/>
  <c r="L52" i="6"/>
  <c r="R51" i="6"/>
  <c r="R50" i="6"/>
  <c r="L50" i="6"/>
  <c r="R49" i="6"/>
  <c r="K49" i="6"/>
  <c r="R45" i="6"/>
  <c r="L45" i="6"/>
  <c r="R44" i="6"/>
  <c r="L44" i="6"/>
  <c r="R43" i="6"/>
  <c r="R42" i="6"/>
  <c r="R41" i="6"/>
  <c r="R40" i="6"/>
  <c r="R37" i="6"/>
  <c r="L37" i="6"/>
  <c r="R36" i="6"/>
  <c r="L36" i="6"/>
  <c r="R35" i="6"/>
  <c r="R34" i="6"/>
  <c r="R33" i="6"/>
  <c r="V33" i="6" s="1"/>
  <c r="L33" i="6"/>
  <c r="L32" i="6"/>
  <c r="R29" i="6"/>
  <c r="L29" i="6"/>
  <c r="K29" i="6"/>
  <c r="L28" i="6"/>
  <c r="K28" i="6"/>
  <c r="R27" i="6"/>
  <c r="K27" i="6"/>
  <c r="R26" i="6"/>
  <c r="L26" i="6"/>
  <c r="R25" i="6"/>
  <c r="V25" i="6" s="1"/>
  <c r="L25" i="6"/>
  <c r="R21" i="6"/>
  <c r="K21" i="6"/>
  <c r="L20" i="6"/>
  <c r="R19" i="6"/>
  <c r="R18" i="6"/>
  <c r="L18" i="6"/>
  <c r="R17" i="6"/>
  <c r="V17" i="6" s="1"/>
  <c r="K14" i="6"/>
  <c r="R13" i="6"/>
  <c r="L13" i="6"/>
  <c r="L12" i="6"/>
  <c r="R11" i="6"/>
  <c r="R10" i="6"/>
  <c r="L10" i="6"/>
  <c r="R9" i="6"/>
  <c r="V9" i="6" s="1"/>
  <c r="R8" i="6"/>
  <c r="L7" i="6"/>
  <c r="F7" i="6"/>
  <c r="P7" i="6" s="1"/>
  <c r="L6" i="6"/>
  <c r="R5" i="6"/>
  <c r="V5" i="6" s="1"/>
  <c r="L4" i="6"/>
  <c r="F4" i="6"/>
  <c r="P4" i="6" s="1"/>
  <c r="R3" i="6"/>
  <c r="L3" i="6"/>
  <c r="R2" i="6"/>
  <c r="L2" i="6"/>
  <c r="R59" i="4"/>
  <c r="L59" i="4"/>
  <c r="F59" i="4"/>
  <c r="R58" i="4"/>
  <c r="L58" i="4"/>
  <c r="K58" i="4"/>
  <c r="R57" i="4"/>
  <c r="L57" i="4"/>
  <c r="R56" i="4"/>
  <c r="L56" i="4"/>
  <c r="R55" i="4"/>
  <c r="L55" i="4"/>
  <c r="K55" i="4"/>
  <c r="F55" i="4"/>
  <c r="P55" i="4" s="1"/>
  <c r="R54" i="4"/>
  <c r="L54" i="4"/>
  <c r="K54" i="4"/>
  <c r="R53" i="4"/>
  <c r="L53" i="4"/>
  <c r="K53" i="4"/>
  <c r="R52" i="4"/>
  <c r="L52" i="4"/>
  <c r="R51" i="4"/>
  <c r="L51" i="4"/>
  <c r="K51" i="4"/>
  <c r="R50" i="4"/>
  <c r="L50" i="4"/>
  <c r="K50" i="4"/>
  <c r="R49" i="4"/>
  <c r="L49" i="4"/>
  <c r="R48" i="4"/>
  <c r="L48" i="4"/>
  <c r="R47" i="4"/>
  <c r="L47" i="4"/>
  <c r="K47" i="4"/>
  <c r="F47" i="4"/>
  <c r="P47" i="4" s="1"/>
  <c r="R46" i="4"/>
  <c r="L46" i="4"/>
  <c r="F46" i="4"/>
  <c r="R45" i="4"/>
  <c r="L45" i="4"/>
  <c r="K45" i="4"/>
  <c r="R44" i="4"/>
  <c r="L44" i="4"/>
  <c r="R43" i="4"/>
  <c r="L43" i="4"/>
  <c r="R42" i="4"/>
  <c r="L42" i="4"/>
  <c r="R41" i="4"/>
  <c r="L41" i="4"/>
  <c r="R40" i="4"/>
  <c r="L40" i="4"/>
  <c r="R39" i="4"/>
  <c r="L39" i="4"/>
  <c r="K39" i="4"/>
  <c r="F39" i="4"/>
  <c r="P39" i="4" s="1"/>
  <c r="R38" i="4"/>
  <c r="L38" i="4"/>
  <c r="F38" i="4"/>
  <c r="R37" i="4"/>
  <c r="L37" i="4"/>
  <c r="K37" i="4"/>
  <c r="R36" i="4"/>
  <c r="L36" i="4"/>
  <c r="R35" i="4"/>
  <c r="L35" i="4"/>
  <c r="K35" i="4"/>
  <c r="F35" i="4"/>
  <c r="R34" i="4"/>
  <c r="L34" i="4"/>
  <c r="F34" i="4"/>
  <c r="K34" i="4"/>
  <c r="R33" i="4"/>
  <c r="L33" i="4"/>
  <c r="R32" i="4"/>
  <c r="L32" i="4"/>
  <c r="R31" i="4"/>
  <c r="L31" i="4"/>
  <c r="K31" i="4"/>
  <c r="F31" i="4"/>
  <c r="P31" i="4" s="1"/>
  <c r="R30" i="4"/>
  <c r="L30" i="4"/>
  <c r="R29" i="4"/>
  <c r="L29" i="4"/>
  <c r="R28" i="4"/>
  <c r="L28" i="4"/>
  <c r="K28" i="4"/>
  <c r="F28" i="4"/>
  <c r="P28" i="4" s="1"/>
  <c r="R27" i="4"/>
  <c r="L27" i="4"/>
  <c r="K27" i="4"/>
  <c r="F27" i="4"/>
  <c r="P27" i="4" s="1"/>
  <c r="R26" i="4"/>
  <c r="L26" i="4"/>
  <c r="F26" i="4"/>
  <c r="P26" i="4" s="1"/>
  <c r="K26" i="4"/>
  <c r="R25" i="4"/>
  <c r="L25" i="4"/>
  <c r="R24" i="4"/>
  <c r="L24" i="4"/>
  <c r="R23" i="4"/>
  <c r="L23" i="4"/>
  <c r="K23" i="4"/>
  <c r="F23" i="4"/>
  <c r="P23" i="4" s="1"/>
  <c r="R22" i="4"/>
  <c r="V22" i="4" s="1"/>
  <c r="L22" i="4"/>
  <c r="K22" i="4"/>
  <c r="F22" i="4"/>
  <c r="R21" i="4"/>
  <c r="L21" i="4"/>
  <c r="F21" i="4"/>
  <c r="K21" i="4"/>
  <c r="R20" i="4"/>
  <c r="L20" i="4"/>
  <c r="K20" i="4"/>
  <c r="F20" i="4"/>
  <c r="P20" i="4" s="1"/>
  <c r="R19" i="4"/>
  <c r="L19" i="4"/>
  <c r="K19" i="4"/>
  <c r="F19" i="4"/>
  <c r="P19" i="4" s="1"/>
  <c r="R18" i="4"/>
  <c r="L18" i="4"/>
  <c r="F18" i="4"/>
  <c r="P18" i="4" s="1"/>
  <c r="K18" i="4"/>
  <c r="R17" i="4"/>
  <c r="L17" i="4"/>
  <c r="K17" i="4"/>
  <c r="F17" i="4"/>
  <c r="R16" i="4"/>
  <c r="L16" i="4"/>
  <c r="F16" i="4"/>
  <c r="P16" i="4" s="1"/>
  <c r="R15" i="4"/>
  <c r="L15" i="4"/>
  <c r="K15" i="4"/>
  <c r="F15" i="4"/>
  <c r="P15" i="4" s="1"/>
  <c r="R14" i="4"/>
  <c r="L14" i="4"/>
  <c r="K14" i="4"/>
  <c r="F14" i="4"/>
  <c r="R13" i="4"/>
  <c r="L13" i="4"/>
  <c r="R12" i="4"/>
  <c r="V12" i="4" s="1"/>
  <c r="L12" i="4"/>
  <c r="R11" i="4"/>
  <c r="L11" i="4"/>
  <c r="K11" i="4"/>
  <c r="F11" i="4"/>
  <c r="R10" i="4"/>
  <c r="L10" i="4"/>
  <c r="R9" i="4"/>
  <c r="L9" i="4"/>
  <c r="R8" i="4"/>
  <c r="L8" i="4"/>
  <c r="K8" i="4"/>
  <c r="F8" i="4"/>
  <c r="P8" i="4" s="1"/>
  <c r="R7" i="4"/>
  <c r="L7" i="4"/>
  <c r="R6" i="4"/>
  <c r="L6" i="4"/>
  <c r="R5" i="4"/>
  <c r="L5" i="4"/>
  <c r="K5" i="4"/>
  <c r="F5" i="4"/>
  <c r="R4" i="4"/>
  <c r="L4" i="4"/>
  <c r="R3" i="4"/>
  <c r="L3" i="4"/>
  <c r="R2" i="4"/>
  <c r="V2" i="4" s="1"/>
  <c r="L2" i="4"/>
  <c r="D3" i="1"/>
  <c r="D4" i="1"/>
  <c r="D5" i="1"/>
  <c r="D6" i="1"/>
  <c r="D7" i="1"/>
  <c r="D8" i="1"/>
  <c r="D9" i="1"/>
  <c r="D10" i="1"/>
  <c r="E10" i="1" s="1"/>
  <c r="D11" i="1"/>
  <c r="D12" i="1"/>
  <c r="D13" i="1"/>
  <c r="D14" i="1"/>
  <c r="D15" i="1"/>
  <c r="D16" i="1"/>
  <c r="D17" i="1"/>
  <c r="D18" i="1"/>
  <c r="E18" i="1" s="1"/>
  <c r="D19" i="1"/>
  <c r="D20" i="1"/>
  <c r="D21" i="1"/>
  <c r="D22" i="1"/>
  <c r="D23" i="1"/>
  <c r="D24" i="1"/>
  <c r="D25" i="1"/>
  <c r="D26" i="1"/>
  <c r="E26" i="1" s="1"/>
  <c r="D27" i="1"/>
  <c r="D28" i="1"/>
  <c r="D29" i="1"/>
  <c r="D30" i="1"/>
  <c r="D31" i="1"/>
  <c r="D32" i="1"/>
  <c r="D33" i="1"/>
  <c r="D34" i="1"/>
  <c r="E34" i="1" s="1"/>
  <c r="D35" i="1"/>
  <c r="D36" i="1"/>
  <c r="D37" i="1"/>
  <c r="D38" i="1"/>
  <c r="D39" i="1"/>
  <c r="D40" i="1"/>
  <c r="D41" i="1"/>
  <c r="D42" i="1"/>
  <c r="E42" i="1" s="1"/>
  <c r="D43" i="1"/>
  <c r="D44" i="1"/>
  <c r="D45" i="1"/>
  <c r="D46" i="1"/>
  <c r="D47" i="1"/>
  <c r="D48" i="1"/>
  <c r="D49" i="1"/>
  <c r="D50" i="1"/>
  <c r="E50" i="1" s="1"/>
  <c r="D51" i="1"/>
  <c r="D52" i="1"/>
  <c r="D53" i="1"/>
  <c r="D54" i="1"/>
  <c r="D55" i="1"/>
  <c r="D56" i="1"/>
  <c r="D57" i="1"/>
  <c r="D58" i="1"/>
  <c r="E58" i="1" s="1"/>
  <c r="D59" i="1"/>
  <c r="D2" i="1"/>
  <c r="R59" i="1"/>
  <c r="L59" i="1"/>
  <c r="E59" i="1"/>
  <c r="K59" i="1" s="1"/>
  <c r="R58" i="1"/>
  <c r="L58" i="1"/>
  <c r="R57" i="1"/>
  <c r="L57" i="1"/>
  <c r="E57" i="1"/>
  <c r="R56" i="1"/>
  <c r="L56" i="1"/>
  <c r="E56" i="1"/>
  <c r="F56" i="1" s="1"/>
  <c r="R55" i="1"/>
  <c r="V55" i="1" s="1"/>
  <c r="L55" i="1"/>
  <c r="E55" i="1"/>
  <c r="F55" i="1" s="1"/>
  <c r="R54" i="1"/>
  <c r="L54" i="1"/>
  <c r="E54" i="1"/>
  <c r="R53" i="1"/>
  <c r="L53" i="1"/>
  <c r="E53" i="1"/>
  <c r="F53" i="1" s="1"/>
  <c r="R52" i="1"/>
  <c r="L52" i="1"/>
  <c r="E52" i="1"/>
  <c r="R51" i="1"/>
  <c r="L51" i="1"/>
  <c r="E51" i="1"/>
  <c r="R50" i="1"/>
  <c r="L50" i="1"/>
  <c r="R49" i="1"/>
  <c r="L49" i="1"/>
  <c r="E49" i="1"/>
  <c r="R48" i="1"/>
  <c r="V48" i="1" s="1"/>
  <c r="L48" i="1"/>
  <c r="E48" i="1"/>
  <c r="F48" i="1" s="1"/>
  <c r="P48" i="1" s="1"/>
  <c r="R47" i="1"/>
  <c r="L47" i="1"/>
  <c r="E47" i="1"/>
  <c r="F47" i="1" s="1"/>
  <c r="R46" i="1"/>
  <c r="L46" i="1"/>
  <c r="E46" i="1"/>
  <c r="K46" i="1" s="1"/>
  <c r="R45" i="1"/>
  <c r="L45" i="1"/>
  <c r="E45" i="1"/>
  <c r="R44" i="1"/>
  <c r="L44" i="1"/>
  <c r="E44" i="1"/>
  <c r="K44" i="1" s="1"/>
  <c r="R43" i="1"/>
  <c r="L43" i="1"/>
  <c r="E43" i="1"/>
  <c r="R42" i="1"/>
  <c r="L42" i="1"/>
  <c r="R41" i="1"/>
  <c r="L41" i="1"/>
  <c r="E41" i="1"/>
  <c r="R40" i="1"/>
  <c r="L40" i="1"/>
  <c r="E40" i="1"/>
  <c r="F40" i="1" s="1"/>
  <c r="P40" i="1" s="1"/>
  <c r="R39" i="1"/>
  <c r="V39" i="1" s="1"/>
  <c r="L39" i="1"/>
  <c r="E39" i="1"/>
  <c r="F39" i="1" s="1"/>
  <c r="R38" i="1"/>
  <c r="L38" i="1"/>
  <c r="E38" i="1"/>
  <c r="K38" i="1" s="1"/>
  <c r="R37" i="1"/>
  <c r="L37" i="1"/>
  <c r="E37" i="1"/>
  <c r="R36" i="1"/>
  <c r="L36" i="1"/>
  <c r="E36" i="1"/>
  <c r="F36" i="1" s="1"/>
  <c r="P36" i="1" s="1"/>
  <c r="R35" i="1"/>
  <c r="L35" i="1"/>
  <c r="E35" i="1"/>
  <c r="R34" i="1"/>
  <c r="L34" i="1"/>
  <c r="R33" i="1"/>
  <c r="L33" i="1"/>
  <c r="E33" i="1"/>
  <c r="R32" i="1"/>
  <c r="L32" i="1"/>
  <c r="E32" i="1"/>
  <c r="F32" i="1" s="1"/>
  <c r="R31" i="1"/>
  <c r="L31" i="1"/>
  <c r="E31" i="1"/>
  <c r="F31" i="1" s="1"/>
  <c r="R30" i="1"/>
  <c r="L30" i="1"/>
  <c r="E30" i="1"/>
  <c r="F30" i="1" s="1"/>
  <c r="R29" i="1"/>
  <c r="L29" i="1"/>
  <c r="E29" i="1"/>
  <c r="R28" i="1"/>
  <c r="L28" i="1"/>
  <c r="E28" i="1"/>
  <c r="R27" i="1"/>
  <c r="L27" i="1"/>
  <c r="E27" i="1"/>
  <c r="R26" i="1"/>
  <c r="V26" i="1" s="1"/>
  <c r="L26" i="1"/>
  <c r="R25" i="1"/>
  <c r="L25" i="1"/>
  <c r="E25" i="1"/>
  <c r="R24" i="1"/>
  <c r="L24" i="1"/>
  <c r="E24" i="1"/>
  <c r="F24" i="1" s="1"/>
  <c r="P24" i="1" s="1"/>
  <c r="R23" i="1"/>
  <c r="L23" i="1"/>
  <c r="E23" i="1"/>
  <c r="F23" i="1" s="1"/>
  <c r="R22" i="1"/>
  <c r="L22" i="1"/>
  <c r="E22" i="1"/>
  <c r="K22" i="1" s="1"/>
  <c r="R21" i="1"/>
  <c r="L21" i="1"/>
  <c r="E21" i="1"/>
  <c r="K21" i="1" s="1"/>
  <c r="R20" i="1"/>
  <c r="L20" i="1"/>
  <c r="E20" i="1"/>
  <c r="R19" i="1"/>
  <c r="L19" i="1"/>
  <c r="E19" i="1"/>
  <c r="R18" i="1"/>
  <c r="L18" i="1"/>
  <c r="R17" i="1"/>
  <c r="L17" i="1"/>
  <c r="E17" i="1"/>
  <c r="R16" i="1"/>
  <c r="L16" i="1"/>
  <c r="E16" i="1"/>
  <c r="R15" i="1"/>
  <c r="L15" i="1"/>
  <c r="E15" i="1"/>
  <c r="R14" i="1"/>
  <c r="L14" i="1"/>
  <c r="E14" i="1"/>
  <c r="K14" i="1" s="1"/>
  <c r="R13" i="1"/>
  <c r="L13" i="1"/>
  <c r="E13" i="1"/>
  <c r="R12" i="1"/>
  <c r="L12" i="1"/>
  <c r="E12" i="1"/>
  <c r="R11" i="1"/>
  <c r="L11" i="1"/>
  <c r="E11" i="1"/>
  <c r="K11" i="1" s="1"/>
  <c r="R10" i="1"/>
  <c r="L10" i="1"/>
  <c r="R9" i="1"/>
  <c r="V9" i="1" s="1"/>
  <c r="L9" i="1"/>
  <c r="E9" i="1"/>
  <c r="R8" i="1"/>
  <c r="L8" i="1"/>
  <c r="E8" i="1"/>
  <c r="K8" i="1" s="1"/>
  <c r="R7" i="1"/>
  <c r="L7" i="1"/>
  <c r="E7" i="1"/>
  <c r="K7" i="1" s="1"/>
  <c r="R6" i="1"/>
  <c r="L6" i="1"/>
  <c r="E6" i="1"/>
  <c r="R5" i="1"/>
  <c r="L5" i="1"/>
  <c r="E5" i="1"/>
  <c r="F5" i="1" s="1"/>
  <c r="R4" i="1"/>
  <c r="L4" i="1"/>
  <c r="E4" i="1"/>
  <c r="K4" i="1" s="1"/>
  <c r="R3" i="1"/>
  <c r="L3" i="1"/>
  <c r="E3" i="1"/>
  <c r="K3" i="1" s="1"/>
  <c r="R2" i="1"/>
  <c r="V49" i="1" s="1"/>
  <c r="L2" i="1"/>
  <c r="E2" i="1"/>
  <c r="V56" i="29" l="1"/>
  <c r="V9" i="29"/>
  <c r="V22" i="29"/>
  <c r="V25" i="29"/>
  <c r="V50" i="29"/>
  <c r="V8" i="29"/>
  <c r="V13" i="29"/>
  <c r="V24" i="29"/>
  <c r="V58" i="29"/>
  <c r="V19" i="29"/>
  <c r="V28" i="29"/>
  <c r="M39" i="29"/>
  <c r="N39" i="29" s="1"/>
  <c r="V12" i="29"/>
  <c r="V14" i="29"/>
  <c r="V51" i="29"/>
  <c r="V54" i="29"/>
  <c r="V4" i="29"/>
  <c r="V6" i="29"/>
  <c r="V29" i="29"/>
  <c r="V53" i="29"/>
  <c r="V2" i="29"/>
  <c r="M6" i="29"/>
  <c r="N6" i="29" s="1"/>
  <c r="M8" i="29"/>
  <c r="N8" i="29" s="1"/>
  <c r="M9" i="29"/>
  <c r="N9" i="29" s="1"/>
  <c r="M5" i="29"/>
  <c r="N5" i="29" s="1"/>
  <c r="P4" i="29"/>
  <c r="F20" i="29"/>
  <c r="K20" i="29"/>
  <c r="K9" i="29"/>
  <c r="F9" i="29"/>
  <c r="K16" i="29"/>
  <c r="F16" i="29"/>
  <c r="F18" i="29"/>
  <c r="K18" i="29"/>
  <c r="K51" i="29"/>
  <c r="F51" i="29"/>
  <c r="K58" i="29"/>
  <c r="F58" i="29"/>
  <c r="K52" i="29"/>
  <c r="F52" i="29"/>
  <c r="K19" i="29"/>
  <c r="F19" i="29"/>
  <c r="K34" i="29"/>
  <c r="F34" i="29"/>
  <c r="K59" i="29"/>
  <c r="F59" i="29"/>
  <c r="K28" i="29"/>
  <c r="F28" i="29"/>
  <c r="K2" i="29"/>
  <c r="F2" i="29"/>
  <c r="F7" i="29"/>
  <c r="K7" i="29"/>
  <c r="K12" i="29"/>
  <c r="F12" i="29"/>
  <c r="F26" i="29"/>
  <c r="K26" i="29"/>
  <c r="P13" i="29"/>
  <c r="M23" i="29"/>
  <c r="N23" i="29" s="1"/>
  <c r="M41" i="29"/>
  <c r="N41" i="29" s="1"/>
  <c r="K42" i="29"/>
  <c r="F42" i="29"/>
  <c r="M48" i="29"/>
  <c r="N48" i="29" s="1"/>
  <c r="K57" i="29"/>
  <c r="F57" i="29"/>
  <c r="K24" i="29"/>
  <c r="F24" i="29"/>
  <c r="P31" i="29"/>
  <c r="M49" i="29"/>
  <c r="N49" i="29" s="1"/>
  <c r="K50" i="29"/>
  <c r="F50" i="29"/>
  <c r="M56" i="29"/>
  <c r="N56" i="29" s="1"/>
  <c r="M15" i="29"/>
  <c r="N15" i="29" s="1"/>
  <c r="M17" i="29"/>
  <c r="N17" i="29" s="1"/>
  <c r="M20" i="29"/>
  <c r="N20" i="29" s="1"/>
  <c r="F21" i="29"/>
  <c r="F27" i="29"/>
  <c r="K31" i="29"/>
  <c r="P37" i="29"/>
  <c r="P38" i="29"/>
  <c r="P39" i="29"/>
  <c r="F43" i="29"/>
  <c r="F44" i="29"/>
  <c r="M57" i="29"/>
  <c r="N57" i="29" s="1"/>
  <c r="F3" i="29"/>
  <c r="F10" i="29"/>
  <c r="M11" i="29"/>
  <c r="N11" i="29" s="1"/>
  <c r="M13" i="29"/>
  <c r="N13" i="29" s="1"/>
  <c r="M24" i="29"/>
  <c r="N24" i="29" s="1"/>
  <c r="M30" i="29"/>
  <c r="N30" i="29" s="1"/>
  <c r="K39" i="29"/>
  <c r="F45" i="29"/>
  <c r="F46" i="29"/>
  <c r="P47" i="29"/>
  <c r="M4" i="29"/>
  <c r="N4" i="29" s="1"/>
  <c r="F6" i="29"/>
  <c r="Q6" i="29" s="1"/>
  <c r="M7" i="29"/>
  <c r="N7" i="29" s="1"/>
  <c r="F14" i="29"/>
  <c r="F22" i="29"/>
  <c r="F25" i="29"/>
  <c r="M31" i="29"/>
  <c r="N31" i="29" s="1"/>
  <c r="V32" i="29"/>
  <c r="P36" i="29"/>
  <c r="K47" i="29"/>
  <c r="V47" i="29"/>
  <c r="F53" i="29"/>
  <c r="F54" i="29"/>
  <c r="P55" i="29"/>
  <c r="V7" i="29"/>
  <c r="V20" i="29"/>
  <c r="V30" i="29"/>
  <c r="K33" i="29"/>
  <c r="F33" i="29"/>
  <c r="V33" i="29"/>
  <c r="M38" i="29"/>
  <c r="N38" i="29" s="1"/>
  <c r="V40" i="29"/>
  <c r="K55" i="29"/>
  <c r="V55" i="29"/>
  <c r="M58" i="29"/>
  <c r="N58" i="29" s="1"/>
  <c r="M50" i="29"/>
  <c r="N50" i="29" s="1"/>
  <c r="M42" i="29"/>
  <c r="N42" i="29" s="1"/>
  <c r="M34" i="29"/>
  <c r="N34" i="29" s="1"/>
  <c r="M26" i="29"/>
  <c r="N26" i="29" s="1"/>
  <c r="M18" i="29"/>
  <c r="N18" i="29" s="1"/>
  <c r="M10" i="29"/>
  <c r="N10" i="29" s="1"/>
  <c r="M59" i="29"/>
  <c r="N59" i="29" s="1"/>
  <c r="M51" i="29"/>
  <c r="N51" i="29" s="1"/>
  <c r="M43" i="29"/>
  <c r="N43" i="29" s="1"/>
  <c r="M35" i="29"/>
  <c r="N35" i="29" s="1"/>
  <c r="M27" i="29"/>
  <c r="N27" i="29" s="1"/>
  <c r="M19" i="29"/>
  <c r="N19" i="29" s="1"/>
  <c r="M52" i="29"/>
  <c r="N52" i="29" s="1"/>
  <c r="M44" i="29"/>
  <c r="N44" i="29" s="1"/>
  <c r="M36" i="29"/>
  <c r="N36" i="29" s="1"/>
  <c r="M53" i="29"/>
  <c r="N53" i="29" s="1"/>
  <c r="M45" i="29"/>
  <c r="N45" i="29" s="1"/>
  <c r="M37" i="29"/>
  <c r="N37" i="29" s="1"/>
  <c r="M29" i="29"/>
  <c r="N29" i="29" s="1"/>
  <c r="M21" i="29"/>
  <c r="N21" i="29" s="1"/>
  <c r="M3" i="29"/>
  <c r="N3" i="29" s="1"/>
  <c r="M16" i="29"/>
  <c r="N16" i="29" s="1"/>
  <c r="V16" i="29"/>
  <c r="K23" i="29"/>
  <c r="M25" i="29"/>
  <c r="N25" i="29" s="1"/>
  <c r="M28" i="29"/>
  <c r="N28" i="29" s="1"/>
  <c r="F29" i="29"/>
  <c r="M32" i="29"/>
  <c r="N32" i="29" s="1"/>
  <c r="V34" i="29"/>
  <c r="V35" i="29"/>
  <c r="V36" i="29"/>
  <c r="V37" i="29"/>
  <c r="V38" i="29"/>
  <c r="K41" i="29"/>
  <c r="F41" i="29"/>
  <c r="V41" i="29"/>
  <c r="M46" i="29"/>
  <c r="N46" i="29" s="1"/>
  <c r="M47" i="29"/>
  <c r="N47" i="29" s="1"/>
  <c r="V48" i="29"/>
  <c r="M2" i="29"/>
  <c r="N2" i="29" s="1"/>
  <c r="V11" i="29"/>
  <c r="M12" i="29"/>
  <c r="N12" i="29" s="1"/>
  <c r="M14" i="29"/>
  <c r="N14" i="29" s="1"/>
  <c r="M22" i="29"/>
  <c r="N22" i="29" s="1"/>
  <c r="V23" i="29"/>
  <c r="V26" i="29"/>
  <c r="V27" i="29"/>
  <c r="M33" i="29"/>
  <c r="N33" i="29" s="1"/>
  <c r="M40" i="29"/>
  <c r="N40" i="29" s="1"/>
  <c r="V42" i="29"/>
  <c r="V43" i="29"/>
  <c r="V44" i="29"/>
  <c r="V45" i="29"/>
  <c r="V46" i="29"/>
  <c r="K49" i="29"/>
  <c r="F49" i="29"/>
  <c r="V49" i="29"/>
  <c r="M54" i="29"/>
  <c r="N54" i="29" s="1"/>
  <c r="M55" i="29"/>
  <c r="N55" i="29" s="1"/>
  <c r="V59" i="29"/>
  <c r="F32" i="29"/>
  <c r="F40" i="29"/>
  <c r="F48" i="29"/>
  <c r="F56" i="29"/>
  <c r="V6" i="27"/>
  <c r="V12" i="27"/>
  <c r="V19" i="27"/>
  <c r="V22" i="27"/>
  <c r="V29" i="27"/>
  <c r="V52" i="27"/>
  <c r="V3" i="27"/>
  <c r="V8" i="27"/>
  <c r="V16" i="27"/>
  <c r="V37" i="27"/>
  <c r="V50" i="27"/>
  <c r="V53" i="27"/>
  <c r="V4" i="27"/>
  <c r="V7" i="27"/>
  <c r="V27" i="27"/>
  <c r="V13" i="27"/>
  <c r="V26" i="27"/>
  <c r="V40" i="27"/>
  <c r="V42" i="27"/>
  <c r="V20" i="26"/>
  <c r="V53" i="26"/>
  <c r="V58" i="26"/>
  <c r="V23" i="26"/>
  <c r="V4" i="26"/>
  <c r="V45" i="26"/>
  <c r="V4" i="1"/>
  <c r="V18" i="1"/>
  <c r="V50" i="1"/>
  <c r="P52" i="27"/>
  <c r="T4" i="27"/>
  <c r="T6" i="27"/>
  <c r="T12" i="27"/>
  <c r="P8" i="27"/>
  <c r="P2" i="27"/>
  <c r="T20" i="27" s="1"/>
  <c r="P7" i="27"/>
  <c r="T7" i="27" s="1"/>
  <c r="T26" i="27"/>
  <c r="P53" i="27"/>
  <c r="T53" i="27" s="1"/>
  <c r="T46" i="27"/>
  <c r="P44" i="27"/>
  <c r="T51" i="27"/>
  <c r="T14" i="27"/>
  <c r="T30" i="27"/>
  <c r="T5" i="27"/>
  <c r="P9" i="27"/>
  <c r="T9" i="27" s="1"/>
  <c r="P23" i="27"/>
  <c r="L7" i="27"/>
  <c r="M21" i="27" s="1"/>
  <c r="L8" i="27"/>
  <c r="L9" i="27"/>
  <c r="P13" i="27"/>
  <c r="T13" i="27" s="1"/>
  <c r="V15" i="27"/>
  <c r="P22" i="27"/>
  <c r="T22" i="27" s="1"/>
  <c r="P28" i="27"/>
  <c r="V30" i="27"/>
  <c r="V33" i="27"/>
  <c r="L38" i="27"/>
  <c r="L40" i="27"/>
  <c r="V59" i="27"/>
  <c r="V9" i="27"/>
  <c r="P16" i="27"/>
  <c r="T16" i="27" s="1"/>
  <c r="V23" i="27"/>
  <c r="V39" i="27"/>
  <c r="T43" i="27"/>
  <c r="V45" i="27"/>
  <c r="P48" i="27"/>
  <c r="T48" i="27" s="1"/>
  <c r="V56" i="27"/>
  <c r="P10" i="27"/>
  <c r="V14" i="27"/>
  <c r="V18" i="27"/>
  <c r="P24" i="27"/>
  <c r="T24" i="27" s="1"/>
  <c r="V28" i="27"/>
  <c r="V34" i="27"/>
  <c r="V51" i="27"/>
  <c r="V54" i="27"/>
  <c r="V57" i="27"/>
  <c r="P21" i="27"/>
  <c r="V31" i="27"/>
  <c r="T35" i="27"/>
  <c r="P40" i="27"/>
  <c r="T40" i="27" s="1"/>
  <c r="V48" i="27"/>
  <c r="T57" i="27"/>
  <c r="V11" i="27"/>
  <c r="L28" i="27"/>
  <c r="V43" i="27"/>
  <c r="V46" i="27"/>
  <c r="V49" i="27"/>
  <c r="V58" i="27"/>
  <c r="T27" i="27"/>
  <c r="P32" i="27"/>
  <c r="T49" i="27"/>
  <c r="L52" i="27"/>
  <c r="V55" i="27"/>
  <c r="T59" i="27"/>
  <c r="L16" i="27"/>
  <c r="M37" i="27" s="1"/>
  <c r="P17" i="27"/>
  <c r="T17" i="27" s="1"/>
  <c r="V17" i="27"/>
  <c r="L21" i="27"/>
  <c r="L29" i="27"/>
  <c r="V35" i="27"/>
  <c r="V41" i="27"/>
  <c r="P42" i="27"/>
  <c r="T42" i="27" s="1"/>
  <c r="L46" i="27"/>
  <c r="M25" i="27" s="1"/>
  <c r="L48" i="27"/>
  <c r="M33" i="27" s="1"/>
  <c r="L24" i="27"/>
  <c r="P25" i="27"/>
  <c r="V25" i="27"/>
  <c r="T41" i="27"/>
  <c r="L44" i="27"/>
  <c r="T45" i="27"/>
  <c r="V47" i="27"/>
  <c r="L53" i="27"/>
  <c r="P54" i="27"/>
  <c r="P56" i="27"/>
  <c r="F10" i="26"/>
  <c r="P10" i="26" s="1"/>
  <c r="F13" i="26"/>
  <c r="P13" i="26" s="1"/>
  <c r="F16" i="26"/>
  <c r="P16" i="26" s="1"/>
  <c r="K20" i="26"/>
  <c r="F7" i="26"/>
  <c r="P7" i="26" s="1"/>
  <c r="F29" i="26"/>
  <c r="Q29" i="26" s="1"/>
  <c r="F36" i="26"/>
  <c r="P36" i="26" s="1"/>
  <c r="F58" i="26"/>
  <c r="F23" i="26"/>
  <c r="P23" i="26" s="1"/>
  <c r="K38" i="26"/>
  <c r="F42" i="26"/>
  <c r="P42" i="26" s="1"/>
  <c r="K12" i="26"/>
  <c r="K15" i="26"/>
  <c r="F11" i="26"/>
  <c r="P11" i="26" s="1"/>
  <c r="F14" i="26"/>
  <c r="Q14" i="26" s="1"/>
  <c r="K17" i="26"/>
  <c r="Q17" i="26" s="1"/>
  <c r="K31" i="26"/>
  <c r="K35" i="26"/>
  <c r="Q35" i="26" s="1"/>
  <c r="F45" i="26"/>
  <c r="K47" i="26"/>
  <c r="F37" i="26"/>
  <c r="P37" i="26" s="1"/>
  <c r="Q11" i="26"/>
  <c r="K18" i="26"/>
  <c r="F18" i="26"/>
  <c r="K5" i="26"/>
  <c r="F5" i="26"/>
  <c r="P15" i="26"/>
  <c r="P20" i="26"/>
  <c r="K44" i="26"/>
  <c r="F44" i="26"/>
  <c r="N29" i="26"/>
  <c r="Q13" i="26"/>
  <c r="K2" i="26"/>
  <c r="F2" i="26"/>
  <c r="K21" i="26"/>
  <c r="F21" i="26"/>
  <c r="F4" i="26"/>
  <c r="K4" i="26"/>
  <c r="Q4" i="26" s="1"/>
  <c r="P12" i="26"/>
  <c r="Q16" i="26"/>
  <c r="F51" i="26"/>
  <c r="K51" i="26"/>
  <c r="Q53" i="26"/>
  <c r="F9" i="26"/>
  <c r="K9" i="26"/>
  <c r="K28" i="26"/>
  <c r="F28" i="26"/>
  <c r="P38" i="26"/>
  <c r="O38" i="26"/>
  <c r="M58" i="26"/>
  <c r="N58" i="26" s="1"/>
  <c r="M50" i="26"/>
  <c r="N50" i="26" s="1"/>
  <c r="M42" i="26"/>
  <c r="N42" i="26" s="1"/>
  <c r="M34" i="26"/>
  <c r="M26" i="26"/>
  <c r="N26" i="26" s="1"/>
  <c r="M59" i="26"/>
  <c r="N59" i="26" s="1"/>
  <c r="M51" i="26"/>
  <c r="N51" i="26" s="1"/>
  <c r="M43" i="26"/>
  <c r="N43" i="26" s="1"/>
  <c r="M35" i="26"/>
  <c r="N35" i="26" s="1"/>
  <c r="M27" i="26"/>
  <c r="N27" i="26" s="1"/>
  <c r="M52" i="26"/>
  <c r="N52" i="26" s="1"/>
  <c r="M44" i="26"/>
  <c r="N44" i="26" s="1"/>
  <c r="M36" i="26"/>
  <c r="N36" i="26" s="1"/>
  <c r="M28" i="26"/>
  <c r="N28" i="26" s="1"/>
  <c r="M20" i="26"/>
  <c r="N20" i="26" s="1"/>
  <c r="M12" i="26"/>
  <c r="N12" i="26" s="1"/>
  <c r="M4" i="26"/>
  <c r="N4" i="26" s="1"/>
  <c r="M54" i="26"/>
  <c r="N54" i="26" s="1"/>
  <c r="M46" i="26"/>
  <c r="N46" i="26" s="1"/>
  <c r="M38" i="26"/>
  <c r="N38" i="26" s="1"/>
  <c r="M30" i="26"/>
  <c r="N30" i="26" s="1"/>
  <c r="M3" i="26"/>
  <c r="N3" i="26" s="1"/>
  <c r="M6" i="26"/>
  <c r="N6" i="26" s="1"/>
  <c r="O7" i="26"/>
  <c r="M9" i="26"/>
  <c r="N9" i="26" s="1"/>
  <c r="M19" i="26"/>
  <c r="N19" i="26" s="1"/>
  <c r="V19" i="26"/>
  <c r="M22" i="26"/>
  <c r="N22" i="26" s="1"/>
  <c r="O23" i="26"/>
  <c r="M24" i="26"/>
  <c r="N24" i="26" s="1"/>
  <c r="P29" i="26"/>
  <c r="M33" i="26"/>
  <c r="N33" i="26" s="1"/>
  <c r="M39" i="26"/>
  <c r="M40" i="26"/>
  <c r="N40" i="26" s="1"/>
  <c r="K41" i="26"/>
  <c r="F41" i="26"/>
  <c r="V41" i="26"/>
  <c r="V42" i="26"/>
  <c r="V43" i="26"/>
  <c r="V44" i="26"/>
  <c r="M53" i="26"/>
  <c r="N53" i="26" s="1"/>
  <c r="K56" i="26"/>
  <c r="F56" i="26"/>
  <c r="V56" i="26"/>
  <c r="P58" i="26"/>
  <c r="M2" i="26"/>
  <c r="N2" i="26" s="1"/>
  <c r="O16" i="26"/>
  <c r="K25" i="26"/>
  <c r="F25" i="26"/>
  <c r="Q42" i="26"/>
  <c r="M47" i="26"/>
  <c r="M48" i="26"/>
  <c r="N48" i="26" s="1"/>
  <c r="K49" i="26"/>
  <c r="F49" i="26"/>
  <c r="V52" i="26"/>
  <c r="M15" i="26"/>
  <c r="N15" i="26" s="1"/>
  <c r="M18" i="26"/>
  <c r="N18" i="26" s="1"/>
  <c r="P30" i="26"/>
  <c r="M41" i="26"/>
  <c r="N41" i="26" s="1"/>
  <c r="Q50" i="26"/>
  <c r="M55" i="26"/>
  <c r="M56" i="26"/>
  <c r="N56" i="26" s="1"/>
  <c r="K57" i="26"/>
  <c r="F57" i="26"/>
  <c r="V57" i="26"/>
  <c r="M5" i="26"/>
  <c r="N5" i="26" s="1"/>
  <c r="M8" i="26"/>
  <c r="N8" i="26" s="1"/>
  <c r="M21" i="26"/>
  <c r="N21" i="26" s="1"/>
  <c r="M25" i="26"/>
  <c r="N25" i="26" s="1"/>
  <c r="O35" i="26"/>
  <c r="K43" i="26"/>
  <c r="M49" i="26"/>
  <c r="N49" i="26" s="1"/>
  <c r="F50" i="26"/>
  <c r="Q58" i="26"/>
  <c r="K32" i="26"/>
  <c r="F32" i="26"/>
  <c r="P45" i="26"/>
  <c r="P59" i="26"/>
  <c r="Q31" i="26"/>
  <c r="Q38" i="26"/>
  <c r="F3" i="26"/>
  <c r="F6" i="26"/>
  <c r="V17" i="26"/>
  <c r="F19" i="26"/>
  <c r="Q19" i="26" s="1"/>
  <c r="F22" i="26"/>
  <c r="Q22" i="26" s="1"/>
  <c r="F26" i="26"/>
  <c r="Q26" i="26" s="1"/>
  <c r="V29" i="26"/>
  <c r="M37" i="26"/>
  <c r="N37" i="26" s="1"/>
  <c r="O42" i="26"/>
  <c r="F46" i="26"/>
  <c r="Q46" i="26" s="1"/>
  <c r="F52" i="26"/>
  <c r="F53" i="26"/>
  <c r="K59" i="26"/>
  <c r="Q59" i="26" s="1"/>
  <c r="Q23" i="26"/>
  <c r="V55" i="26"/>
  <c r="V47" i="26"/>
  <c r="V39" i="26"/>
  <c r="V31" i="26"/>
  <c r="M7" i="26"/>
  <c r="N7" i="26" s="1"/>
  <c r="M10" i="26"/>
  <c r="N10" i="26" s="1"/>
  <c r="O11" i="26"/>
  <c r="O17" i="26"/>
  <c r="M23" i="26"/>
  <c r="N23" i="26" s="1"/>
  <c r="K24" i="26"/>
  <c r="F24" i="26"/>
  <c r="M31" i="26"/>
  <c r="N31" i="26" s="1"/>
  <c r="M32" i="26"/>
  <c r="N32" i="26" s="1"/>
  <c r="K33" i="26"/>
  <c r="F33" i="26"/>
  <c r="V33" i="26"/>
  <c r="V35" i="26"/>
  <c r="V36" i="26"/>
  <c r="K40" i="26"/>
  <c r="F40" i="26"/>
  <c r="V40" i="26"/>
  <c r="F54" i="26"/>
  <c r="V5" i="26"/>
  <c r="M13" i="26"/>
  <c r="N13" i="26" s="1"/>
  <c r="M16" i="26"/>
  <c r="N16" i="26" s="1"/>
  <c r="V21" i="26"/>
  <c r="V24" i="26"/>
  <c r="K27" i="26"/>
  <c r="O31" i="26"/>
  <c r="V37" i="26"/>
  <c r="M45" i="26"/>
  <c r="N45" i="26" s="1"/>
  <c r="K48" i="26"/>
  <c r="F48" i="26"/>
  <c r="V48" i="26"/>
  <c r="V59" i="26"/>
  <c r="L54" i="6"/>
  <c r="L38" i="6"/>
  <c r="L30" i="6"/>
  <c r="L56" i="6"/>
  <c r="L16" i="6"/>
  <c r="L8" i="6"/>
  <c r="M36" i="6" s="1"/>
  <c r="N36" i="6" s="1"/>
  <c r="L55" i="6"/>
  <c r="L47" i="6"/>
  <c r="M17" i="6" s="1"/>
  <c r="N17" i="6" s="1"/>
  <c r="L23" i="6"/>
  <c r="L15" i="6"/>
  <c r="V13" i="6"/>
  <c r="V10" i="6"/>
  <c r="V11" i="6"/>
  <c r="L31" i="6"/>
  <c r="L39" i="6"/>
  <c r="M25" i="6"/>
  <c r="N25" i="6" s="1"/>
  <c r="F15" i="6"/>
  <c r="P15" i="6" s="1"/>
  <c r="F23" i="6"/>
  <c r="P23" i="6" s="1"/>
  <c r="F47" i="6"/>
  <c r="V57" i="6"/>
  <c r="V55" i="6"/>
  <c r="K37" i="6"/>
  <c r="F37" i="6"/>
  <c r="K53" i="6"/>
  <c r="F53" i="6"/>
  <c r="K5" i="6"/>
  <c r="F5" i="6"/>
  <c r="P5" i="6" s="1"/>
  <c r="F45" i="6"/>
  <c r="P45" i="6" s="1"/>
  <c r="K45" i="6"/>
  <c r="F25" i="6"/>
  <c r="F27" i="6"/>
  <c r="P27" i="6" s="1"/>
  <c r="K47" i="6"/>
  <c r="F8" i="6"/>
  <c r="F43" i="6"/>
  <c r="K3" i="6"/>
  <c r="K17" i="6"/>
  <c r="K57" i="6"/>
  <c r="K31" i="6"/>
  <c r="F11" i="6"/>
  <c r="F13" i="6"/>
  <c r="P13" i="6" s="1"/>
  <c r="K41" i="6"/>
  <c r="K48" i="6"/>
  <c r="K9" i="6"/>
  <c r="K30" i="6"/>
  <c r="M55" i="6"/>
  <c r="N55" i="6" s="1"/>
  <c r="F35" i="6"/>
  <c r="K35" i="6"/>
  <c r="K2" i="6"/>
  <c r="F2" i="6"/>
  <c r="K20" i="6"/>
  <c r="F20" i="6"/>
  <c r="K32" i="6"/>
  <c r="F32" i="6"/>
  <c r="F44" i="6"/>
  <c r="K44" i="6"/>
  <c r="K12" i="6"/>
  <c r="F12" i="6"/>
  <c r="K18" i="6"/>
  <c r="F18" i="6"/>
  <c r="K19" i="6"/>
  <c r="F19" i="6"/>
  <c r="K59" i="6"/>
  <c r="F59" i="6"/>
  <c r="K25" i="6"/>
  <c r="K42" i="6"/>
  <c r="F42" i="6"/>
  <c r="K10" i="6"/>
  <c r="F10" i="6"/>
  <c r="K33" i="6"/>
  <c r="F33" i="6"/>
  <c r="K34" i="6"/>
  <c r="F34" i="6"/>
  <c r="K16" i="6"/>
  <c r="F16" i="6"/>
  <c r="K51" i="6"/>
  <c r="F51" i="6"/>
  <c r="K36" i="6"/>
  <c r="F36" i="6"/>
  <c r="F52" i="6"/>
  <c r="K52" i="6"/>
  <c r="F9" i="6"/>
  <c r="K24" i="6"/>
  <c r="F24" i="6"/>
  <c r="M2" i="6"/>
  <c r="N2" i="6" s="1"/>
  <c r="V18" i="6"/>
  <c r="K26" i="6"/>
  <c r="F26" i="6"/>
  <c r="K46" i="6"/>
  <c r="F46" i="6"/>
  <c r="V47" i="6"/>
  <c r="V49" i="6"/>
  <c r="V54" i="6"/>
  <c r="K40" i="6"/>
  <c r="F40" i="6"/>
  <c r="V43" i="6"/>
  <c r="F48" i="6"/>
  <c r="K50" i="6"/>
  <c r="F50" i="6"/>
  <c r="V58" i="6"/>
  <c r="F28" i="6"/>
  <c r="P37" i="6"/>
  <c r="V41" i="6"/>
  <c r="V42" i="6"/>
  <c r="V44" i="6"/>
  <c r="F49" i="6"/>
  <c r="P53" i="6"/>
  <c r="V53" i="6"/>
  <c r="P55" i="6"/>
  <c r="V23" i="6"/>
  <c r="V37" i="6"/>
  <c r="F41" i="6"/>
  <c r="F54" i="6"/>
  <c r="K54" i="6"/>
  <c r="K55" i="6"/>
  <c r="K8" i="6"/>
  <c r="K23" i="6"/>
  <c r="V56" i="6"/>
  <c r="V48" i="6"/>
  <c r="V40" i="6"/>
  <c r="V32" i="6"/>
  <c r="V24" i="6"/>
  <c r="V16" i="6"/>
  <c r="V8" i="6"/>
  <c r="V2" i="6"/>
  <c r="V12" i="6"/>
  <c r="V6" i="6"/>
  <c r="V35" i="6"/>
  <c r="K4" i="6"/>
  <c r="F29" i="6"/>
  <c r="V34" i="6"/>
  <c r="K56" i="6"/>
  <c r="F56" i="6"/>
  <c r="V4" i="6"/>
  <c r="M14" i="6"/>
  <c r="N14" i="6" s="1"/>
  <c r="V15" i="6"/>
  <c r="V27" i="6"/>
  <c r="V36" i="6"/>
  <c r="F21" i="6"/>
  <c r="V22" i="6"/>
  <c r="V26" i="6"/>
  <c r="K39" i="6"/>
  <c r="V52" i="6"/>
  <c r="F6" i="6"/>
  <c r="F14" i="6"/>
  <c r="K15" i="6"/>
  <c r="M28" i="6"/>
  <c r="N28" i="6" s="1"/>
  <c r="V30" i="6"/>
  <c r="K7" i="6"/>
  <c r="V29" i="6"/>
  <c r="F38" i="6"/>
  <c r="V46" i="6"/>
  <c r="V51" i="6"/>
  <c r="F57" i="6"/>
  <c r="M34" i="6"/>
  <c r="N34" i="6" s="1"/>
  <c r="M27" i="6"/>
  <c r="N27" i="6" s="1"/>
  <c r="M16" i="6"/>
  <c r="N16" i="6" s="1"/>
  <c r="V3" i="6"/>
  <c r="V7" i="6"/>
  <c r="V19" i="6"/>
  <c r="V21" i="6"/>
  <c r="V28" i="6"/>
  <c r="F30" i="6"/>
  <c r="V39" i="6"/>
  <c r="V45" i="6"/>
  <c r="P47" i="6"/>
  <c r="V50" i="6"/>
  <c r="F58" i="6"/>
  <c r="V59" i="6"/>
  <c r="V30" i="4"/>
  <c r="V38" i="4"/>
  <c r="V8" i="4"/>
  <c r="V20" i="4"/>
  <c r="V54" i="4"/>
  <c r="V57" i="4"/>
  <c r="V50" i="4"/>
  <c r="V10" i="4"/>
  <c r="V17" i="4"/>
  <c r="V23" i="4"/>
  <c r="V18" i="4"/>
  <c r="V15" i="4"/>
  <c r="V31" i="4"/>
  <c r="V46" i="4"/>
  <c r="V13" i="4"/>
  <c r="V5" i="4"/>
  <c r="M48" i="4"/>
  <c r="N48" i="4" s="1"/>
  <c r="V19" i="4"/>
  <c r="V58" i="4"/>
  <c r="V3" i="4"/>
  <c r="V6" i="4"/>
  <c r="V11" i="4"/>
  <c r="V53" i="4"/>
  <c r="V26" i="4"/>
  <c r="V39" i="4"/>
  <c r="V4" i="4"/>
  <c r="V7" i="4"/>
  <c r="V9" i="4"/>
  <c r="V14" i="4"/>
  <c r="V16" i="4"/>
  <c r="F4" i="4"/>
  <c r="K4" i="4"/>
  <c r="M15" i="4"/>
  <c r="K29" i="4"/>
  <c r="F29" i="4"/>
  <c r="P34" i="4"/>
  <c r="F7" i="4"/>
  <c r="K7" i="4"/>
  <c r="P17" i="4"/>
  <c r="P22" i="4"/>
  <c r="F36" i="4"/>
  <c r="K36" i="4"/>
  <c r="P38" i="4"/>
  <c r="K43" i="4"/>
  <c r="F43" i="4"/>
  <c r="F12" i="4"/>
  <c r="K12" i="4"/>
  <c r="F52" i="4"/>
  <c r="K52" i="4"/>
  <c r="P11" i="4"/>
  <c r="K25" i="4"/>
  <c r="F25" i="4"/>
  <c r="K10" i="4"/>
  <c r="F10" i="4"/>
  <c r="P14" i="4"/>
  <c r="K13" i="4"/>
  <c r="F13" i="4"/>
  <c r="P35" i="4"/>
  <c r="F44" i="4"/>
  <c r="K44" i="4"/>
  <c r="K57" i="4"/>
  <c r="F57" i="4"/>
  <c r="P59" i="4"/>
  <c r="M29" i="4"/>
  <c r="N29" i="4" s="1"/>
  <c r="M14" i="4"/>
  <c r="N14" i="4" s="1"/>
  <c r="M11" i="4"/>
  <c r="N11" i="4" s="1"/>
  <c r="M56" i="4"/>
  <c r="N56" i="4" s="1"/>
  <c r="M49" i="4"/>
  <c r="N49" i="4" s="1"/>
  <c r="M22" i="4"/>
  <c r="N22" i="4" s="1"/>
  <c r="M57" i="4"/>
  <c r="N57" i="4" s="1"/>
  <c r="M17" i="4"/>
  <c r="N17" i="4" s="1"/>
  <c r="M21" i="4"/>
  <c r="N21" i="4" s="1"/>
  <c r="M8" i="4"/>
  <c r="N8" i="4" s="1"/>
  <c r="M5" i="4"/>
  <c r="N5" i="4" s="1"/>
  <c r="M41" i="4"/>
  <c r="N41" i="4" s="1"/>
  <c r="M2" i="4"/>
  <c r="N2" i="4" s="1"/>
  <c r="P5" i="4"/>
  <c r="F9" i="4"/>
  <c r="K9" i="4"/>
  <c r="P21" i="4"/>
  <c r="P46" i="4"/>
  <c r="K3" i="4"/>
  <c r="F3" i="4"/>
  <c r="K33" i="4"/>
  <c r="F33" i="4"/>
  <c r="K2" i="4"/>
  <c r="F2" i="4"/>
  <c r="K6" i="4"/>
  <c r="F6" i="4"/>
  <c r="F30" i="4"/>
  <c r="K30" i="4"/>
  <c r="K42" i="4"/>
  <c r="F42" i="4"/>
  <c r="K38" i="4"/>
  <c r="F45" i="4"/>
  <c r="M58" i="4"/>
  <c r="N58" i="4" s="1"/>
  <c r="M50" i="4"/>
  <c r="N50" i="4" s="1"/>
  <c r="M42" i="4"/>
  <c r="N42" i="4" s="1"/>
  <c r="M34" i="4"/>
  <c r="N34" i="4" s="1"/>
  <c r="M26" i="4"/>
  <c r="M18" i="4"/>
  <c r="M59" i="4"/>
  <c r="N59" i="4" s="1"/>
  <c r="M51" i="4"/>
  <c r="N51" i="4" s="1"/>
  <c r="M43" i="4"/>
  <c r="N43" i="4" s="1"/>
  <c r="M35" i="4"/>
  <c r="N35" i="4" s="1"/>
  <c r="M27" i="4"/>
  <c r="N27" i="4" s="1"/>
  <c r="M19" i="4"/>
  <c r="M52" i="4"/>
  <c r="N52" i="4" s="1"/>
  <c r="M44" i="4"/>
  <c r="N44" i="4" s="1"/>
  <c r="M36" i="4"/>
  <c r="N36" i="4" s="1"/>
  <c r="M28" i="4"/>
  <c r="N28" i="4" s="1"/>
  <c r="M20" i="4"/>
  <c r="M12" i="4"/>
  <c r="N12" i="4" s="1"/>
  <c r="M4" i="4"/>
  <c r="N4" i="4" s="1"/>
  <c r="M55" i="4"/>
  <c r="M47" i="4"/>
  <c r="M39" i="4"/>
  <c r="M31" i="4"/>
  <c r="N31" i="4" s="1"/>
  <c r="M23" i="4"/>
  <c r="N23" i="4" s="1"/>
  <c r="M3" i="4"/>
  <c r="N3" i="4" s="1"/>
  <c r="M6" i="4"/>
  <c r="N6" i="4" s="1"/>
  <c r="M9" i="4"/>
  <c r="N9" i="4" s="1"/>
  <c r="M33" i="4"/>
  <c r="N33" i="4" s="1"/>
  <c r="M40" i="4"/>
  <c r="N40" i="4" s="1"/>
  <c r="V42" i="4"/>
  <c r="V45" i="4"/>
  <c r="K49" i="4"/>
  <c r="F49" i="4"/>
  <c r="V49" i="4"/>
  <c r="V51" i="4"/>
  <c r="V52" i="4"/>
  <c r="M54" i="4"/>
  <c r="N54" i="4" s="1"/>
  <c r="K56" i="4"/>
  <c r="F56" i="4"/>
  <c r="F37" i="4"/>
  <c r="F51" i="4"/>
  <c r="F58" i="4"/>
  <c r="K16" i="4"/>
  <c r="V21" i="4"/>
  <c r="V25" i="4"/>
  <c r="V27" i="4"/>
  <c r="V28" i="4"/>
  <c r="M30" i="4"/>
  <c r="N30" i="4" s="1"/>
  <c r="K32" i="4"/>
  <c r="F32" i="4"/>
  <c r="M37" i="4"/>
  <c r="N37" i="4" s="1"/>
  <c r="K46" i="4"/>
  <c r="F53" i="4"/>
  <c r="F54" i="4"/>
  <c r="K59" i="4"/>
  <c r="F50" i="4"/>
  <c r="V56" i="4"/>
  <c r="V48" i="4"/>
  <c r="V40" i="4"/>
  <c r="V32" i="4"/>
  <c r="V24" i="4"/>
  <c r="M7" i="4"/>
  <c r="N7" i="4" s="1"/>
  <c r="M10" i="4"/>
  <c r="N10" i="4" s="1"/>
  <c r="M24" i="4"/>
  <c r="N24" i="4" s="1"/>
  <c r="V29" i="4"/>
  <c r="V33" i="4"/>
  <c r="V35" i="4"/>
  <c r="V36" i="4"/>
  <c r="M38" i="4"/>
  <c r="N38" i="4" s="1"/>
  <c r="K40" i="4"/>
  <c r="F40" i="4"/>
  <c r="M45" i="4"/>
  <c r="N45" i="4" s="1"/>
  <c r="V47" i="4"/>
  <c r="K24" i="4"/>
  <c r="F24" i="4"/>
  <c r="M13" i="4"/>
  <c r="N13" i="4" s="1"/>
  <c r="M16" i="4"/>
  <c r="N16" i="4" s="1"/>
  <c r="M25" i="4"/>
  <c r="N25" i="4" s="1"/>
  <c r="M32" i="4"/>
  <c r="N32" i="4" s="1"/>
  <c r="V34" i="4"/>
  <c r="V37" i="4"/>
  <c r="K41" i="4"/>
  <c r="F41" i="4"/>
  <c r="V41" i="4"/>
  <c r="V43" i="4"/>
  <c r="V44" i="4"/>
  <c r="M46" i="4"/>
  <c r="N46" i="4" s="1"/>
  <c r="K48" i="4"/>
  <c r="F48" i="4"/>
  <c r="M53" i="4"/>
  <c r="N53" i="4" s="1"/>
  <c r="V55" i="4"/>
  <c r="V59" i="4"/>
  <c r="K29" i="1"/>
  <c r="K54" i="1"/>
  <c r="K16" i="1"/>
  <c r="K9" i="1"/>
  <c r="K37" i="1"/>
  <c r="V8" i="1"/>
  <c r="V30" i="1"/>
  <c r="V29" i="1"/>
  <c r="V32" i="1"/>
  <c r="V12" i="1"/>
  <c r="V25" i="1"/>
  <c r="V5" i="1"/>
  <c r="V27" i="1"/>
  <c r="V3" i="1"/>
  <c r="V28" i="1"/>
  <c r="K30" i="1"/>
  <c r="F37" i="1"/>
  <c r="F54" i="1"/>
  <c r="K32" i="1"/>
  <c r="F21" i="1"/>
  <c r="P21" i="1" s="1"/>
  <c r="F59" i="1"/>
  <c r="P59" i="1" s="1"/>
  <c r="K55" i="1"/>
  <c r="F7" i="1"/>
  <c r="P7" i="1" s="1"/>
  <c r="F38" i="1"/>
  <c r="M48" i="1"/>
  <c r="N48" i="1" s="1"/>
  <c r="V7" i="1"/>
  <c r="V19" i="1"/>
  <c r="V51" i="1"/>
  <c r="V15" i="1"/>
  <c r="V52" i="1"/>
  <c r="V13" i="1"/>
  <c r="V41" i="1"/>
  <c r="V11" i="1"/>
  <c r="V46" i="1"/>
  <c r="V53" i="1"/>
  <c r="F11" i="1"/>
  <c r="P11" i="1" s="1"/>
  <c r="K40" i="1"/>
  <c r="K24" i="1"/>
  <c r="F4" i="1"/>
  <c r="P4" i="1" s="1"/>
  <c r="K31" i="1"/>
  <c r="F8" i="1"/>
  <c r="P8" i="1" s="1"/>
  <c r="F14" i="1"/>
  <c r="P14" i="1" s="1"/>
  <c r="F16" i="1"/>
  <c r="P16" i="1" s="1"/>
  <c r="F46" i="1"/>
  <c r="P46" i="1" s="1"/>
  <c r="K48" i="1"/>
  <c r="K56" i="1"/>
  <c r="K36" i="1"/>
  <c r="F44" i="1"/>
  <c r="K2" i="1"/>
  <c r="F2" i="1"/>
  <c r="K43" i="1"/>
  <c r="F43" i="1"/>
  <c r="F10" i="1"/>
  <c r="K10" i="1"/>
  <c r="K13" i="1"/>
  <c r="F13" i="1"/>
  <c r="M8" i="1"/>
  <c r="N8" i="1" s="1"/>
  <c r="M39" i="1"/>
  <c r="N39" i="1" s="1"/>
  <c r="M25" i="1"/>
  <c r="N25" i="1" s="1"/>
  <c r="P38" i="1"/>
  <c r="K5" i="1"/>
  <c r="P32" i="1"/>
  <c r="F3" i="1"/>
  <c r="K15" i="1"/>
  <c r="F15" i="1"/>
  <c r="F20" i="1"/>
  <c r="K20" i="1"/>
  <c r="K35" i="1"/>
  <c r="F35" i="1"/>
  <c r="K39" i="1"/>
  <c r="K25" i="1"/>
  <c r="F25" i="1"/>
  <c r="P39" i="1"/>
  <c r="P53" i="1"/>
  <c r="K19" i="1"/>
  <c r="F19" i="1"/>
  <c r="M55" i="1"/>
  <c r="N55" i="1" s="1"/>
  <c r="M54" i="1"/>
  <c r="N54" i="1" s="1"/>
  <c r="K51" i="1"/>
  <c r="F51" i="1"/>
  <c r="K12" i="1"/>
  <c r="F12" i="1"/>
  <c r="M15" i="1"/>
  <c r="N15" i="1" s="1"/>
  <c r="M31" i="1"/>
  <c r="N31" i="1" s="1"/>
  <c r="P56" i="1"/>
  <c r="K6" i="1"/>
  <c r="F6" i="1"/>
  <c r="M12" i="1"/>
  <c r="N12" i="1" s="1"/>
  <c r="M24" i="1"/>
  <c r="P37" i="1"/>
  <c r="K42" i="1"/>
  <c r="F42" i="1"/>
  <c r="K45" i="1"/>
  <c r="F45" i="1"/>
  <c r="K52" i="1"/>
  <c r="F52" i="1"/>
  <c r="M18" i="1"/>
  <c r="N18" i="1" s="1"/>
  <c r="M41" i="1"/>
  <c r="N41" i="1" s="1"/>
  <c r="M14" i="1"/>
  <c r="N14" i="1" s="1"/>
  <c r="K27" i="1"/>
  <c r="F27" i="1"/>
  <c r="K34" i="1"/>
  <c r="F34" i="1"/>
  <c r="K50" i="1"/>
  <c r="F50" i="1"/>
  <c r="P5" i="1"/>
  <c r="M11" i="1"/>
  <c r="N11" i="1" s="1"/>
  <c r="K18" i="1"/>
  <c r="F18" i="1"/>
  <c r="F22" i="1"/>
  <c r="K26" i="1"/>
  <c r="F26" i="1"/>
  <c r="K28" i="1"/>
  <c r="F28" i="1"/>
  <c r="M30" i="1"/>
  <c r="N30" i="1" s="1"/>
  <c r="K49" i="1"/>
  <c r="F49" i="1"/>
  <c r="K58" i="1"/>
  <c r="F58" i="1"/>
  <c r="K33" i="1"/>
  <c r="F33" i="1"/>
  <c r="M49" i="1"/>
  <c r="N49" i="1" s="1"/>
  <c r="V54" i="1"/>
  <c r="V56" i="1"/>
  <c r="V2" i="1"/>
  <c r="M6" i="1"/>
  <c r="N6" i="1" s="1"/>
  <c r="M9" i="1"/>
  <c r="N9" i="1" s="1"/>
  <c r="V14" i="1"/>
  <c r="M17" i="1"/>
  <c r="N17" i="1" s="1"/>
  <c r="V22" i="1"/>
  <c r="V24" i="1"/>
  <c r="V31" i="1"/>
  <c r="M40" i="1"/>
  <c r="V42" i="1"/>
  <c r="V43" i="1"/>
  <c r="V44" i="1"/>
  <c r="V45" i="1"/>
  <c r="M46" i="1"/>
  <c r="N46" i="1" s="1"/>
  <c r="M47" i="1"/>
  <c r="N47" i="1" s="1"/>
  <c r="K53" i="1"/>
  <c r="P54" i="1"/>
  <c r="P55" i="1"/>
  <c r="M4" i="1"/>
  <c r="N4" i="1" s="1"/>
  <c r="M7" i="1"/>
  <c r="N7" i="1" s="1"/>
  <c r="F9" i="1"/>
  <c r="M10" i="1"/>
  <c r="N10" i="1" s="1"/>
  <c r="V16" i="1"/>
  <c r="V20" i="1"/>
  <c r="K23" i="1"/>
  <c r="V23" i="1"/>
  <c r="M32" i="1"/>
  <c r="N32" i="1" s="1"/>
  <c r="V34" i="1"/>
  <c r="V35" i="1"/>
  <c r="V36" i="1"/>
  <c r="V37" i="1"/>
  <c r="M38" i="1"/>
  <c r="N38" i="1" s="1"/>
  <c r="P47" i="1"/>
  <c r="K57" i="1"/>
  <c r="F57" i="1"/>
  <c r="V57" i="1"/>
  <c r="P23" i="1"/>
  <c r="V33" i="1"/>
  <c r="M59" i="1"/>
  <c r="N59" i="1" s="1"/>
  <c r="M51" i="1"/>
  <c r="N51" i="1" s="1"/>
  <c r="M43" i="1"/>
  <c r="N43" i="1" s="1"/>
  <c r="M35" i="1"/>
  <c r="N35" i="1" s="1"/>
  <c r="M27" i="1"/>
  <c r="N27" i="1" s="1"/>
  <c r="M19" i="1"/>
  <c r="N19" i="1" s="1"/>
  <c r="M52" i="1"/>
  <c r="N52" i="1" s="1"/>
  <c r="M44" i="1"/>
  <c r="N44" i="1" s="1"/>
  <c r="M36" i="1"/>
  <c r="N36" i="1" s="1"/>
  <c r="M28" i="1"/>
  <c r="N28" i="1" s="1"/>
  <c r="M20" i="1"/>
  <c r="N20" i="1" s="1"/>
  <c r="M53" i="1"/>
  <c r="N53" i="1" s="1"/>
  <c r="M45" i="1"/>
  <c r="N45" i="1" s="1"/>
  <c r="M37" i="1"/>
  <c r="N37" i="1" s="1"/>
  <c r="M29" i="1"/>
  <c r="N29" i="1" s="1"/>
  <c r="M21" i="1"/>
  <c r="N21" i="1" s="1"/>
  <c r="M13" i="1"/>
  <c r="N13" i="1" s="1"/>
  <c r="M5" i="1"/>
  <c r="N5" i="1" s="1"/>
  <c r="M58" i="1"/>
  <c r="N58" i="1" s="1"/>
  <c r="M50" i="1"/>
  <c r="N50" i="1" s="1"/>
  <c r="M42" i="1"/>
  <c r="N42" i="1" s="1"/>
  <c r="M34" i="1"/>
  <c r="N34" i="1" s="1"/>
  <c r="M26" i="1"/>
  <c r="N26" i="1" s="1"/>
  <c r="M3" i="1"/>
  <c r="N3" i="1" s="1"/>
  <c r="V10" i="1"/>
  <c r="M16" i="1"/>
  <c r="N16" i="1" s="1"/>
  <c r="K17" i="1"/>
  <c r="F17" i="1"/>
  <c r="V21" i="1"/>
  <c r="M22" i="1"/>
  <c r="N22" i="1" s="1"/>
  <c r="F29" i="1"/>
  <c r="M33" i="1"/>
  <c r="N33" i="1" s="1"/>
  <c r="V38" i="1"/>
  <c r="V40" i="1"/>
  <c r="K47" i="1"/>
  <c r="V47" i="1"/>
  <c r="M56" i="1"/>
  <c r="N56" i="1" s="1"/>
  <c r="V58" i="1"/>
  <c r="V59" i="1"/>
  <c r="V6" i="1"/>
  <c r="M2" i="1"/>
  <c r="N2" i="1" s="1"/>
  <c r="V17" i="1"/>
  <c r="M23" i="1"/>
  <c r="N23" i="1" s="1"/>
  <c r="P30" i="1"/>
  <c r="P31" i="1"/>
  <c r="K41" i="1"/>
  <c r="F41" i="1"/>
  <c r="M57" i="1"/>
  <c r="N57" i="1" s="1"/>
  <c r="Q56" i="29" l="1"/>
  <c r="Q39" i="29"/>
  <c r="O8" i="29"/>
  <c r="Q29" i="29"/>
  <c r="Q8" i="29"/>
  <c r="O5" i="29"/>
  <c r="Q25" i="29"/>
  <c r="Q23" i="29"/>
  <c r="Q40" i="29"/>
  <c r="Q5" i="29"/>
  <c r="Q17" i="29"/>
  <c r="Q31" i="29"/>
  <c r="O17" i="29"/>
  <c r="Q3" i="29"/>
  <c r="O15" i="29"/>
  <c r="Q14" i="29"/>
  <c r="O23" i="29"/>
  <c r="Q21" i="29"/>
  <c r="O36" i="29"/>
  <c r="O31" i="29"/>
  <c r="Q36" i="29"/>
  <c r="Q59" i="29"/>
  <c r="O39" i="29"/>
  <c r="Q50" i="29"/>
  <c r="Q57" i="29"/>
  <c r="P56" i="29"/>
  <c r="O56" i="29"/>
  <c r="Q48" i="29"/>
  <c r="P22" i="29"/>
  <c r="T22" i="29" s="1"/>
  <c r="O22" i="29"/>
  <c r="O44" i="29"/>
  <c r="P44" i="29"/>
  <c r="P57" i="29"/>
  <c r="O57" i="29"/>
  <c r="O13" i="29"/>
  <c r="P7" i="29"/>
  <c r="O7" i="29"/>
  <c r="Q10" i="29"/>
  <c r="P18" i="29"/>
  <c r="O18" i="29"/>
  <c r="Q44" i="29"/>
  <c r="Q55" i="29"/>
  <c r="Q47" i="29"/>
  <c r="P43" i="29"/>
  <c r="O43" i="29"/>
  <c r="P27" i="29"/>
  <c r="O27" i="29"/>
  <c r="O59" i="29"/>
  <c r="P59" i="29"/>
  <c r="Q13" i="29"/>
  <c r="P16" i="29"/>
  <c r="O16" i="29"/>
  <c r="Q38" i="29"/>
  <c r="O47" i="29"/>
  <c r="P21" i="29"/>
  <c r="O21" i="29"/>
  <c r="Q46" i="29"/>
  <c r="P2" i="29"/>
  <c r="T31" i="29" s="1"/>
  <c r="O2" i="29"/>
  <c r="S2" i="29" s="1"/>
  <c r="Q11" i="29"/>
  <c r="P58" i="29"/>
  <c r="O58" i="29"/>
  <c r="Q16" i="29"/>
  <c r="P42" i="29"/>
  <c r="O42" i="29"/>
  <c r="Q26" i="29"/>
  <c r="Q2" i="29"/>
  <c r="P34" i="29"/>
  <c r="O34" i="29"/>
  <c r="O52" i="29"/>
  <c r="P52" i="29"/>
  <c r="Q58" i="29"/>
  <c r="Q22" i="29"/>
  <c r="P26" i="29"/>
  <c r="O26" i="29"/>
  <c r="Q27" i="29"/>
  <c r="Q34" i="29"/>
  <c r="Q52" i="29"/>
  <c r="P51" i="29"/>
  <c r="O51" i="29"/>
  <c r="P9" i="29"/>
  <c r="O9" i="29"/>
  <c r="Q20" i="29"/>
  <c r="P14" i="29"/>
  <c r="O14" i="29"/>
  <c r="P41" i="29"/>
  <c r="O41" i="29"/>
  <c r="O38" i="29"/>
  <c r="P48" i="29"/>
  <c r="O48" i="29"/>
  <c r="P49" i="29"/>
  <c r="O49" i="29"/>
  <c r="Q41" i="29"/>
  <c r="P45" i="29"/>
  <c r="O45" i="29"/>
  <c r="O10" i="29"/>
  <c r="P10" i="29"/>
  <c r="T10" i="29" s="1"/>
  <c r="Q30" i="29"/>
  <c r="O12" i="29"/>
  <c r="P12" i="29"/>
  <c r="T12" i="29" s="1"/>
  <c r="Q45" i="29"/>
  <c r="Q51" i="29"/>
  <c r="Q9" i="29"/>
  <c r="O20" i="29"/>
  <c r="P20" i="29"/>
  <c r="P29" i="29"/>
  <c r="O29" i="29"/>
  <c r="P40" i="29"/>
  <c r="T40" i="29" s="1"/>
  <c r="O40" i="29"/>
  <c r="Q49" i="29"/>
  <c r="P33" i="29"/>
  <c r="O33" i="29"/>
  <c r="P54" i="29"/>
  <c r="O54" i="29"/>
  <c r="O30" i="29"/>
  <c r="P3" i="29"/>
  <c r="T3" i="29" s="1"/>
  <c r="O3" i="29"/>
  <c r="O37" i="29"/>
  <c r="P24" i="29"/>
  <c r="O24" i="29"/>
  <c r="Q12" i="29"/>
  <c r="O28" i="29"/>
  <c r="P28" i="29"/>
  <c r="P19" i="29"/>
  <c r="T19" i="29" s="1"/>
  <c r="O19" i="29"/>
  <c r="Q43" i="29"/>
  <c r="Q54" i="29"/>
  <c r="Q35" i="29"/>
  <c r="Q4" i="29"/>
  <c r="T47" i="29"/>
  <c r="O55" i="29"/>
  <c r="Q32" i="29"/>
  <c r="O11" i="29"/>
  <c r="P46" i="29"/>
  <c r="O46" i="29"/>
  <c r="Q42" i="29"/>
  <c r="P32" i="29"/>
  <c r="O32" i="29"/>
  <c r="Q33" i="29"/>
  <c r="P53" i="29"/>
  <c r="O53" i="29"/>
  <c r="P25" i="29"/>
  <c r="O25" i="29"/>
  <c r="P6" i="29"/>
  <c r="T6" i="29" s="1"/>
  <c r="O6" i="29"/>
  <c r="O35" i="29"/>
  <c r="T37" i="29"/>
  <c r="P50" i="29"/>
  <c r="O50" i="29"/>
  <c r="Q24" i="29"/>
  <c r="Q15" i="29"/>
  <c r="Q7" i="29"/>
  <c r="Q28" i="29"/>
  <c r="Q19" i="29"/>
  <c r="Q37" i="29"/>
  <c r="Q18" i="29"/>
  <c r="Q53" i="29"/>
  <c r="O4" i="29"/>
  <c r="T29" i="27"/>
  <c r="T37" i="27"/>
  <c r="T47" i="27"/>
  <c r="T18" i="27"/>
  <c r="T56" i="27"/>
  <c r="T25" i="27"/>
  <c r="T36" i="27"/>
  <c r="T21" i="27"/>
  <c r="T33" i="27"/>
  <c r="T58" i="27"/>
  <c r="T44" i="27"/>
  <c r="T8" i="27"/>
  <c r="T54" i="27"/>
  <c r="T32" i="27"/>
  <c r="T19" i="27"/>
  <c r="T10" i="27"/>
  <c r="T28" i="27"/>
  <c r="T23" i="27"/>
  <c r="T11" i="27"/>
  <c r="T50" i="27"/>
  <c r="N21" i="27"/>
  <c r="O21" i="27" s="1"/>
  <c r="N25" i="27"/>
  <c r="Q25" i="27"/>
  <c r="O25" i="27"/>
  <c r="N37" i="27"/>
  <c r="Q37" i="27" s="1"/>
  <c r="O37" i="27"/>
  <c r="N33" i="27"/>
  <c r="Q33" i="27" s="1"/>
  <c r="O33" i="27"/>
  <c r="M35" i="27"/>
  <c r="M4" i="27"/>
  <c r="M46" i="27"/>
  <c r="M54" i="27"/>
  <c r="M47" i="27"/>
  <c r="M30" i="27"/>
  <c r="M40" i="27"/>
  <c r="M58" i="27"/>
  <c r="M20" i="27"/>
  <c r="M38" i="27"/>
  <c r="M57" i="27"/>
  <c r="M48" i="27"/>
  <c r="M19" i="27"/>
  <c r="M28" i="27"/>
  <c r="M49" i="27"/>
  <c r="M31" i="27"/>
  <c r="M6" i="27"/>
  <c r="M45" i="27"/>
  <c r="M56" i="27"/>
  <c r="M27" i="27"/>
  <c r="M36" i="27"/>
  <c r="M18" i="27"/>
  <c r="M55" i="27"/>
  <c r="M22" i="27"/>
  <c r="M15" i="27"/>
  <c r="M13" i="27"/>
  <c r="M26" i="27"/>
  <c r="M3" i="27"/>
  <c r="M14" i="27"/>
  <c r="M34" i="27"/>
  <c r="M51" i="27"/>
  <c r="M8" i="27"/>
  <c r="M24" i="27"/>
  <c r="M10" i="27"/>
  <c r="T3" i="27"/>
  <c r="T2" i="27"/>
  <c r="T39" i="27"/>
  <c r="T38" i="27"/>
  <c r="T55" i="27"/>
  <c r="M23" i="27"/>
  <c r="M29" i="27"/>
  <c r="M16" i="27"/>
  <c r="M41" i="27"/>
  <c r="M52" i="27"/>
  <c r="M5" i="27"/>
  <c r="M39" i="27"/>
  <c r="M42" i="27"/>
  <c r="M59" i="27"/>
  <c r="M7" i="27"/>
  <c r="T34" i="27"/>
  <c r="M9" i="27"/>
  <c r="M17" i="27"/>
  <c r="M44" i="27"/>
  <c r="M43" i="27"/>
  <c r="M11" i="27"/>
  <c r="M2" i="27"/>
  <c r="M32" i="27"/>
  <c r="M50" i="27"/>
  <c r="M12" i="27"/>
  <c r="M53" i="27"/>
  <c r="T31" i="27"/>
  <c r="T15" i="27"/>
  <c r="T52" i="27"/>
  <c r="P14" i="26"/>
  <c r="O14" i="26"/>
  <c r="Q9" i="26"/>
  <c r="O29" i="26"/>
  <c r="O6" i="26"/>
  <c r="P6" i="26"/>
  <c r="O32" i="26"/>
  <c r="P32" i="26"/>
  <c r="N55" i="26"/>
  <c r="O55" i="26"/>
  <c r="Q28" i="26"/>
  <c r="Q36" i="26"/>
  <c r="U36" i="26" s="1"/>
  <c r="Q20" i="26"/>
  <c r="Q10" i="26"/>
  <c r="U10" i="26" s="1"/>
  <c r="P3" i="26"/>
  <c r="O3" i="26"/>
  <c r="Q32" i="26"/>
  <c r="P25" i="26"/>
  <c r="O25" i="26"/>
  <c r="O56" i="26"/>
  <c r="P56" i="26"/>
  <c r="P41" i="26"/>
  <c r="O41" i="26"/>
  <c r="P21" i="26"/>
  <c r="O21" i="26"/>
  <c r="Q37" i="26"/>
  <c r="U37" i="26" s="1"/>
  <c r="Q15" i="26"/>
  <c r="O44" i="26"/>
  <c r="P44" i="26"/>
  <c r="P5" i="26"/>
  <c r="O5" i="26"/>
  <c r="Q25" i="26"/>
  <c r="U25" i="26" s="1"/>
  <c r="Q56" i="26"/>
  <c r="U56" i="26" s="1"/>
  <c r="Q41" i="26"/>
  <c r="P9" i="26"/>
  <c r="O9" i="26"/>
  <c r="O12" i="26"/>
  <c r="Q21" i="26"/>
  <c r="Q44" i="26"/>
  <c r="Q5" i="26"/>
  <c r="U5" i="26" s="1"/>
  <c r="U53" i="26"/>
  <c r="U31" i="26"/>
  <c r="P50" i="26"/>
  <c r="O50" i="26"/>
  <c r="O37" i="26"/>
  <c r="Q55" i="26"/>
  <c r="O48" i="26"/>
  <c r="P48" i="26"/>
  <c r="Q40" i="26"/>
  <c r="P53" i="26"/>
  <c r="O53" i="26"/>
  <c r="O22" i="26"/>
  <c r="P22" i="26"/>
  <c r="O59" i="26"/>
  <c r="P49" i="26"/>
  <c r="O49" i="26"/>
  <c r="N39" i="26"/>
  <c r="Q39" i="26" s="1"/>
  <c r="O39" i="26"/>
  <c r="O34" i="26"/>
  <c r="N34" i="26"/>
  <c r="Q34" i="26" s="1"/>
  <c r="Q12" i="26"/>
  <c r="Q51" i="26"/>
  <c r="U4" i="26"/>
  <c r="U35" i="26"/>
  <c r="Q48" i="26"/>
  <c r="U48" i="26" s="1"/>
  <c r="P24" i="26"/>
  <c r="O24" i="26"/>
  <c r="O52" i="26"/>
  <c r="P52" i="26"/>
  <c r="P19" i="26"/>
  <c r="O19" i="26"/>
  <c r="Q43" i="26"/>
  <c r="U43" i="26" s="1"/>
  <c r="P57" i="26"/>
  <c r="O57" i="26"/>
  <c r="O36" i="26"/>
  <c r="Q49" i="26"/>
  <c r="Q8" i="26"/>
  <c r="U8" i="26" s="1"/>
  <c r="O13" i="26"/>
  <c r="P51" i="26"/>
  <c r="O51" i="26"/>
  <c r="O4" i="26"/>
  <c r="P4" i="26"/>
  <c r="Q6" i="26"/>
  <c r="Q7" i="26"/>
  <c r="Q3" i="26"/>
  <c r="U3" i="26" s="1"/>
  <c r="O20" i="26"/>
  <c r="P18" i="26"/>
  <c r="O18" i="26"/>
  <c r="P54" i="26"/>
  <c r="O54" i="26"/>
  <c r="Q33" i="26"/>
  <c r="U59" i="26"/>
  <c r="Q24" i="26"/>
  <c r="U24" i="26" s="1"/>
  <c r="P46" i="26"/>
  <c r="O46" i="26"/>
  <c r="O45" i="26"/>
  <c r="Q57" i="26"/>
  <c r="O30" i="26"/>
  <c r="O10" i="26"/>
  <c r="P2" i="26"/>
  <c r="O2" i="26"/>
  <c r="S2" i="26" s="1"/>
  <c r="Q52" i="26"/>
  <c r="U52" i="26" s="1"/>
  <c r="O58" i="26"/>
  <c r="O15" i="26"/>
  <c r="Q18" i="26"/>
  <c r="P33" i="26"/>
  <c r="O33" i="26"/>
  <c r="Q27" i="26"/>
  <c r="U27" i="26" s="1"/>
  <c r="O27" i="26"/>
  <c r="O40" i="26"/>
  <c r="P40" i="26"/>
  <c r="P26" i="26"/>
  <c r="O26" i="26"/>
  <c r="O43" i="26"/>
  <c r="O8" i="26"/>
  <c r="T45" i="26"/>
  <c r="Q30" i="26"/>
  <c r="U30" i="26" s="1"/>
  <c r="N47" i="26"/>
  <c r="Q47" i="26" s="1"/>
  <c r="U47" i="26" s="1"/>
  <c r="O47" i="26"/>
  <c r="O28" i="26"/>
  <c r="P28" i="26"/>
  <c r="Q45" i="26"/>
  <c r="U45" i="26" s="1"/>
  <c r="Q2" i="26"/>
  <c r="U22" i="26" s="1"/>
  <c r="Q54" i="26"/>
  <c r="U54" i="26" s="1"/>
  <c r="U11" i="26"/>
  <c r="M24" i="6"/>
  <c r="N24" i="6" s="1"/>
  <c r="M35" i="6"/>
  <c r="N35" i="6" s="1"/>
  <c r="M42" i="6"/>
  <c r="N42" i="6" s="1"/>
  <c r="M41" i="6"/>
  <c r="N41" i="6" s="1"/>
  <c r="M9" i="6"/>
  <c r="N9" i="6" s="1"/>
  <c r="M23" i="6"/>
  <c r="N23" i="6" s="1"/>
  <c r="M21" i="6"/>
  <c r="N21" i="6" s="1"/>
  <c r="M44" i="6"/>
  <c r="N44" i="6" s="1"/>
  <c r="M32" i="6"/>
  <c r="N32" i="6" s="1"/>
  <c r="M43" i="6"/>
  <c r="N43" i="6" s="1"/>
  <c r="M50" i="6"/>
  <c r="N50" i="6" s="1"/>
  <c r="M3" i="6"/>
  <c r="N3" i="6" s="1"/>
  <c r="M6" i="6"/>
  <c r="N6" i="6" s="1"/>
  <c r="M5" i="6"/>
  <c r="M20" i="6"/>
  <c r="N20" i="6" s="1"/>
  <c r="M58" i="6"/>
  <c r="N58" i="6" s="1"/>
  <c r="M37" i="6"/>
  <c r="N37" i="6" s="1"/>
  <c r="M22" i="6"/>
  <c r="N22" i="6" s="1"/>
  <c r="M15" i="6"/>
  <c r="N15" i="6" s="1"/>
  <c r="M39" i="6"/>
  <c r="N39" i="6" s="1"/>
  <c r="M31" i="6"/>
  <c r="N31" i="6" s="1"/>
  <c r="M59" i="6"/>
  <c r="N59" i="6" s="1"/>
  <c r="M33" i="6"/>
  <c r="N33" i="6" s="1"/>
  <c r="M56" i="6"/>
  <c r="N56" i="6" s="1"/>
  <c r="M10" i="6"/>
  <c r="N10" i="6" s="1"/>
  <c r="M54" i="6"/>
  <c r="N54" i="6" s="1"/>
  <c r="M13" i="6"/>
  <c r="N13" i="6" s="1"/>
  <c r="M52" i="6"/>
  <c r="N52" i="6" s="1"/>
  <c r="M47" i="6"/>
  <c r="M30" i="6"/>
  <c r="N30" i="6" s="1"/>
  <c r="M51" i="6"/>
  <c r="N51" i="6" s="1"/>
  <c r="M38" i="6"/>
  <c r="N38" i="6" s="1"/>
  <c r="M4" i="6"/>
  <c r="N4" i="6" s="1"/>
  <c r="M57" i="6"/>
  <c r="N57" i="6" s="1"/>
  <c r="M11" i="6"/>
  <c r="N11" i="6" s="1"/>
  <c r="M18" i="6"/>
  <c r="N18" i="6" s="1"/>
  <c r="M53" i="6"/>
  <c r="N53" i="6" s="1"/>
  <c r="M49" i="6"/>
  <c r="N49" i="6" s="1"/>
  <c r="M46" i="6"/>
  <c r="N46" i="6" s="1"/>
  <c r="M40" i="6"/>
  <c r="N40" i="6" s="1"/>
  <c r="M7" i="6"/>
  <c r="N7" i="6" s="1"/>
  <c r="M48" i="6"/>
  <c r="N48" i="6" s="1"/>
  <c r="M29" i="6"/>
  <c r="N29" i="6" s="1"/>
  <c r="M8" i="6"/>
  <c r="N8" i="6" s="1"/>
  <c r="M19" i="6"/>
  <c r="N19" i="6" s="1"/>
  <c r="M26" i="6"/>
  <c r="N26" i="6" s="1"/>
  <c r="M45" i="6"/>
  <c r="N45" i="6" s="1"/>
  <c r="M12" i="6"/>
  <c r="N12" i="6" s="1"/>
  <c r="Q55" i="6"/>
  <c r="K11" i="6"/>
  <c r="Q25" i="6"/>
  <c r="O31" i="6"/>
  <c r="Q31" i="6"/>
  <c r="Q57" i="6"/>
  <c r="O23" i="6"/>
  <c r="Q21" i="6"/>
  <c r="K22" i="6"/>
  <c r="F22" i="6"/>
  <c r="Q6" i="6"/>
  <c r="K43" i="6"/>
  <c r="O43" i="6" s="1"/>
  <c r="Q53" i="6"/>
  <c r="F17" i="6"/>
  <c r="Q54" i="6"/>
  <c r="F3" i="6"/>
  <c r="P3" i="6" s="1"/>
  <c r="O4" i="6"/>
  <c r="Q49" i="6"/>
  <c r="Q45" i="6"/>
  <c r="Q3" i="6"/>
  <c r="Q28" i="6"/>
  <c r="O3" i="6"/>
  <c r="Q16" i="6"/>
  <c r="Q14" i="6"/>
  <c r="P33" i="6"/>
  <c r="O33" i="6"/>
  <c r="P34" i="6"/>
  <c r="O34" i="6"/>
  <c r="O2" i="6"/>
  <c r="S2" i="6" s="1"/>
  <c r="P2" i="6"/>
  <c r="P30" i="6"/>
  <c r="O30" i="6"/>
  <c r="Q7" i="6"/>
  <c r="O7" i="6"/>
  <c r="P14" i="6"/>
  <c r="O14" i="6"/>
  <c r="P40" i="6"/>
  <c r="O40" i="6"/>
  <c r="Q46" i="6"/>
  <c r="O45" i="6"/>
  <c r="P16" i="6"/>
  <c r="O16" i="6"/>
  <c r="P25" i="6"/>
  <c r="O25" i="6"/>
  <c r="Q32" i="6"/>
  <c r="O24" i="6"/>
  <c r="P24" i="6"/>
  <c r="O12" i="6"/>
  <c r="P12" i="6"/>
  <c r="T12" i="6" s="1"/>
  <c r="Q24" i="6"/>
  <c r="Q36" i="6"/>
  <c r="Q33" i="6"/>
  <c r="P38" i="6"/>
  <c r="Q13" i="6"/>
  <c r="Q15" i="6"/>
  <c r="O15" i="6"/>
  <c r="P54" i="6"/>
  <c r="O54" i="6"/>
  <c r="O53" i="6"/>
  <c r="P48" i="6"/>
  <c r="O48" i="6"/>
  <c r="Q26" i="6"/>
  <c r="Q10" i="6"/>
  <c r="P44" i="6"/>
  <c r="T44" i="6" s="1"/>
  <c r="O20" i="6"/>
  <c r="P20" i="6"/>
  <c r="P29" i="6"/>
  <c r="O29" i="6"/>
  <c r="O36" i="6"/>
  <c r="P36" i="6"/>
  <c r="P21" i="6"/>
  <c r="O21" i="6"/>
  <c r="P50" i="6"/>
  <c r="P9" i="6"/>
  <c r="T9" i="6" s="1"/>
  <c r="O9" i="6"/>
  <c r="Q27" i="6"/>
  <c r="P26" i="6"/>
  <c r="O26" i="6"/>
  <c r="Q9" i="6"/>
  <c r="O10" i="6"/>
  <c r="P10" i="6"/>
  <c r="Q44" i="6"/>
  <c r="O56" i="6"/>
  <c r="P56" i="6"/>
  <c r="P57" i="6"/>
  <c r="O57" i="6"/>
  <c r="Q39" i="6"/>
  <c r="O39" i="6"/>
  <c r="Q56" i="6"/>
  <c r="Q4" i="6"/>
  <c r="P8" i="6"/>
  <c r="T8" i="6" s="1"/>
  <c r="T53" i="6"/>
  <c r="O37" i="6"/>
  <c r="Q48" i="6"/>
  <c r="Q22" i="6"/>
  <c r="Q52" i="6"/>
  <c r="P51" i="6"/>
  <c r="T51" i="6" s="1"/>
  <c r="Q11" i="6"/>
  <c r="O42" i="6"/>
  <c r="P42" i="6"/>
  <c r="Q43" i="6"/>
  <c r="O18" i="6"/>
  <c r="P18" i="6"/>
  <c r="T18" i="6" s="1"/>
  <c r="Q37" i="6"/>
  <c r="Q35" i="6"/>
  <c r="O28" i="6"/>
  <c r="P28" i="6"/>
  <c r="P19" i="6"/>
  <c r="T19" i="6" s="1"/>
  <c r="O19" i="6"/>
  <c r="T47" i="6"/>
  <c r="Q19" i="6"/>
  <c r="O6" i="6"/>
  <c r="P6" i="6"/>
  <c r="O27" i="6"/>
  <c r="O55" i="6"/>
  <c r="Q34" i="6"/>
  <c r="O59" i="6"/>
  <c r="P59" i="6"/>
  <c r="Q2" i="6"/>
  <c r="U2" i="6" s="1"/>
  <c r="O58" i="6"/>
  <c r="P58" i="6"/>
  <c r="Q30" i="6"/>
  <c r="Q8" i="6"/>
  <c r="P41" i="6"/>
  <c r="O41" i="6"/>
  <c r="P49" i="6"/>
  <c r="O49" i="6"/>
  <c r="P46" i="6"/>
  <c r="T46" i="6" s="1"/>
  <c r="Q41" i="6"/>
  <c r="O52" i="6"/>
  <c r="P52" i="6"/>
  <c r="Q51" i="6"/>
  <c r="P11" i="6"/>
  <c r="O11" i="6"/>
  <c r="P43" i="6"/>
  <c r="T43" i="6" s="1"/>
  <c r="Q18" i="6"/>
  <c r="P32" i="6"/>
  <c r="O32" i="6"/>
  <c r="P35" i="6"/>
  <c r="O35" i="6"/>
  <c r="Q51" i="4"/>
  <c r="Q31" i="4"/>
  <c r="Q59" i="4"/>
  <c r="Q34" i="4"/>
  <c r="Q37" i="4"/>
  <c r="Q54" i="4"/>
  <c r="U54" i="4" s="1"/>
  <c r="O27" i="4"/>
  <c r="Q45" i="4"/>
  <c r="Q27" i="4"/>
  <c r="Q52" i="4"/>
  <c r="Q9" i="4"/>
  <c r="O17" i="4"/>
  <c r="O46" i="4"/>
  <c r="O38" i="4"/>
  <c r="Q16" i="4"/>
  <c r="U16" i="4" s="1"/>
  <c r="O8" i="4"/>
  <c r="O31" i="4"/>
  <c r="Q30" i="4"/>
  <c r="Q56" i="4"/>
  <c r="Q2" i="4"/>
  <c r="U2" i="4" s="1"/>
  <c r="Q29" i="4"/>
  <c r="U9" i="4"/>
  <c r="U34" i="4"/>
  <c r="Q44" i="4"/>
  <c r="O41" i="4"/>
  <c r="P41" i="4"/>
  <c r="N20" i="4"/>
  <c r="O20" i="4" s="1"/>
  <c r="Q33" i="4"/>
  <c r="O5" i="4"/>
  <c r="O23" i="4"/>
  <c r="Q5" i="4"/>
  <c r="Q13" i="4"/>
  <c r="P29" i="4"/>
  <c r="O29" i="4"/>
  <c r="Q53" i="4"/>
  <c r="P43" i="4"/>
  <c r="O43" i="4"/>
  <c r="P50" i="4"/>
  <c r="O50" i="4"/>
  <c r="P30" i="4"/>
  <c r="O30" i="4"/>
  <c r="Q50" i="4"/>
  <c r="P3" i="4"/>
  <c r="O3" i="4"/>
  <c r="Q32" i="4"/>
  <c r="U32" i="4" s="1"/>
  <c r="P9" i="4"/>
  <c r="O9" i="4"/>
  <c r="Q43" i="4"/>
  <c r="P45" i="4"/>
  <c r="O45" i="4"/>
  <c r="O44" i="4"/>
  <c r="P44" i="4"/>
  <c r="Q12" i="4"/>
  <c r="U12" i="4" s="1"/>
  <c r="Q11" i="4"/>
  <c r="Q10" i="4"/>
  <c r="Q7" i="4"/>
  <c r="O24" i="4"/>
  <c r="P24" i="4"/>
  <c r="P54" i="4"/>
  <c r="O54" i="4"/>
  <c r="P37" i="4"/>
  <c r="O37" i="4"/>
  <c r="O28" i="4"/>
  <c r="N39" i="4"/>
  <c r="Q39" i="4" s="1"/>
  <c r="N18" i="4"/>
  <c r="Q18" i="4" s="1"/>
  <c r="Q23" i="4"/>
  <c r="O6" i="4"/>
  <c r="P6" i="4"/>
  <c r="Q8" i="4"/>
  <c r="O21" i="4"/>
  <c r="O25" i="4"/>
  <c r="P25" i="4"/>
  <c r="Q36" i="4"/>
  <c r="P7" i="4"/>
  <c r="O7" i="4"/>
  <c r="Q4" i="4"/>
  <c r="U4" i="4" s="1"/>
  <c r="Q40" i="4"/>
  <c r="O52" i="4"/>
  <c r="P52" i="4"/>
  <c r="Q41" i="4"/>
  <c r="Q28" i="4"/>
  <c r="O10" i="4"/>
  <c r="P10" i="4"/>
  <c r="Q48" i="4"/>
  <c r="U48" i="4" s="1"/>
  <c r="P51" i="4"/>
  <c r="O51" i="4"/>
  <c r="Q24" i="4"/>
  <c r="P53" i="4"/>
  <c r="O53" i="4"/>
  <c r="Q35" i="4"/>
  <c r="O49" i="4"/>
  <c r="P49" i="4"/>
  <c r="N47" i="4"/>
  <c r="Q47" i="4" s="1"/>
  <c r="N26" i="4"/>
  <c r="O26" i="4" s="1"/>
  <c r="P42" i="4"/>
  <c r="O42" i="4"/>
  <c r="Q6" i="4"/>
  <c r="O57" i="4"/>
  <c r="P57" i="4"/>
  <c r="Q14" i="4"/>
  <c r="Q25" i="4"/>
  <c r="Q22" i="4"/>
  <c r="O36" i="4"/>
  <c r="P36" i="4"/>
  <c r="O34" i="4"/>
  <c r="O4" i="4"/>
  <c r="P4" i="4"/>
  <c r="P40" i="4"/>
  <c r="O40" i="4"/>
  <c r="O32" i="4"/>
  <c r="P32" i="4"/>
  <c r="O33" i="4"/>
  <c r="P33" i="4"/>
  <c r="O14" i="4"/>
  <c r="P48" i="4"/>
  <c r="O48" i="4"/>
  <c r="P58" i="4"/>
  <c r="O58" i="4"/>
  <c r="Q38" i="4"/>
  <c r="Q3" i="4"/>
  <c r="Q21" i="4"/>
  <c r="O59" i="4"/>
  <c r="O35" i="4"/>
  <c r="O12" i="4"/>
  <c r="P12" i="4"/>
  <c r="N15" i="4"/>
  <c r="Q15" i="4" s="1"/>
  <c r="Q46" i="4"/>
  <c r="U46" i="4" s="1"/>
  <c r="P56" i="4"/>
  <c r="O56" i="4"/>
  <c r="Q49" i="4"/>
  <c r="N55" i="4"/>
  <c r="Q55" i="4" s="1"/>
  <c r="N19" i="4"/>
  <c r="Q19" i="4" s="1"/>
  <c r="Q42" i="4"/>
  <c r="P2" i="4"/>
  <c r="T11" i="4" s="1"/>
  <c r="O2" i="4"/>
  <c r="S2" i="4" s="1"/>
  <c r="O16" i="4"/>
  <c r="Q17" i="4"/>
  <c r="Q57" i="4"/>
  <c r="O13" i="4"/>
  <c r="P13" i="4"/>
  <c r="O11" i="4"/>
  <c r="Q58" i="4"/>
  <c r="U58" i="4" s="1"/>
  <c r="O22" i="4"/>
  <c r="Q30" i="1"/>
  <c r="Q47" i="1"/>
  <c r="O31" i="1"/>
  <c r="O39" i="1"/>
  <c r="O48" i="1"/>
  <c r="O44" i="1"/>
  <c r="Q59" i="1"/>
  <c r="O36" i="1"/>
  <c r="Q21" i="1"/>
  <c r="Q31" i="1"/>
  <c r="O53" i="1"/>
  <c r="O32" i="1"/>
  <c r="Q42" i="1"/>
  <c r="Q5" i="1"/>
  <c r="Q20" i="1"/>
  <c r="Q25" i="1"/>
  <c r="Q12" i="1"/>
  <c r="Q37" i="1"/>
  <c r="Q14" i="1"/>
  <c r="O14" i="1"/>
  <c r="Q16" i="1"/>
  <c r="Q48" i="1"/>
  <c r="P44" i="1"/>
  <c r="Q43" i="1"/>
  <c r="O59" i="1"/>
  <c r="Q39" i="1"/>
  <c r="O29" i="1"/>
  <c r="P29" i="1"/>
  <c r="Q29" i="1"/>
  <c r="O50" i="1"/>
  <c r="P50" i="1"/>
  <c r="Q50" i="1"/>
  <c r="P2" i="1"/>
  <c r="T46" i="1" s="1"/>
  <c r="O2" i="1"/>
  <c r="S2" i="1" s="1"/>
  <c r="Q46" i="1"/>
  <c r="Q56" i="1"/>
  <c r="Q38" i="1"/>
  <c r="O30" i="1"/>
  <c r="O47" i="1"/>
  <c r="O8" i="1"/>
  <c r="Q33" i="1"/>
  <c r="Q49" i="1"/>
  <c r="P22" i="1"/>
  <c r="O22" i="1"/>
  <c r="O42" i="1"/>
  <c r="P42" i="1"/>
  <c r="P12" i="1"/>
  <c r="O12" i="1"/>
  <c r="O21" i="1"/>
  <c r="P25" i="1"/>
  <c r="O25" i="1"/>
  <c r="Q35" i="1"/>
  <c r="Q36" i="1"/>
  <c r="P43" i="1"/>
  <c r="O43" i="1"/>
  <c r="O7" i="1"/>
  <c r="O46" i="1"/>
  <c r="Q23" i="1"/>
  <c r="O4" i="1"/>
  <c r="O13" i="1"/>
  <c r="P13" i="1"/>
  <c r="P41" i="1"/>
  <c r="O41" i="1"/>
  <c r="P17" i="1"/>
  <c r="O17" i="1"/>
  <c r="O28" i="1"/>
  <c r="P28" i="1"/>
  <c r="Q34" i="1"/>
  <c r="O56" i="1"/>
  <c r="O38" i="1"/>
  <c r="Q41" i="1"/>
  <c r="Q17" i="1"/>
  <c r="O54" i="1"/>
  <c r="Q58" i="1"/>
  <c r="Q28" i="1"/>
  <c r="Q7" i="1"/>
  <c r="Q52" i="1"/>
  <c r="Q22" i="1"/>
  <c r="Q51" i="1"/>
  <c r="O19" i="1"/>
  <c r="P19" i="1"/>
  <c r="Q15" i="1"/>
  <c r="Q10" i="1"/>
  <c r="P6" i="1"/>
  <c r="O6" i="1"/>
  <c r="O23" i="1"/>
  <c r="O55" i="1"/>
  <c r="P34" i="1"/>
  <c r="O34" i="1"/>
  <c r="O37" i="1"/>
  <c r="Q11" i="1"/>
  <c r="O20" i="1"/>
  <c r="P20" i="1"/>
  <c r="N24" i="1"/>
  <c r="Q24" i="1" s="1"/>
  <c r="O51" i="1"/>
  <c r="P51" i="1"/>
  <c r="Q13" i="1"/>
  <c r="N40" i="1"/>
  <c r="Q40" i="1" s="1"/>
  <c r="O16" i="1"/>
  <c r="Q55" i="1"/>
  <c r="P26" i="1"/>
  <c r="O26" i="1"/>
  <c r="O5" i="1"/>
  <c r="O27" i="1"/>
  <c r="P27" i="1"/>
  <c r="O45" i="1"/>
  <c r="S45" i="1" s="1"/>
  <c r="P45" i="1"/>
  <c r="Q32" i="1"/>
  <c r="Q19" i="1"/>
  <c r="Q54" i="1"/>
  <c r="O3" i="1"/>
  <c r="P3" i="1"/>
  <c r="O10" i="1"/>
  <c r="P10" i="1"/>
  <c r="P18" i="1"/>
  <c r="O18" i="1"/>
  <c r="Q18" i="1"/>
  <c r="Q6" i="1"/>
  <c r="Q2" i="1"/>
  <c r="U2" i="1" s="1"/>
  <c r="O58" i="1"/>
  <c r="P58" i="1"/>
  <c r="Q8" i="1"/>
  <c r="O52" i="1"/>
  <c r="P52" i="1"/>
  <c r="P15" i="1"/>
  <c r="O15" i="1"/>
  <c r="Q4" i="1"/>
  <c r="P57" i="1"/>
  <c r="O57" i="1"/>
  <c r="Q57" i="1"/>
  <c r="P9" i="1"/>
  <c r="O9" i="1"/>
  <c r="Q53" i="1"/>
  <c r="O33" i="1"/>
  <c r="P33" i="1"/>
  <c r="P49" i="1"/>
  <c r="O49" i="1"/>
  <c r="Q26" i="1"/>
  <c r="Q27" i="1"/>
  <c r="Q45" i="1"/>
  <c r="Q9" i="1"/>
  <c r="O11" i="1"/>
  <c r="O35" i="1"/>
  <c r="P35" i="1"/>
  <c r="Q44" i="1"/>
  <c r="Q3" i="1"/>
  <c r="U28" i="29" l="1"/>
  <c r="T28" i="29"/>
  <c r="T32" i="29"/>
  <c r="T4" i="29"/>
  <c r="T29" i="29"/>
  <c r="T49" i="29"/>
  <c r="T42" i="29"/>
  <c r="T50" i="29"/>
  <c r="T53" i="29"/>
  <c r="T55" i="29"/>
  <c r="T41" i="29"/>
  <c r="S19" i="29"/>
  <c r="S3" i="29"/>
  <c r="S40" i="29"/>
  <c r="U45" i="29"/>
  <c r="U42" i="29"/>
  <c r="U15" i="29"/>
  <c r="S42" i="29"/>
  <c r="S38" i="29"/>
  <c r="S51" i="29"/>
  <c r="T45" i="29"/>
  <c r="T51" i="29"/>
  <c r="T52" i="29"/>
  <c r="S55" i="29"/>
  <c r="S8" i="29"/>
  <c r="S41" i="29"/>
  <c r="S16" i="29"/>
  <c r="T43" i="29"/>
  <c r="S35" i="29"/>
  <c r="S32" i="29"/>
  <c r="S30" i="29"/>
  <c r="S29" i="29"/>
  <c r="S12" i="29"/>
  <c r="S31" i="29"/>
  <c r="T16" i="29"/>
  <c r="S56" i="29"/>
  <c r="S6" i="29"/>
  <c r="S28" i="29"/>
  <c r="S54" i="29"/>
  <c r="S14" i="29"/>
  <c r="S52" i="29"/>
  <c r="T39" i="29"/>
  <c r="S36" i="29"/>
  <c r="S57" i="29"/>
  <c r="T56" i="29"/>
  <c r="T54" i="29"/>
  <c r="T20" i="29"/>
  <c r="T38" i="29"/>
  <c r="S49" i="29"/>
  <c r="T14" i="29"/>
  <c r="S21" i="29"/>
  <c r="T59" i="29"/>
  <c r="T57" i="29"/>
  <c r="S43" i="29"/>
  <c r="S25" i="29"/>
  <c r="S46" i="29"/>
  <c r="S24" i="29"/>
  <c r="S33" i="29"/>
  <c r="S20" i="29"/>
  <c r="S58" i="29"/>
  <c r="T21" i="29"/>
  <c r="S59" i="29"/>
  <c r="S18" i="29"/>
  <c r="T44" i="29"/>
  <c r="S4" i="29"/>
  <c r="T25" i="29"/>
  <c r="T46" i="29"/>
  <c r="T24" i="29"/>
  <c r="T33" i="29"/>
  <c r="S10" i="29"/>
  <c r="S48" i="29"/>
  <c r="T26" i="29"/>
  <c r="T58" i="29"/>
  <c r="S39" i="29"/>
  <c r="S27" i="29"/>
  <c r="T18" i="29"/>
  <c r="S50" i="29"/>
  <c r="S53" i="29"/>
  <c r="S11" i="29"/>
  <c r="S37" i="29"/>
  <c r="S45" i="29"/>
  <c r="T48" i="29"/>
  <c r="T9" i="29"/>
  <c r="S47" i="29"/>
  <c r="T27" i="29"/>
  <c r="U16" i="29"/>
  <c r="U55" i="29"/>
  <c r="U2" i="29"/>
  <c r="U8" i="29"/>
  <c r="U7" i="29"/>
  <c r="U17" i="29"/>
  <c r="U39" i="29"/>
  <c r="U26" i="29"/>
  <c r="U44" i="29"/>
  <c r="U48" i="29"/>
  <c r="U22" i="29"/>
  <c r="U13" i="29"/>
  <c r="U50" i="29"/>
  <c r="U12" i="29"/>
  <c r="U6" i="29"/>
  <c r="U58" i="29"/>
  <c r="U11" i="29"/>
  <c r="U31" i="29"/>
  <c r="U35" i="29"/>
  <c r="U52" i="29"/>
  <c r="U25" i="29"/>
  <c r="U10" i="29"/>
  <c r="U3" i="29"/>
  <c r="U30" i="29"/>
  <c r="U53" i="29"/>
  <c r="U18" i="29"/>
  <c r="U54" i="29"/>
  <c r="U56" i="29"/>
  <c r="U34" i="29"/>
  <c r="S15" i="29"/>
  <c r="U5" i="29"/>
  <c r="S17" i="29"/>
  <c r="S7" i="29"/>
  <c r="S44" i="29"/>
  <c r="U14" i="29"/>
  <c r="U24" i="29"/>
  <c r="U4" i="29"/>
  <c r="U37" i="29"/>
  <c r="U33" i="29"/>
  <c r="U32" i="29"/>
  <c r="U43" i="29"/>
  <c r="U9" i="29"/>
  <c r="U20" i="29"/>
  <c r="U27" i="29"/>
  <c r="S34" i="29"/>
  <c r="U40" i="29"/>
  <c r="T2" i="29"/>
  <c r="T5" i="29"/>
  <c r="T11" i="29"/>
  <c r="T23" i="29"/>
  <c r="T30" i="29"/>
  <c r="T8" i="29"/>
  <c r="T15" i="29"/>
  <c r="T35" i="29"/>
  <c r="T17" i="29"/>
  <c r="T36" i="29"/>
  <c r="T13" i="29"/>
  <c r="U47" i="29"/>
  <c r="T7" i="29"/>
  <c r="S5" i="29"/>
  <c r="U21" i="29"/>
  <c r="U41" i="29"/>
  <c r="U59" i="29"/>
  <c r="U19" i="29"/>
  <c r="U23" i="29"/>
  <c r="U49" i="29"/>
  <c r="U51" i="29"/>
  <c r="S9" i="29"/>
  <c r="S26" i="29"/>
  <c r="T34" i="29"/>
  <c r="U36" i="29"/>
  <c r="U46" i="29"/>
  <c r="U38" i="29"/>
  <c r="U57" i="29"/>
  <c r="S23" i="29"/>
  <c r="S13" i="29"/>
  <c r="S22" i="29"/>
  <c r="U29" i="29"/>
  <c r="T14" i="26"/>
  <c r="T57" i="6"/>
  <c r="T40" i="6"/>
  <c r="N16" i="27"/>
  <c r="Q16" i="27"/>
  <c r="O16" i="27"/>
  <c r="N38" i="27"/>
  <c r="O38" i="27" s="1"/>
  <c r="Q38" i="27"/>
  <c r="N53" i="27"/>
  <c r="Q53" i="27"/>
  <c r="O53" i="27"/>
  <c r="N17" i="27"/>
  <c r="O17" i="27" s="1"/>
  <c r="Q17" i="27"/>
  <c r="N52" i="27"/>
  <c r="Q52" i="27" s="1"/>
  <c r="N3" i="27"/>
  <c r="O3" i="27"/>
  <c r="Q3" i="27"/>
  <c r="N27" i="27"/>
  <c r="O27" i="27" s="1"/>
  <c r="N48" i="27"/>
  <c r="O48" i="27"/>
  <c r="Q48" i="27"/>
  <c r="N54" i="27"/>
  <c r="O54" i="27"/>
  <c r="Q54" i="27"/>
  <c r="N12" i="27"/>
  <c r="Q12" i="27" s="1"/>
  <c r="N9" i="27"/>
  <c r="Q9" i="27"/>
  <c r="O9" i="27"/>
  <c r="N41" i="27"/>
  <c r="Q41" i="27" s="1"/>
  <c r="N26" i="27"/>
  <c r="Q26" i="27"/>
  <c r="O26" i="27"/>
  <c r="N56" i="27"/>
  <c r="Q56" i="27"/>
  <c r="O56" i="27"/>
  <c r="N57" i="27"/>
  <c r="O57" i="27" s="1"/>
  <c r="Q57" i="27"/>
  <c r="N46" i="27"/>
  <c r="Q46" i="27"/>
  <c r="O46" i="27"/>
  <c r="N50" i="27"/>
  <c r="O50" i="27" s="1"/>
  <c r="N13" i="27"/>
  <c r="O13" i="27"/>
  <c r="Q13" i="27"/>
  <c r="N4" i="27"/>
  <c r="O4" i="27"/>
  <c r="Q4" i="27"/>
  <c r="N7" i="27"/>
  <c r="O7" i="27" s="1"/>
  <c r="Q7" i="27"/>
  <c r="N24" i="27"/>
  <c r="O24" i="27"/>
  <c r="Q24" i="27"/>
  <c r="N6" i="27"/>
  <c r="O6" i="27" s="1"/>
  <c r="Q6" i="27"/>
  <c r="N35" i="27"/>
  <c r="Q35" i="27" s="1"/>
  <c r="O35" i="27"/>
  <c r="N2" i="27"/>
  <c r="Q2" i="27"/>
  <c r="U2" i="27" s="1"/>
  <c r="O2" i="27"/>
  <c r="S2" i="27" s="1"/>
  <c r="N23" i="27"/>
  <c r="O23" i="27" s="1"/>
  <c r="N58" i="27"/>
  <c r="Q58" i="27" s="1"/>
  <c r="N11" i="27"/>
  <c r="O11" i="27"/>
  <c r="Q11" i="27"/>
  <c r="N42" i="27"/>
  <c r="O42" i="27"/>
  <c r="Q42" i="27"/>
  <c r="U42" i="27" s="1"/>
  <c r="N51" i="27"/>
  <c r="Q51" i="27"/>
  <c r="O51" i="27"/>
  <c r="N55" i="27"/>
  <c r="O55" i="27" s="1"/>
  <c r="Q55" i="27"/>
  <c r="N49" i="27"/>
  <c r="O49" i="27" s="1"/>
  <c r="Q49" i="27"/>
  <c r="U49" i="27" s="1"/>
  <c r="N40" i="27"/>
  <c r="Q40" i="27"/>
  <c r="O40" i="27"/>
  <c r="Q21" i="27"/>
  <c r="N10" i="27"/>
  <c r="O10" i="27"/>
  <c r="Q10" i="27"/>
  <c r="N45" i="27"/>
  <c r="Q45" i="27"/>
  <c r="O45" i="27"/>
  <c r="N32" i="27"/>
  <c r="O32" i="27" s="1"/>
  <c r="Q32" i="27"/>
  <c r="N29" i="27"/>
  <c r="Q29" i="27" s="1"/>
  <c r="N15" i="27"/>
  <c r="Q15" i="27"/>
  <c r="O15" i="27"/>
  <c r="S15" i="27" s="1"/>
  <c r="N20" i="27"/>
  <c r="O20" i="27" s="1"/>
  <c r="S20" i="27" s="1"/>
  <c r="N59" i="27"/>
  <c r="O59" i="27"/>
  <c r="Q59" i="27"/>
  <c r="U59" i="27" s="1"/>
  <c r="N8" i="27"/>
  <c r="O8" i="27" s="1"/>
  <c r="Q8" i="27"/>
  <c r="N22" i="27"/>
  <c r="Q22" i="27" s="1"/>
  <c r="U22" i="27" s="1"/>
  <c r="O22" i="27"/>
  <c r="S22" i="27" s="1"/>
  <c r="N31" i="27"/>
  <c r="O31" i="27"/>
  <c r="Q31" i="27"/>
  <c r="S33" i="27"/>
  <c r="N43" i="27"/>
  <c r="Q43" i="27"/>
  <c r="O43" i="27"/>
  <c r="S43" i="27" s="1"/>
  <c r="N39" i="27"/>
  <c r="O39" i="27"/>
  <c r="Q39" i="27"/>
  <c r="N34" i="27"/>
  <c r="O34" i="27" s="1"/>
  <c r="Q34" i="27"/>
  <c r="U34" i="27" s="1"/>
  <c r="N18" i="27"/>
  <c r="Q18" i="27" s="1"/>
  <c r="U18" i="27" s="1"/>
  <c r="O18" i="27"/>
  <c r="N28" i="27"/>
  <c r="Q28" i="27"/>
  <c r="U28" i="27" s="1"/>
  <c r="O28" i="27"/>
  <c r="N30" i="27"/>
  <c r="O30" i="27" s="1"/>
  <c r="N44" i="27"/>
  <c r="Q44" i="27" s="1"/>
  <c r="N5" i="27"/>
  <c r="O5" i="27"/>
  <c r="S5" i="27" s="1"/>
  <c r="Q5" i="27"/>
  <c r="U5" i="27" s="1"/>
  <c r="N14" i="27"/>
  <c r="Q14" i="27"/>
  <c r="U14" i="27" s="1"/>
  <c r="O14" i="27"/>
  <c r="N36" i="27"/>
  <c r="O36" i="27"/>
  <c r="Q36" i="27"/>
  <c r="U36" i="27" s="1"/>
  <c r="N19" i="27"/>
  <c r="Q19" i="27" s="1"/>
  <c r="U19" i="27" s="1"/>
  <c r="O19" i="27"/>
  <c r="S19" i="27" s="1"/>
  <c r="N47" i="27"/>
  <c r="Q47" i="27" s="1"/>
  <c r="U47" i="27" s="1"/>
  <c r="O47" i="27"/>
  <c r="S47" i="27" s="1"/>
  <c r="T46" i="26"/>
  <c r="T18" i="26"/>
  <c r="T51" i="26"/>
  <c r="T59" i="26"/>
  <c r="U58" i="26"/>
  <c r="U39" i="26"/>
  <c r="U40" i="26"/>
  <c r="U29" i="26"/>
  <c r="U41" i="26"/>
  <c r="U15" i="26"/>
  <c r="U13" i="26"/>
  <c r="U50" i="26"/>
  <c r="U28" i="26"/>
  <c r="U38" i="26"/>
  <c r="U7" i="26"/>
  <c r="U49" i="26"/>
  <c r="U51" i="26"/>
  <c r="U55" i="26"/>
  <c r="U44" i="26"/>
  <c r="U23" i="26"/>
  <c r="U32" i="26"/>
  <c r="U42" i="26"/>
  <c r="U33" i="26"/>
  <c r="U6" i="26"/>
  <c r="U21" i="26"/>
  <c r="T28" i="26"/>
  <c r="U18" i="26"/>
  <c r="U57" i="26"/>
  <c r="U34" i="26"/>
  <c r="S11" i="26"/>
  <c r="S20" i="26"/>
  <c r="T29" i="26"/>
  <c r="S27" i="26"/>
  <c r="S46" i="26"/>
  <c r="S18" i="26"/>
  <c r="S51" i="26"/>
  <c r="S59" i="26"/>
  <c r="T38" i="26"/>
  <c r="T44" i="26"/>
  <c r="S38" i="26"/>
  <c r="S32" i="26"/>
  <c r="S34" i="26"/>
  <c r="T22" i="26"/>
  <c r="S37" i="26"/>
  <c r="S16" i="26"/>
  <c r="S44" i="26"/>
  <c r="S23" i="26"/>
  <c r="T6" i="26"/>
  <c r="S13" i="26"/>
  <c r="S50" i="26"/>
  <c r="S41" i="26"/>
  <c r="S3" i="26"/>
  <c r="S6" i="26"/>
  <c r="S53" i="26"/>
  <c r="T41" i="26"/>
  <c r="T3" i="26"/>
  <c r="S7" i="26"/>
  <c r="S42" i="26"/>
  <c r="S30" i="26"/>
  <c r="T56" i="26"/>
  <c r="S17" i="26"/>
  <c r="S28" i="26"/>
  <c r="T7" i="26"/>
  <c r="T55" i="26"/>
  <c r="T39" i="26"/>
  <c r="T31" i="26"/>
  <c r="T2" i="26"/>
  <c r="T42" i="26"/>
  <c r="T43" i="26"/>
  <c r="T47" i="26"/>
  <c r="T8" i="26"/>
  <c r="T11" i="26"/>
  <c r="T13" i="26"/>
  <c r="T36" i="26"/>
  <c r="T17" i="26"/>
  <c r="T16" i="26"/>
  <c r="T10" i="26"/>
  <c r="T35" i="26"/>
  <c r="T23" i="26"/>
  <c r="T34" i="26"/>
  <c r="T27" i="26"/>
  <c r="S39" i="26"/>
  <c r="S43" i="26"/>
  <c r="T50" i="26"/>
  <c r="S47" i="26"/>
  <c r="S36" i="26"/>
  <c r="S52" i="26"/>
  <c r="S49" i="26"/>
  <c r="S12" i="26"/>
  <c r="S31" i="26"/>
  <c r="T21" i="26"/>
  <c r="S56" i="26"/>
  <c r="S55" i="26"/>
  <c r="S29" i="26"/>
  <c r="S8" i="26"/>
  <c r="S22" i="26"/>
  <c r="S10" i="26"/>
  <c r="T19" i="26"/>
  <c r="S26" i="26"/>
  <c r="T53" i="26"/>
  <c r="T40" i="26"/>
  <c r="S15" i="26"/>
  <c r="S35" i="26"/>
  <c r="S54" i="26"/>
  <c r="T4" i="26"/>
  <c r="S57" i="26"/>
  <c r="S24" i="26"/>
  <c r="T49" i="26"/>
  <c r="T48" i="26"/>
  <c r="U19" i="26"/>
  <c r="S9" i="26"/>
  <c r="S5" i="26"/>
  <c r="U16" i="26"/>
  <c r="S25" i="26"/>
  <c r="U46" i="26"/>
  <c r="S19" i="26"/>
  <c r="S33" i="26"/>
  <c r="T58" i="26"/>
  <c r="T33" i="26"/>
  <c r="T52" i="26"/>
  <c r="T20" i="26"/>
  <c r="S14" i="26"/>
  <c r="S21" i="26"/>
  <c r="T15" i="26"/>
  <c r="T26" i="26"/>
  <c r="U2" i="26"/>
  <c r="U17" i="26"/>
  <c r="U14" i="26"/>
  <c r="T30" i="26"/>
  <c r="S40" i="26"/>
  <c r="S58" i="26"/>
  <c r="S45" i="26"/>
  <c r="T54" i="26"/>
  <c r="S4" i="26"/>
  <c r="T57" i="26"/>
  <c r="T24" i="26"/>
  <c r="U12" i="26"/>
  <c r="T37" i="26"/>
  <c r="S48" i="26"/>
  <c r="T12" i="26"/>
  <c r="T9" i="26"/>
  <c r="T5" i="26"/>
  <c r="U9" i="26"/>
  <c r="T25" i="26"/>
  <c r="U20" i="26"/>
  <c r="T32" i="26"/>
  <c r="U26" i="26"/>
  <c r="S43" i="6"/>
  <c r="N5" i="6"/>
  <c r="Q5" i="6"/>
  <c r="O50" i="6"/>
  <c r="S50" i="6" s="1"/>
  <c r="O38" i="6"/>
  <c r="S38" i="6" s="1"/>
  <c r="O13" i="6"/>
  <c r="Q29" i="6"/>
  <c r="Q38" i="6"/>
  <c r="U38" i="6" s="1"/>
  <c r="N47" i="6"/>
  <c r="Q47" i="6" s="1"/>
  <c r="O46" i="6"/>
  <c r="O51" i="6"/>
  <c r="O8" i="6"/>
  <c r="Q59" i="6"/>
  <c r="U59" i="6" s="1"/>
  <c r="Q42" i="6"/>
  <c r="U42" i="6" s="1"/>
  <c r="Q50" i="6"/>
  <c r="U50" i="6" s="1"/>
  <c r="Q20" i="6"/>
  <c r="U20" i="6" s="1"/>
  <c r="O44" i="6"/>
  <c r="Q23" i="6"/>
  <c r="Q12" i="6"/>
  <c r="Q58" i="6"/>
  <c r="U58" i="6" s="1"/>
  <c r="Q40" i="6"/>
  <c r="O5" i="6"/>
  <c r="S5" i="6" s="1"/>
  <c r="S12" i="6"/>
  <c r="S19" i="6"/>
  <c r="S29" i="6"/>
  <c r="S10" i="6"/>
  <c r="S54" i="6"/>
  <c r="S46" i="6"/>
  <c r="S51" i="6"/>
  <c r="S8" i="6"/>
  <c r="U3" i="6"/>
  <c r="P17" i="6"/>
  <c r="T17" i="6" s="1"/>
  <c r="O17" i="6"/>
  <c r="S17" i="6" s="1"/>
  <c r="U9" i="6"/>
  <c r="Q17" i="6"/>
  <c r="U17" i="6" s="1"/>
  <c r="P22" i="6"/>
  <c r="T22" i="6" s="1"/>
  <c r="O22" i="6"/>
  <c r="S22" i="6" s="1"/>
  <c r="U49" i="6"/>
  <c r="U35" i="6"/>
  <c r="U55" i="6"/>
  <c r="U13" i="6"/>
  <c r="U37" i="6"/>
  <c r="U51" i="6"/>
  <c r="U52" i="6"/>
  <c r="U4" i="6"/>
  <c r="U14" i="6"/>
  <c r="U34" i="6"/>
  <c r="U22" i="6"/>
  <c r="U8" i="6"/>
  <c r="U53" i="6"/>
  <c r="U43" i="6"/>
  <c r="U36" i="6"/>
  <c r="U56" i="6"/>
  <c r="U33" i="6"/>
  <c r="U25" i="6"/>
  <c r="U41" i="6"/>
  <c r="U30" i="6"/>
  <c r="U16" i="6"/>
  <c r="U10" i="6"/>
  <c r="U23" i="6"/>
  <c r="T25" i="6"/>
  <c r="S36" i="6"/>
  <c r="S4" i="6"/>
  <c r="S53" i="6"/>
  <c r="S25" i="6"/>
  <c r="T2" i="6"/>
  <c r="T5" i="6"/>
  <c r="T4" i="6"/>
  <c r="T15" i="6"/>
  <c r="T23" i="6"/>
  <c r="T31" i="6"/>
  <c r="T7" i="6"/>
  <c r="T27" i="6"/>
  <c r="T39" i="6"/>
  <c r="S26" i="6"/>
  <c r="T50" i="6"/>
  <c r="T29" i="6"/>
  <c r="S44" i="6"/>
  <c r="T54" i="6"/>
  <c r="T38" i="6"/>
  <c r="T24" i="6"/>
  <c r="S16" i="6"/>
  <c r="S14" i="6"/>
  <c r="S34" i="6"/>
  <c r="U45" i="6"/>
  <c r="S27" i="6"/>
  <c r="T26" i="6"/>
  <c r="S24" i="6"/>
  <c r="T16" i="6"/>
  <c r="T14" i="6"/>
  <c r="T34" i="6"/>
  <c r="S31" i="6"/>
  <c r="S21" i="6"/>
  <c r="S45" i="6"/>
  <c r="S7" i="6"/>
  <c r="U31" i="6"/>
  <c r="U5" i="6"/>
  <c r="S55" i="6"/>
  <c r="S11" i="6"/>
  <c r="T37" i="6"/>
  <c r="S18" i="6"/>
  <c r="T35" i="6"/>
  <c r="S49" i="6"/>
  <c r="T6" i="6"/>
  <c r="T28" i="6"/>
  <c r="T13" i="6"/>
  <c r="T49" i="6"/>
  <c r="S6" i="6"/>
  <c r="T42" i="6"/>
  <c r="S39" i="6"/>
  <c r="U27" i="6"/>
  <c r="U26" i="6"/>
  <c r="T32" i="6"/>
  <c r="S41" i="6"/>
  <c r="T59" i="6"/>
  <c r="U19" i="6"/>
  <c r="S42" i="6"/>
  <c r="U48" i="6"/>
  <c r="U39" i="6"/>
  <c r="U44" i="6"/>
  <c r="T45" i="6"/>
  <c r="S48" i="6"/>
  <c r="U15" i="6"/>
  <c r="U24" i="6"/>
  <c r="U46" i="6"/>
  <c r="S30" i="6"/>
  <c r="T33" i="6"/>
  <c r="U28" i="6"/>
  <c r="S35" i="6"/>
  <c r="T58" i="6"/>
  <c r="T3" i="6"/>
  <c r="S3" i="6"/>
  <c r="T11" i="6"/>
  <c r="S58" i="6"/>
  <c r="T56" i="6"/>
  <c r="T20" i="6"/>
  <c r="S32" i="6"/>
  <c r="S28" i="6"/>
  <c r="U47" i="6"/>
  <c r="S56" i="6"/>
  <c r="T21" i="6"/>
  <c r="S20" i="6"/>
  <c r="S15" i="6"/>
  <c r="U12" i="6"/>
  <c r="U21" i="6"/>
  <c r="S13" i="6"/>
  <c r="U7" i="6"/>
  <c r="S33" i="6"/>
  <c r="U6" i="6"/>
  <c r="T52" i="6"/>
  <c r="U18" i="6"/>
  <c r="S52" i="6"/>
  <c r="T41" i="6"/>
  <c r="S59" i="6"/>
  <c r="U57" i="6"/>
  <c r="S23" i="6"/>
  <c r="U11" i="6"/>
  <c r="S37" i="6"/>
  <c r="S57" i="6"/>
  <c r="T10" i="6"/>
  <c r="S9" i="6"/>
  <c r="T36" i="6"/>
  <c r="U40" i="6"/>
  <c r="T48" i="6"/>
  <c r="U54" i="6"/>
  <c r="U32" i="6"/>
  <c r="S40" i="6"/>
  <c r="T30" i="6"/>
  <c r="T55" i="6"/>
  <c r="U29" i="6"/>
  <c r="U33" i="4"/>
  <c r="U3" i="4"/>
  <c r="U45" i="4"/>
  <c r="U49" i="4"/>
  <c r="U17" i="4"/>
  <c r="U21" i="4"/>
  <c r="S22" i="4"/>
  <c r="O19" i="4"/>
  <c r="S19" i="4" s="1"/>
  <c r="Q26" i="4"/>
  <c r="U27" i="4"/>
  <c r="U28" i="4"/>
  <c r="U36" i="4"/>
  <c r="U18" i="4"/>
  <c r="U50" i="4"/>
  <c r="U42" i="4"/>
  <c r="O15" i="4"/>
  <c r="S15" i="4" s="1"/>
  <c r="U38" i="4"/>
  <c r="U41" i="4"/>
  <c r="O39" i="4"/>
  <c r="S39" i="4" s="1"/>
  <c r="U30" i="4"/>
  <c r="U52" i="4"/>
  <c r="U6" i="4"/>
  <c r="U35" i="4"/>
  <c r="U23" i="4"/>
  <c r="U53" i="4"/>
  <c r="Q20" i="4"/>
  <c r="U20" i="4" s="1"/>
  <c r="U29" i="4"/>
  <c r="U15" i="4"/>
  <c r="U22" i="4"/>
  <c r="U26" i="4"/>
  <c r="U24" i="4"/>
  <c r="U39" i="4"/>
  <c r="U7" i="4"/>
  <c r="U43" i="4"/>
  <c r="U13" i="4"/>
  <c r="U19" i="4"/>
  <c r="U25" i="4"/>
  <c r="U10" i="4"/>
  <c r="U5" i="4"/>
  <c r="U57" i="4"/>
  <c r="U55" i="4"/>
  <c r="U14" i="4"/>
  <c r="U47" i="4"/>
  <c r="U40" i="4"/>
  <c r="U8" i="4"/>
  <c r="U11" i="4"/>
  <c r="U37" i="4"/>
  <c r="U44" i="4"/>
  <c r="U56" i="4"/>
  <c r="O47" i="4"/>
  <c r="S47" i="4" s="1"/>
  <c r="U31" i="4"/>
  <c r="S16" i="4"/>
  <c r="S51" i="4"/>
  <c r="T52" i="4"/>
  <c r="S25" i="4"/>
  <c r="T24" i="4"/>
  <c r="S44" i="4"/>
  <c r="S3" i="4"/>
  <c r="S14" i="4"/>
  <c r="S4" i="4"/>
  <c r="S57" i="4"/>
  <c r="T51" i="4"/>
  <c r="S52" i="4"/>
  <c r="T35" i="4"/>
  <c r="S24" i="4"/>
  <c r="T33" i="4"/>
  <c r="S34" i="4"/>
  <c r="T21" i="4"/>
  <c r="T49" i="4"/>
  <c r="T59" i="4"/>
  <c r="S33" i="4"/>
  <c r="T36" i="4"/>
  <c r="S49" i="4"/>
  <c r="T17" i="4"/>
  <c r="S21" i="4"/>
  <c r="T29" i="4"/>
  <c r="S36" i="4"/>
  <c r="T22" i="4"/>
  <c r="S20" i="4"/>
  <c r="T13" i="4"/>
  <c r="S38" i="4"/>
  <c r="S58" i="4"/>
  <c r="S32" i="4"/>
  <c r="T42" i="4"/>
  <c r="S31" i="4"/>
  <c r="T9" i="4"/>
  <c r="S50" i="4"/>
  <c r="S8" i="4"/>
  <c r="S11" i="4"/>
  <c r="S42" i="4"/>
  <c r="T30" i="4"/>
  <c r="S12" i="4"/>
  <c r="S40" i="4"/>
  <c r="S54" i="4"/>
  <c r="S27" i="4"/>
  <c r="T50" i="4"/>
  <c r="U51" i="4"/>
  <c r="T32" i="4"/>
  <c r="S13" i="4"/>
  <c r="T12" i="4"/>
  <c r="S35" i="4"/>
  <c r="S48" i="4"/>
  <c r="S26" i="4"/>
  <c r="T54" i="4"/>
  <c r="T44" i="4"/>
  <c r="S43" i="4"/>
  <c r="U59" i="4"/>
  <c r="O18" i="4"/>
  <c r="S18" i="4" s="1"/>
  <c r="T47" i="4"/>
  <c r="T15" i="4"/>
  <c r="T2" i="4"/>
  <c r="T39" i="4"/>
  <c r="T31" i="4"/>
  <c r="T23" i="4"/>
  <c r="T8" i="4"/>
  <c r="T16" i="4"/>
  <c r="T18" i="4"/>
  <c r="T26" i="4"/>
  <c r="T19" i="4"/>
  <c r="T27" i="4"/>
  <c r="T20" i="4"/>
  <c r="T55" i="4"/>
  <c r="T28" i="4"/>
  <c r="T56" i="4"/>
  <c r="T38" i="4"/>
  <c r="T25" i="4"/>
  <c r="T37" i="4"/>
  <c r="S9" i="4"/>
  <c r="S30" i="4"/>
  <c r="S29" i="4"/>
  <c r="T41" i="4"/>
  <c r="T34" i="4"/>
  <c r="O55" i="4"/>
  <c r="S55" i="4" s="1"/>
  <c r="T58" i="4"/>
  <c r="S53" i="4"/>
  <c r="T10" i="4"/>
  <c r="S7" i="4"/>
  <c r="S45" i="4"/>
  <c r="T3" i="4"/>
  <c r="T43" i="4"/>
  <c r="S41" i="4"/>
  <c r="T40" i="4"/>
  <c r="T53" i="4"/>
  <c r="S10" i="4"/>
  <c r="T7" i="4"/>
  <c r="T6" i="4"/>
  <c r="S28" i="4"/>
  <c r="T45" i="4"/>
  <c r="T14" i="4"/>
  <c r="S23" i="4"/>
  <c r="T46" i="4"/>
  <c r="S56" i="4"/>
  <c r="S59" i="4"/>
  <c r="T48" i="4"/>
  <c r="T4" i="4"/>
  <c r="T57" i="4"/>
  <c r="S6" i="4"/>
  <c r="S37" i="4"/>
  <c r="T5" i="4"/>
  <c r="S17" i="4"/>
  <c r="S5" i="4"/>
  <c r="S46" i="4"/>
  <c r="T56" i="1"/>
  <c r="T30" i="1"/>
  <c r="S39" i="1"/>
  <c r="S25" i="1"/>
  <c r="S53" i="1"/>
  <c r="T10" i="1"/>
  <c r="O40" i="1"/>
  <c r="S40" i="1" s="1"/>
  <c r="U43" i="1"/>
  <c r="T25" i="1"/>
  <c r="T32" i="1"/>
  <c r="U19" i="1"/>
  <c r="U8" i="1"/>
  <c r="S32" i="1"/>
  <c r="U22" i="1"/>
  <c r="U13" i="1"/>
  <c r="U53" i="1"/>
  <c r="U4" i="1"/>
  <c r="U37" i="1"/>
  <c r="U9" i="1"/>
  <c r="U45" i="1"/>
  <c r="T54" i="1"/>
  <c r="T59" i="1"/>
  <c r="T49" i="1"/>
  <c r="S57" i="1"/>
  <c r="T58" i="1"/>
  <c r="S18" i="1"/>
  <c r="T26" i="1"/>
  <c r="U24" i="1"/>
  <c r="S55" i="1"/>
  <c r="T28" i="1"/>
  <c r="S4" i="1"/>
  <c r="T42" i="1"/>
  <c r="S52" i="1"/>
  <c r="S11" i="1"/>
  <c r="T33" i="1"/>
  <c r="T57" i="1"/>
  <c r="S58" i="1"/>
  <c r="T18" i="1"/>
  <c r="T20" i="1"/>
  <c r="S23" i="1"/>
  <c r="T19" i="1"/>
  <c r="S28" i="1"/>
  <c r="T14" i="1"/>
  <c r="S30" i="1"/>
  <c r="S35" i="1"/>
  <c r="T21" i="1"/>
  <c r="S33" i="1"/>
  <c r="T47" i="1"/>
  <c r="T45" i="1"/>
  <c r="S16" i="1"/>
  <c r="S19" i="1"/>
  <c r="S54" i="1"/>
  <c r="S17" i="1"/>
  <c r="U35" i="1"/>
  <c r="U38" i="1"/>
  <c r="U18" i="1"/>
  <c r="U52" i="1"/>
  <c r="U30" i="1"/>
  <c r="U16" i="1"/>
  <c r="U10" i="1"/>
  <c r="U7" i="1"/>
  <c r="U34" i="1"/>
  <c r="U29" i="1"/>
  <c r="U32" i="1"/>
  <c r="U27" i="1"/>
  <c r="U20" i="1"/>
  <c r="U58" i="1"/>
  <c r="U31" i="1"/>
  <c r="U55" i="1"/>
  <c r="U15" i="1"/>
  <c r="U26" i="1"/>
  <c r="U48" i="1"/>
  <c r="U11" i="1"/>
  <c r="S8" i="1"/>
  <c r="T4" i="1"/>
  <c r="U28" i="1"/>
  <c r="U3" i="1"/>
  <c r="U44" i="1"/>
  <c r="U57" i="1"/>
  <c r="U6" i="1"/>
  <c r="U23" i="1"/>
  <c r="S49" i="1"/>
  <c r="T31" i="1"/>
  <c r="T52" i="1"/>
  <c r="U59" i="1"/>
  <c r="S10" i="1"/>
  <c r="T27" i="1"/>
  <c r="U40" i="1"/>
  <c r="U51" i="1"/>
  <c r="U17" i="1"/>
  <c r="T17" i="1"/>
  <c r="U47" i="1"/>
  <c r="U36" i="1"/>
  <c r="S42" i="1"/>
  <c r="S47" i="1"/>
  <c r="U50" i="1"/>
  <c r="O24" i="1"/>
  <c r="S24" i="1" s="1"/>
  <c r="S51" i="1"/>
  <c r="T34" i="1"/>
  <c r="S59" i="1"/>
  <c r="T39" i="1"/>
  <c r="S13" i="1"/>
  <c r="S7" i="1"/>
  <c r="T7" i="1"/>
  <c r="T50" i="1"/>
  <c r="S50" i="1"/>
  <c r="T24" i="1"/>
  <c r="T2" i="1"/>
  <c r="T40" i="1"/>
  <c r="T8" i="1"/>
  <c r="T48" i="1"/>
  <c r="T36" i="1"/>
  <c r="T16" i="1"/>
  <c r="S44" i="1"/>
  <c r="S9" i="1"/>
  <c r="S15" i="1"/>
  <c r="T55" i="1"/>
  <c r="T3" i="1"/>
  <c r="S27" i="1"/>
  <c r="S31" i="1"/>
  <c r="S6" i="1"/>
  <c r="T38" i="1"/>
  <c r="U41" i="1"/>
  <c r="S41" i="1"/>
  <c r="S14" i="1"/>
  <c r="S43" i="1"/>
  <c r="S21" i="1"/>
  <c r="T22" i="1"/>
  <c r="U56" i="1"/>
  <c r="S36" i="1"/>
  <c r="T29" i="1"/>
  <c r="S22" i="1"/>
  <c r="T5" i="1"/>
  <c r="T15" i="1"/>
  <c r="T53" i="1"/>
  <c r="S5" i="1"/>
  <c r="S37" i="1"/>
  <c r="T6" i="1"/>
  <c r="S38" i="1"/>
  <c r="T41" i="1"/>
  <c r="S46" i="1"/>
  <c r="T43" i="1"/>
  <c r="S12" i="1"/>
  <c r="U49" i="1"/>
  <c r="U46" i="1"/>
  <c r="U25" i="1"/>
  <c r="S29" i="1"/>
  <c r="S20" i="1"/>
  <c r="T11" i="1"/>
  <c r="T9" i="1"/>
  <c r="T23" i="1"/>
  <c r="S3" i="1"/>
  <c r="T35" i="1"/>
  <c r="U12" i="1"/>
  <c r="U54" i="1"/>
  <c r="S26" i="1"/>
  <c r="T51" i="1"/>
  <c r="S34" i="1"/>
  <c r="T37" i="1"/>
  <c r="U39" i="1"/>
  <c r="U14" i="1"/>
  <c r="S56" i="1"/>
  <c r="T13" i="1"/>
  <c r="U21" i="1"/>
  <c r="T44" i="1"/>
  <c r="T12" i="1"/>
  <c r="U33" i="1"/>
  <c r="U5" i="1"/>
  <c r="U42" i="1"/>
  <c r="S48" i="1"/>
  <c r="S56" i="27" l="1"/>
  <c r="U56" i="27"/>
  <c r="S27" i="27"/>
  <c r="S18" i="27"/>
  <c r="U43" i="27"/>
  <c r="U8" i="27"/>
  <c r="U15" i="27"/>
  <c r="U10" i="27"/>
  <c r="S49" i="27"/>
  <c r="U7" i="27"/>
  <c r="S50" i="27"/>
  <c r="U12" i="27"/>
  <c r="U3" i="27"/>
  <c r="S8" i="27"/>
  <c r="U55" i="27"/>
  <c r="U11" i="27"/>
  <c r="S7" i="27"/>
  <c r="U54" i="27"/>
  <c r="U38" i="27"/>
  <c r="U29" i="27"/>
  <c r="S55" i="27"/>
  <c r="S11" i="27"/>
  <c r="U35" i="27"/>
  <c r="U4" i="27"/>
  <c r="S38" i="27"/>
  <c r="U44" i="27"/>
  <c r="S34" i="27"/>
  <c r="U31" i="27"/>
  <c r="U32" i="27"/>
  <c r="U21" i="27"/>
  <c r="U6" i="27"/>
  <c r="U52" i="27"/>
  <c r="S16" i="27"/>
  <c r="S30" i="27"/>
  <c r="U39" i="27"/>
  <c r="S32" i="27"/>
  <c r="S40" i="27"/>
  <c r="U58" i="27"/>
  <c r="S6" i="27"/>
  <c r="U57" i="27"/>
  <c r="U41" i="27"/>
  <c r="U17" i="27"/>
  <c r="U16" i="27"/>
  <c r="S14" i="27"/>
  <c r="S28" i="27"/>
  <c r="U25" i="27"/>
  <c r="U40" i="27"/>
  <c r="S23" i="27"/>
  <c r="S57" i="27"/>
  <c r="S17" i="27"/>
  <c r="Q30" i="27"/>
  <c r="U30" i="27" s="1"/>
  <c r="Q20" i="27"/>
  <c r="U20" i="27" s="1"/>
  <c r="O29" i="27"/>
  <c r="S29" i="27" s="1"/>
  <c r="S10" i="27"/>
  <c r="S42" i="27"/>
  <c r="Q23" i="27"/>
  <c r="U23" i="27" s="1"/>
  <c r="Q50" i="27"/>
  <c r="U50" i="27" s="1"/>
  <c r="O41" i="27"/>
  <c r="S41" i="27" s="1"/>
  <c r="Q27" i="27"/>
  <c r="U27" i="27" s="1"/>
  <c r="S37" i="27"/>
  <c r="S4" i="27"/>
  <c r="S25" i="27"/>
  <c r="S9" i="27"/>
  <c r="S31" i="27"/>
  <c r="S46" i="27"/>
  <c r="S36" i="27"/>
  <c r="O44" i="27"/>
  <c r="S44" i="27" s="1"/>
  <c r="S39" i="27"/>
  <c r="S59" i="27"/>
  <c r="U45" i="27"/>
  <c r="U51" i="27"/>
  <c r="O58" i="27"/>
  <c r="S58" i="27" s="1"/>
  <c r="S24" i="27"/>
  <c r="U13" i="27"/>
  <c r="U46" i="27"/>
  <c r="S26" i="27"/>
  <c r="U48" i="27"/>
  <c r="U53" i="27"/>
  <c r="S21" i="27"/>
  <c r="S54" i="27"/>
  <c r="S45" i="27"/>
  <c r="S51" i="27"/>
  <c r="U24" i="27"/>
  <c r="U9" i="27"/>
  <c r="S3" i="27"/>
  <c r="S53" i="27"/>
  <c r="S13" i="27"/>
  <c r="U26" i="27"/>
  <c r="O12" i="27"/>
  <c r="S12" i="27" s="1"/>
  <c r="S48" i="27"/>
  <c r="O52" i="27"/>
  <c r="S52" i="27" s="1"/>
  <c r="U37" i="27"/>
  <c r="S35" i="27"/>
  <c r="U33" i="27"/>
  <c r="O47" i="6"/>
  <c r="S47" i="6" s="1"/>
</calcChain>
</file>

<file path=xl/sharedStrings.xml><?xml version="1.0" encoding="utf-8"?>
<sst xmlns="http://schemas.openxmlformats.org/spreadsheetml/2006/main" count="136" uniqueCount="25">
  <si>
    <t>Year</t>
  </si>
  <si>
    <t>Y (current)</t>
  </si>
  <si>
    <t>Index</t>
  </si>
  <si>
    <t>Y (constant)</t>
  </si>
  <si>
    <t>Y (defl)</t>
  </si>
  <si>
    <t>Y (real)</t>
  </si>
  <si>
    <t>L</t>
  </si>
  <si>
    <t>wL</t>
  </si>
  <si>
    <t>K (current)</t>
  </si>
  <si>
    <t>K (real)</t>
  </si>
  <si>
    <t>wL/Y</t>
  </si>
  <si>
    <t>α</t>
  </si>
  <si>
    <t>1-α</t>
  </si>
  <si>
    <t>TFP</t>
  </si>
  <si>
    <t>N</t>
  </si>
  <si>
    <t>Y/N</t>
  </si>
  <si>
    <t>K/Y</t>
  </si>
  <si>
    <t>L/N</t>
  </si>
  <si>
    <t>TFP growth</t>
  </si>
  <si>
    <t>Y/N growth</t>
  </si>
  <si>
    <t>K/Y growth</t>
  </si>
  <si>
    <t>L/N growth</t>
  </si>
  <si>
    <t>Y(Oil)/Y</t>
  </si>
  <si>
    <t>K(Oil)/K</t>
  </si>
  <si>
    <t>K(Manufacturing)/K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</si>
</sst>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0" applyFont="1"/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CC5F1-6E5F-544E-B8A4-BD7B431543B0}">
  <dimension ref="A1:V62"/>
  <sheetViews>
    <sheetView tabSelected="1" topLeftCell="F30" workbookViewId="0">
      <selection activeCell="J66" sqref="J66"/>
    </sheetView>
  </sheetViews>
  <sheetFormatPr baseColWidth="10" defaultRowHeight="16" x14ac:dyDescent="0.2"/>
  <cols>
    <col min="2" max="2" width="11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1961</v>
      </c>
      <c r="B2" s="3">
        <v>478277</v>
      </c>
      <c r="C2" s="3">
        <v>18.574000000000002</v>
      </c>
      <c r="D2">
        <f>C2*B$53/100</f>
        <v>2617909.4581599999</v>
      </c>
      <c r="E2">
        <f>B2/D2</f>
        <v>0.18269424807997656</v>
      </c>
      <c r="F2">
        <f>B2/E2</f>
        <v>2617909.4581599999</v>
      </c>
      <c r="G2" s="3">
        <v>94412</v>
      </c>
      <c r="H2" s="3">
        <v>248144</v>
      </c>
      <c r="I2">
        <v>109048.6</v>
      </c>
      <c r="J2">
        <v>1114.0999999999999</v>
      </c>
      <c r="K2">
        <f t="shared" ref="K2:K59" si="0">J2/E2</f>
        <v>6098.1668098948003</v>
      </c>
      <c r="L2">
        <f t="shared" ref="L2:L59" si="1">H2/B2</f>
        <v>0.51882904676578634</v>
      </c>
      <c r="M2">
        <f>1-AVERAGE($L$2:$L$60)</f>
        <v>0.48475361752048574</v>
      </c>
      <c r="N2">
        <f>1-M2</f>
        <v>0.51524638247951426</v>
      </c>
      <c r="O2">
        <f>(F2/((K2^M2)*(G2^N2)))^(1/N2)</f>
        <v>8315.2213274410478</v>
      </c>
      <c r="P2">
        <f>F2/I2</f>
        <v>24.006814009166554</v>
      </c>
      <c r="Q2">
        <f>(K2/F2)^(M2/N2)</f>
        <v>3.3346757480120621E-3</v>
      </c>
      <c r="R2">
        <f>G2/I2</f>
        <v>0.86577911133201158</v>
      </c>
      <c r="S2">
        <f>O2/O$2*100</f>
        <v>100</v>
      </c>
      <c r="T2">
        <f t="shared" ref="T2:V17" si="2">P2/P$2*100</f>
        <v>100</v>
      </c>
      <c r="U2">
        <f t="shared" si="2"/>
        <v>100</v>
      </c>
      <c r="V2">
        <f t="shared" si="2"/>
        <v>100</v>
      </c>
    </row>
    <row r="3" spans="1:22" x14ac:dyDescent="0.2">
      <c r="A3">
        <v>1962</v>
      </c>
      <c r="B3" s="3">
        <v>514262</v>
      </c>
      <c r="C3" s="3">
        <v>19.809000000000001</v>
      </c>
      <c r="D3">
        <f t="shared" ref="D3:D59" si="3">C3*B$53/100</f>
        <v>2791976.33556</v>
      </c>
      <c r="E3">
        <f t="shared" ref="E3:E59" si="4">B3/D3</f>
        <v>0.18419282192692799</v>
      </c>
      <c r="F3">
        <f t="shared" ref="F3:F59" si="5">B3/E3</f>
        <v>2791976.33556</v>
      </c>
      <c r="G3" s="3">
        <v>97022</v>
      </c>
      <c r="H3" s="3">
        <v>265676</v>
      </c>
      <c r="I3">
        <v>111177.3</v>
      </c>
      <c r="J3">
        <v>1151.5</v>
      </c>
      <c r="K3">
        <f t="shared" si="0"/>
        <v>6251.6008384779352</v>
      </c>
      <c r="L3">
        <f t="shared" si="1"/>
        <v>0.51661604396202709</v>
      </c>
      <c r="M3">
        <f t="shared" ref="M3:M59" si="6">1-AVERAGE($L$2:$L$60)</f>
        <v>0.48475361752048574</v>
      </c>
      <c r="N3">
        <f t="shared" ref="N3:N59" si="7">1-M3</f>
        <v>0.51524638247951426</v>
      </c>
      <c r="O3">
        <f t="shared" ref="O3:O59" si="8">(F3/((K3^M3)*(G3^N3)))^(1/N3)</f>
        <v>8956.4770639050621</v>
      </c>
      <c r="P3">
        <f t="shared" ref="P3:P59" si="9">F3/I3</f>
        <v>25.11282730881214</v>
      </c>
      <c r="Q3">
        <f t="shared" ref="Q3:Q59" si="10">(K3/F3)^(M3/N3)</f>
        <v>3.2129524034910819E-3</v>
      </c>
      <c r="R3">
        <f t="shared" ref="R3:R59" si="11">G3/I3</f>
        <v>0.87267814562864898</v>
      </c>
      <c r="S3">
        <f t="shared" ref="S3:V59" si="12">O3/O$2*100</f>
        <v>107.71183004290947</v>
      </c>
      <c r="T3">
        <f t="shared" si="2"/>
        <v>104.60708071976264</v>
      </c>
      <c r="U3">
        <f t="shared" si="2"/>
        <v>96.349769701190752</v>
      </c>
      <c r="V3">
        <f t="shared" si="2"/>
        <v>100.79685848345581</v>
      </c>
    </row>
    <row r="4" spans="1:22" x14ac:dyDescent="0.2">
      <c r="A4">
        <v>1963</v>
      </c>
      <c r="B4" s="3">
        <v>541312</v>
      </c>
      <c r="C4" s="3">
        <v>20.716000000000001</v>
      </c>
      <c r="D4">
        <f t="shared" si="3"/>
        <v>2919813.3054400003</v>
      </c>
      <c r="E4">
        <f t="shared" si="4"/>
        <v>0.18539267527532113</v>
      </c>
      <c r="F4">
        <f t="shared" si="5"/>
        <v>2919813.3054400003</v>
      </c>
      <c r="G4" s="3">
        <v>98606</v>
      </c>
      <c r="H4" s="3">
        <v>279361</v>
      </c>
      <c r="I4">
        <v>112998.9</v>
      </c>
      <c r="J4">
        <v>1185.6000000000001</v>
      </c>
      <c r="K4">
        <f t="shared" si="0"/>
        <v>6395.0746610636097</v>
      </c>
      <c r="L4">
        <f t="shared" si="1"/>
        <v>0.51608129877039488</v>
      </c>
      <c r="M4">
        <f t="shared" si="6"/>
        <v>0.48475361752048574</v>
      </c>
      <c r="N4">
        <f t="shared" si="7"/>
        <v>0.51524638247951426</v>
      </c>
      <c r="O4">
        <f t="shared" si="8"/>
        <v>9409.5517936736087</v>
      </c>
      <c r="P4">
        <f t="shared" si="9"/>
        <v>25.839307333434224</v>
      </c>
      <c r="Q4">
        <f t="shared" si="10"/>
        <v>3.1468989997533964E-3</v>
      </c>
      <c r="R4">
        <f t="shared" si="11"/>
        <v>0.87262796363504425</v>
      </c>
      <c r="S4">
        <f t="shared" si="12"/>
        <v>113.16056931186141</v>
      </c>
      <c r="T4">
        <f t="shared" si="2"/>
        <v>107.63322164935325</v>
      </c>
      <c r="U4">
        <f t="shared" si="2"/>
        <v>94.368965307328395</v>
      </c>
      <c r="V4">
        <f t="shared" si="2"/>
        <v>100.79106231755762</v>
      </c>
    </row>
    <row r="5" spans="1:22" x14ac:dyDescent="0.2">
      <c r="A5">
        <v>1964</v>
      </c>
      <c r="B5" s="3">
        <v>581390</v>
      </c>
      <c r="C5" s="3">
        <v>21.981999999999999</v>
      </c>
      <c r="D5">
        <f t="shared" si="3"/>
        <v>3098249.4728799998</v>
      </c>
      <c r="E5">
        <f t="shared" si="4"/>
        <v>0.18765112528513231</v>
      </c>
      <c r="F5">
        <f t="shared" si="5"/>
        <v>3098249.4728799998</v>
      </c>
      <c r="G5" s="3">
        <v>100684</v>
      </c>
      <c r="H5" s="3">
        <v>299218</v>
      </c>
      <c r="I5">
        <v>114814.39999999999</v>
      </c>
      <c r="J5">
        <v>1264.2</v>
      </c>
      <c r="K5">
        <f t="shared" si="0"/>
        <v>6736.9699919415471</v>
      </c>
      <c r="L5">
        <f t="shared" si="1"/>
        <v>0.51465969486919283</v>
      </c>
      <c r="M5">
        <f t="shared" si="6"/>
        <v>0.48475361752048574</v>
      </c>
      <c r="N5">
        <f t="shared" si="7"/>
        <v>0.51524638247951426</v>
      </c>
      <c r="O5">
        <f t="shared" si="8"/>
        <v>9845.3115068733059</v>
      </c>
      <c r="P5">
        <f t="shared" si="9"/>
        <v>26.984850967126075</v>
      </c>
      <c r="Q5">
        <f t="shared" si="10"/>
        <v>3.1255500783817169E-3</v>
      </c>
      <c r="R5">
        <f t="shared" si="11"/>
        <v>0.87692832954751321</v>
      </c>
      <c r="S5">
        <f t="shared" si="12"/>
        <v>118.40107580038561</v>
      </c>
      <c r="T5">
        <f t="shared" si="2"/>
        <v>112.40496534368289</v>
      </c>
      <c r="U5">
        <f t="shared" si="2"/>
        <v>93.728755494293154</v>
      </c>
      <c r="V5">
        <f t="shared" si="2"/>
        <v>101.28776706085556</v>
      </c>
    </row>
    <row r="6" spans="1:22" x14ac:dyDescent="0.2">
      <c r="A6">
        <v>1965</v>
      </c>
      <c r="B6" s="3">
        <v>631916</v>
      </c>
      <c r="C6" s="3">
        <v>23.513000000000002</v>
      </c>
      <c r="D6">
        <f t="shared" si="3"/>
        <v>3314036.0229199999</v>
      </c>
      <c r="E6">
        <f t="shared" si="4"/>
        <v>0.19067867567812927</v>
      </c>
      <c r="F6">
        <f t="shared" si="5"/>
        <v>3314036.0229199999</v>
      </c>
      <c r="G6" s="3">
        <v>104577</v>
      </c>
      <c r="H6" s="3">
        <v>322596</v>
      </c>
      <c r="I6">
        <v>116601.3</v>
      </c>
      <c r="J6">
        <v>1344.4</v>
      </c>
      <c r="K6">
        <f t="shared" si="0"/>
        <v>7050.6048734541428</v>
      </c>
      <c r="L6">
        <f t="shared" si="1"/>
        <v>0.51050456073275563</v>
      </c>
      <c r="M6">
        <f t="shared" si="6"/>
        <v>0.48475361752048574</v>
      </c>
      <c r="N6">
        <f t="shared" si="7"/>
        <v>0.51524638247951426</v>
      </c>
      <c r="O6">
        <f t="shared" si="8"/>
        <v>10349.340596667776</v>
      </c>
      <c r="P6">
        <f t="shared" si="9"/>
        <v>28.421947464736668</v>
      </c>
      <c r="Q6">
        <f t="shared" si="10"/>
        <v>3.0620224176678736E-3</v>
      </c>
      <c r="R6">
        <f t="shared" si="11"/>
        <v>0.89687679296886058</v>
      </c>
      <c r="S6">
        <f t="shared" si="12"/>
        <v>124.46259923970916</v>
      </c>
      <c r="T6">
        <f t="shared" si="2"/>
        <v>118.39116783211749</v>
      </c>
      <c r="U6">
        <f t="shared" si="2"/>
        <v>91.823692888079805</v>
      </c>
      <c r="V6">
        <f t="shared" si="2"/>
        <v>103.59187247992215</v>
      </c>
    </row>
    <row r="7" spans="1:22" x14ac:dyDescent="0.2">
      <c r="A7">
        <v>1966</v>
      </c>
      <c r="B7" s="3">
        <v>691242</v>
      </c>
      <c r="C7" s="3">
        <v>25.009</v>
      </c>
      <c r="D7">
        <f t="shared" si="3"/>
        <v>3524889.5035600001</v>
      </c>
      <c r="E7">
        <f t="shared" si="4"/>
        <v>0.19610316842609468</v>
      </c>
      <c r="F7">
        <f t="shared" si="5"/>
        <v>3524889.5035600001</v>
      </c>
      <c r="G7" s="3">
        <v>109020</v>
      </c>
      <c r="H7" s="3">
        <v>355937</v>
      </c>
      <c r="I7">
        <v>118546</v>
      </c>
      <c r="J7">
        <v>1459.5</v>
      </c>
      <c r="K7">
        <f t="shared" si="0"/>
        <v>7442.5110604474557</v>
      </c>
      <c r="L7">
        <f t="shared" si="1"/>
        <v>0.51492386168664517</v>
      </c>
      <c r="M7">
        <f t="shared" si="6"/>
        <v>0.48475361752048574</v>
      </c>
      <c r="N7">
        <f t="shared" si="7"/>
        <v>0.51524638247951426</v>
      </c>
      <c r="O7">
        <f t="shared" si="8"/>
        <v>10634.843991519501</v>
      </c>
      <c r="P7">
        <f t="shared" si="9"/>
        <v>29.734360531439272</v>
      </c>
      <c r="Q7">
        <f t="shared" si="10"/>
        <v>3.0402423645196366E-3</v>
      </c>
      <c r="R7">
        <f t="shared" si="11"/>
        <v>0.91964300777757158</v>
      </c>
      <c r="S7">
        <f t="shared" si="12"/>
        <v>127.8961024936699</v>
      </c>
      <c r="T7">
        <f t="shared" si="2"/>
        <v>123.85800348220202</v>
      </c>
      <c r="U7">
        <f t="shared" si="2"/>
        <v>91.170554328469592</v>
      </c>
      <c r="V7">
        <f t="shared" si="2"/>
        <v>106.2214363618325</v>
      </c>
    </row>
    <row r="8" spans="1:22" x14ac:dyDescent="0.2">
      <c r="A8">
        <v>1967</v>
      </c>
      <c r="B8" s="3">
        <v>726204</v>
      </c>
      <c r="C8" s="3">
        <v>25.638000000000002</v>
      </c>
      <c r="D8">
        <f t="shared" si="3"/>
        <v>3613543.8079200001</v>
      </c>
      <c r="E8">
        <f t="shared" si="4"/>
        <v>0.20096726056242609</v>
      </c>
      <c r="F8">
        <f t="shared" si="5"/>
        <v>3613543.8079200001</v>
      </c>
      <c r="G8" s="3">
        <v>109879</v>
      </c>
      <c r="H8" s="3">
        <v>378875</v>
      </c>
      <c r="I8">
        <v>120582.2</v>
      </c>
      <c r="J8">
        <v>1577.8999999999999</v>
      </c>
      <c r="K8">
        <f t="shared" si="0"/>
        <v>7851.5276348201987</v>
      </c>
      <c r="L8">
        <f t="shared" si="1"/>
        <v>0.52171979223468889</v>
      </c>
      <c r="M8">
        <f t="shared" si="6"/>
        <v>0.48475361752048574</v>
      </c>
      <c r="N8">
        <f t="shared" si="7"/>
        <v>0.51524638247951426</v>
      </c>
      <c r="O8">
        <f t="shared" si="8"/>
        <v>10529.316443377003</v>
      </c>
      <c r="P8">
        <f t="shared" si="9"/>
        <v>29.96747287675959</v>
      </c>
      <c r="Q8">
        <f t="shared" si="10"/>
        <v>3.1233341367888222E-3</v>
      </c>
      <c r="R8">
        <f t="shared" si="11"/>
        <v>0.91123731363335547</v>
      </c>
      <c r="S8">
        <f t="shared" si="12"/>
        <v>126.62701362655524</v>
      </c>
      <c r="T8">
        <f t="shared" si="2"/>
        <v>124.82902923027217</v>
      </c>
      <c r="U8">
        <f t="shared" si="2"/>
        <v>93.662304008141433</v>
      </c>
      <c r="V8">
        <f t="shared" si="2"/>
        <v>105.25055429339314</v>
      </c>
    </row>
    <row r="9" spans="1:22" x14ac:dyDescent="0.2">
      <c r="A9">
        <v>1968</v>
      </c>
      <c r="B9" s="3">
        <v>791726</v>
      </c>
      <c r="C9" s="3">
        <v>26.962</v>
      </c>
      <c r="D9">
        <f t="shared" si="3"/>
        <v>3800154.7760799997</v>
      </c>
      <c r="E9">
        <f t="shared" si="4"/>
        <v>0.20834046154738325</v>
      </c>
      <c r="F9">
        <f t="shared" si="5"/>
        <v>3800154.7760799997</v>
      </c>
      <c r="G9" s="3">
        <v>112041</v>
      </c>
      <c r="H9" s="3">
        <v>415435</v>
      </c>
      <c r="I9">
        <v>122655.9</v>
      </c>
      <c r="J9">
        <v>1738.3999999999999</v>
      </c>
      <c r="K9">
        <f t="shared" si="0"/>
        <v>8344.0345052928296</v>
      </c>
      <c r="L9">
        <f t="shared" si="1"/>
        <v>0.5247206735663601</v>
      </c>
      <c r="M9">
        <f t="shared" si="6"/>
        <v>0.48475361752048574</v>
      </c>
      <c r="N9">
        <f t="shared" si="7"/>
        <v>0.51524638247951426</v>
      </c>
      <c r="O9">
        <f t="shared" si="8"/>
        <v>10752.795899111925</v>
      </c>
      <c r="P9">
        <f t="shared" si="9"/>
        <v>30.982241996349135</v>
      </c>
      <c r="Q9">
        <f t="shared" si="10"/>
        <v>3.154299350124604E-3</v>
      </c>
      <c r="R9">
        <f t="shared" si="11"/>
        <v>0.91345789317921111</v>
      </c>
      <c r="S9">
        <f t="shared" si="12"/>
        <v>129.31460842330969</v>
      </c>
      <c r="T9">
        <f t="shared" si="2"/>
        <v>129.05603377657337</v>
      </c>
      <c r="U9">
        <f t="shared" si="2"/>
        <v>94.590886445406639</v>
      </c>
      <c r="V9">
        <f t="shared" si="2"/>
        <v>105.50703767544647</v>
      </c>
    </row>
    <row r="10" spans="1:22" x14ac:dyDescent="0.2">
      <c r="A10">
        <v>1969</v>
      </c>
      <c r="B10" s="3">
        <v>855082</v>
      </c>
      <c r="C10" s="3">
        <v>27.835000000000001</v>
      </c>
      <c r="D10">
        <f t="shared" si="3"/>
        <v>3923199.6214000001</v>
      </c>
      <c r="E10">
        <f t="shared" si="4"/>
        <v>0.21795526165320708</v>
      </c>
      <c r="F10">
        <f t="shared" si="5"/>
        <v>3923199.6214000001</v>
      </c>
      <c r="G10" s="3">
        <v>115449</v>
      </c>
      <c r="H10" s="3">
        <v>458004</v>
      </c>
      <c r="I10">
        <v>124737.2</v>
      </c>
      <c r="J10">
        <v>1888.8000000000002</v>
      </c>
      <c r="K10">
        <f t="shared" si="0"/>
        <v>8665.998635102038</v>
      </c>
      <c r="L10">
        <f t="shared" si="1"/>
        <v>0.53562582302048223</v>
      </c>
      <c r="M10">
        <f t="shared" si="6"/>
        <v>0.48475361752048574</v>
      </c>
      <c r="N10">
        <f t="shared" si="7"/>
        <v>0.51524638247951426</v>
      </c>
      <c r="O10">
        <f t="shared" si="8"/>
        <v>10712.67656220024</v>
      </c>
      <c r="P10">
        <f t="shared" si="9"/>
        <v>31.451721069576678</v>
      </c>
      <c r="Q10">
        <f t="shared" si="10"/>
        <v>3.1721392105504803E-3</v>
      </c>
      <c r="R10">
        <f t="shared" si="11"/>
        <v>0.92553785077747464</v>
      </c>
      <c r="S10">
        <f t="shared" si="12"/>
        <v>128.83212773720592</v>
      </c>
      <c r="T10">
        <f t="shared" si="2"/>
        <v>131.01164135135724</v>
      </c>
      <c r="U10">
        <f t="shared" si="2"/>
        <v>95.125866808535235</v>
      </c>
      <c r="V10">
        <f t="shared" si="2"/>
        <v>106.90230783617815</v>
      </c>
    </row>
    <row r="11" spans="1:22" x14ac:dyDescent="0.2">
      <c r="A11">
        <v>1970</v>
      </c>
      <c r="B11" s="3">
        <v>894697</v>
      </c>
      <c r="C11" s="3">
        <v>27.995000000000001</v>
      </c>
      <c r="D11">
        <f t="shared" si="3"/>
        <v>3945750.7958000004</v>
      </c>
      <c r="E11">
        <f t="shared" si="4"/>
        <v>0.22674949491294477</v>
      </c>
      <c r="F11">
        <f t="shared" si="5"/>
        <v>3945750.7958000004</v>
      </c>
      <c r="G11" s="3">
        <v>113398</v>
      </c>
      <c r="H11" s="3">
        <v>482772</v>
      </c>
      <c r="I11">
        <v>127007</v>
      </c>
      <c r="J11">
        <v>2052.9</v>
      </c>
      <c r="K11">
        <f t="shared" si="0"/>
        <v>9053.6034084140465</v>
      </c>
      <c r="L11">
        <f t="shared" si="1"/>
        <v>0.53959273362937399</v>
      </c>
      <c r="M11">
        <f t="shared" si="6"/>
        <v>0.48475361752048574</v>
      </c>
      <c r="N11">
        <f t="shared" si="7"/>
        <v>0.51524638247951426</v>
      </c>
      <c r="O11">
        <f t="shared" si="8"/>
        <v>10583.655773366429</v>
      </c>
      <c r="P11">
        <f t="shared" si="9"/>
        <v>31.067191539049031</v>
      </c>
      <c r="Q11">
        <f t="shared" si="10"/>
        <v>3.2876725194599973E-3</v>
      </c>
      <c r="R11">
        <f t="shared" si="11"/>
        <v>0.89284842567732492</v>
      </c>
      <c r="S11">
        <f t="shared" si="12"/>
        <v>127.28050591316583</v>
      </c>
      <c r="T11">
        <f t="shared" si="2"/>
        <v>129.40988973874917</v>
      </c>
      <c r="U11">
        <f t="shared" si="2"/>
        <v>98.590470795246418</v>
      </c>
      <c r="V11">
        <f t="shared" si="2"/>
        <v>103.12658436672916</v>
      </c>
    </row>
    <row r="12" spans="1:22" x14ac:dyDescent="0.2">
      <c r="A12">
        <v>1971</v>
      </c>
      <c r="B12" s="3">
        <v>969778</v>
      </c>
      <c r="C12" s="3">
        <v>29.145</v>
      </c>
      <c r="D12">
        <f t="shared" si="3"/>
        <v>4107837.3618000001</v>
      </c>
      <c r="E12">
        <f t="shared" si="4"/>
        <v>0.23607994051036532</v>
      </c>
      <c r="F12">
        <f t="shared" si="5"/>
        <v>4107837.3618000001</v>
      </c>
      <c r="G12" s="3">
        <v>112733</v>
      </c>
      <c r="H12" s="3">
        <v>510330</v>
      </c>
      <c r="I12">
        <v>129364.8</v>
      </c>
      <c r="J12">
        <v>2273.6999999999998</v>
      </c>
      <c r="K12">
        <f t="shared" si="0"/>
        <v>9631.0596956464869</v>
      </c>
      <c r="L12">
        <f t="shared" si="1"/>
        <v>0.52623383908482146</v>
      </c>
      <c r="M12">
        <f t="shared" si="6"/>
        <v>0.48475361752048574</v>
      </c>
      <c r="N12">
        <f t="shared" si="7"/>
        <v>0.51524638247951426</v>
      </c>
      <c r="O12">
        <f t="shared" si="8"/>
        <v>10860.73135998442</v>
      </c>
      <c r="P12">
        <f t="shared" si="9"/>
        <v>31.753903394122666</v>
      </c>
      <c r="Q12">
        <f t="shared" si="10"/>
        <v>3.355081734350705E-3</v>
      </c>
      <c r="R12">
        <f t="shared" si="11"/>
        <v>0.87143488800662927</v>
      </c>
      <c r="S12">
        <f t="shared" si="12"/>
        <v>130.61265518144344</v>
      </c>
      <c r="T12">
        <f t="shared" si="2"/>
        <v>132.27037699379031</v>
      </c>
      <c r="U12">
        <f t="shared" si="2"/>
        <v>100.61193314974651</v>
      </c>
      <c r="V12">
        <f t="shared" si="2"/>
        <v>100.65325861996325</v>
      </c>
    </row>
    <row r="13" spans="1:22" x14ac:dyDescent="0.2">
      <c r="A13">
        <v>1972</v>
      </c>
      <c r="B13" s="3">
        <v>1067133</v>
      </c>
      <c r="C13" s="3">
        <v>31.085000000000001</v>
      </c>
      <c r="D13">
        <f t="shared" si="3"/>
        <v>4381270.3514</v>
      </c>
      <c r="E13">
        <f t="shared" si="4"/>
        <v>0.24356702837545877</v>
      </c>
      <c r="F13">
        <f t="shared" si="5"/>
        <v>4381270.3514</v>
      </c>
      <c r="G13" s="3">
        <v>116852</v>
      </c>
      <c r="H13" s="3">
        <v>562479</v>
      </c>
      <c r="I13">
        <v>131829.29999999999</v>
      </c>
      <c r="J13">
        <v>2494.1999999999998</v>
      </c>
      <c r="K13">
        <f t="shared" si="0"/>
        <v>10240.302296397806</v>
      </c>
      <c r="L13">
        <f t="shared" si="1"/>
        <v>0.52709362375636404</v>
      </c>
      <c r="M13">
        <f t="shared" si="6"/>
        <v>0.48475361752048574</v>
      </c>
      <c r="N13">
        <f t="shared" si="7"/>
        <v>0.51524638247951426</v>
      </c>
      <c r="O13">
        <f t="shared" si="8"/>
        <v>11208.02587928594</v>
      </c>
      <c r="P13">
        <f t="shared" si="9"/>
        <v>33.234420204006241</v>
      </c>
      <c r="Q13">
        <f t="shared" si="10"/>
        <v>3.3452977432453612E-3</v>
      </c>
      <c r="R13">
        <f t="shared" si="11"/>
        <v>0.88638868597496923</v>
      </c>
      <c r="S13">
        <f t="shared" si="12"/>
        <v>134.78926703127377</v>
      </c>
      <c r="T13">
        <f t="shared" si="2"/>
        <v>138.437446098913</v>
      </c>
      <c r="U13">
        <f t="shared" si="2"/>
        <v>100.31853157655976</v>
      </c>
      <c r="V13">
        <f t="shared" si="2"/>
        <v>102.380465683822</v>
      </c>
    </row>
    <row r="14" spans="1:22" x14ac:dyDescent="0.2">
      <c r="A14">
        <v>1973</v>
      </c>
      <c r="B14" s="3">
        <v>1197965</v>
      </c>
      <c r="C14" s="3">
        <v>32.936999999999998</v>
      </c>
      <c r="D14">
        <f t="shared" si="3"/>
        <v>4642300.19508</v>
      </c>
      <c r="E14">
        <f t="shared" si="4"/>
        <v>0.25805418642887995</v>
      </c>
      <c r="F14">
        <f t="shared" si="5"/>
        <v>4642300.19508</v>
      </c>
      <c r="G14" s="3">
        <v>122748</v>
      </c>
      <c r="H14" s="3">
        <v>631247</v>
      </c>
      <c r="I14">
        <v>134224.6</v>
      </c>
      <c r="J14">
        <v>2828.9</v>
      </c>
      <c r="K14">
        <f t="shared" si="0"/>
        <v>10962.426299484385</v>
      </c>
      <c r="L14">
        <f t="shared" si="1"/>
        <v>0.52693275680007345</v>
      </c>
      <c r="M14">
        <f t="shared" si="6"/>
        <v>0.48475361752048574</v>
      </c>
      <c r="N14">
        <f t="shared" si="7"/>
        <v>0.51524638247951426</v>
      </c>
      <c r="O14">
        <f t="shared" si="8"/>
        <v>11196.628486304555</v>
      </c>
      <c r="P14">
        <f t="shared" si="9"/>
        <v>34.586060938754891</v>
      </c>
      <c r="Q14">
        <f t="shared" si="10"/>
        <v>3.3777813067834947E-3</v>
      </c>
      <c r="R14">
        <f t="shared" si="11"/>
        <v>0.91449704450599956</v>
      </c>
      <c r="S14">
        <f t="shared" si="12"/>
        <v>134.65220040932141</v>
      </c>
      <c r="T14">
        <f t="shared" si="2"/>
        <v>144.06768397317882</v>
      </c>
      <c r="U14">
        <f t="shared" si="2"/>
        <v>101.29264618297984</v>
      </c>
      <c r="V14">
        <f t="shared" si="2"/>
        <v>105.62706266948794</v>
      </c>
    </row>
    <row r="15" spans="1:22" x14ac:dyDescent="0.2">
      <c r="A15">
        <v>1974</v>
      </c>
      <c r="B15" s="3">
        <v>1297051</v>
      </c>
      <c r="C15" s="3">
        <v>32.701000000000001</v>
      </c>
      <c r="D15">
        <f t="shared" si="3"/>
        <v>4609037.2128400002</v>
      </c>
      <c r="E15">
        <f t="shared" si="4"/>
        <v>0.28141473806864364</v>
      </c>
      <c r="F15">
        <f t="shared" si="5"/>
        <v>4609037.2128400002</v>
      </c>
      <c r="G15" s="3">
        <v>122511</v>
      </c>
      <c r="H15" s="3">
        <v>691111</v>
      </c>
      <c r="I15">
        <v>136590</v>
      </c>
      <c r="J15">
        <v>3362.3</v>
      </c>
      <c r="K15">
        <f t="shared" si="0"/>
        <v>11947.846168525319</v>
      </c>
      <c r="L15">
        <f t="shared" si="1"/>
        <v>0.53283255631428528</v>
      </c>
      <c r="M15">
        <f t="shared" si="6"/>
        <v>0.48475361752048574</v>
      </c>
      <c r="N15">
        <f t="shared" si="7"/>
        <v>0.51524638247951426</v>
      </c>
      <c r="O15">
        <f t="shared" si="8"/>
        <v>10202.223647841494</v>
      </c>
      <c r="P15">
        <f t="shared" si="9"/>
        <v>33.743591864997441</v>
      </c>
      <c r="Q15">
        <f t="shared" si="10"/>
        <v>3.6875701438503989E-3</v>
      </c>
      <c r="R15">
        <f t="shared" si="11"/>
        <v>0.89692510432681749</v>
      </c>
      <c r="S15">
        <f t="shared" si="12"/>
        <v>122.69335049655447</v>
      </c>
      <c r="T15">
        <f t="shared" si="2"/>
        <v>140.55839251353004</v>
      </c>
      <c r="U15">
        <f t="shared" si="2"/>
        <v>110.58257001595169</v>
      </c>
      <c r="V15">
        <f t="shared" si="2"/>
        <v>103.5974525819741</v>
      </c>
    </row>
    <row r="16" spans="1:22" x14ac:dyDescent="0.2">
      <c r="A16">
        <v>1975</v>
      </c>
      <c r="B16" s="3">
        <v>1413087</v>
      </c>
      <c r="C16" s="3">
        <v>32.573999999999998</v>
      </c>
      <c r="D16">
        <f t="shared" si="3"/>
        <v>4591137.2181599997</v>
      </c>
      <c r="E16">
        <f t="shared" si="4"/>
        <v>0.30778583450100538</v>
      </c>
      <c r="F16">
        <f t="shared" si="5"/>
        <v>4591137.2181599997</v>
      </c>
      <c r="G16" s="3">
        <v>117960</v>
      </c>
      <c r="H16" s="3">
        <v>730313</v>
      </c>
      <c r="I16">
        <v>138915.4</v>
      </c>
      <c r="J16">
        <v>3703.0000000000005</v>
      </c>
      <c r="K16">
        <f t="shared" si="0"/>
        <v>12031.093003365315</v>
      </c>
      <c r="L16">
        <f t="shared" si="1"/>
        <v>0.51682097422168627</v>
      </c>
      <c r="M16">
        <f t="shared" si="6"/>
        <v>0.48475361752048574</v>
      </c>
      <c r="N16">
        <f t="shared" si="7"/>
        <v>0.51524638247951426</v>
      </c>
      <c r="O16">
        <f t="shared" si="8"/>
        <v>10447.64207982621</v>
      </c>
      <c r="P16">
        <f t="shared" si="9"/>
        <v>33.049879409770263</v>
      </c>
      <c r="Q16">
        <f t="shared" si="10"/>
        <v>3.7253512165584851E-3</v>
      </c>
      <c r="R16">
        <f t="shared" si="11"/>
        <v>0.84914991426436526</v>
      </c>
      <c r="S16">
        <f t="shared" si="12"/>
        <v>125.64478645141968</v>
      </c>
      <c r="T16">
        <f t="shared" si="2"/>
        <v>137.66874437045576</v>
      </c>
      <c r="U16">
        <f t="shared" si="2"/>
        <v>111.71554592014894</v>
      </c>
      <c r="V16">
        <f t="shared" si="2"/>
        <v>98.079279477872589</v>
      </c>
    </row>
    <row r="17" spans="1:22" x14ac:dyDescent="0.2">
      <c r="A17">
        <v>1976</v>
      </c>
      <c r="B17" s="3">
        <v>1581646</v>
      </c>
      <c r="C17" s="3">
        <v>34.56</v>
      </c>
      <c r="D17">
        <f t="shared" si="3"/>
        <v>4871053.6704000002</v>
      </c>
      <c r="E17">
        <f t="shared" si="4"/>
        <v>0.32470305338888183</v>
      </c>
      <c r="F17">
        <f t="shared" si="5"/>
        <v>4871053.6704000002</v>
      </c>
      <c r="G17" s="3">
        <v>122058</v>
      </c>
      <c r="H17" s="3">
        <v>816562</v>
      </c>
      <c r="I17">
        <v>141381.1</v>
      </c>
      <c r="J17">
        <v>4061.2999999999997</v>
      </c>
      <c r="K17">
        <f t="shared" si="0"/>
        <v>12507.735783857777</v>
      </c>
      <c r="L17">
        <f t="shared" si="1"/>
        <v>0.5162735529947915</v>
      </c>
      <c r="M17">
        <f t="shared" si="6"/>
        <v>0.48475361752048574</v>
      </c>
      <c r="N17">
        <f t="shared" si="7"/>
        <v>0.51524638247951426</v>
      </c>
      <c r="O17">
        <f t="shared" si="8"/>
        <v>10919.329193659833</v>
      </c>
      <c r="P17">
        <f t="shared" si="9"/>
        <v>34.45335812495447</v>
      </c>
      <c r="Q17">
        <f t="shared" si="10"/>
        <v>3.654775509564322E-3</v>
      </c>
      <c r="R17">
        <f t="shared" si="11"/>
        <v>0.86332614472514357</v>
      </c>
      <c r="S17">
        <f t="shared" si="12"/>
        <v>131.31736082147293</v>
      </c>
      <c r="T17">
        <f t="shared" si="2"/>
        <v>143.51491252358227</v>
      </c>
      <c r="U17">
        <f t="shared" si="2"/>
        <v>109.5991270438538</v>
      </c>
      <c r="V17">
        <f t="shared" si="2"/>
        <v>99.716675237972169</v>
      </c>
    </row>
    <row r="18" spans="1:22" x14ac:dyDescent="0.2">
      <c r="A18">
        <v>1977</v>
      </c>
      <c r="B18" s="3">
        <v>1768719</v>
      </c>
      <c r="C18" s="3">
        <v>36.271999999999998</v>
      </c>
      <c r="D18">
        <f t="shared" si="3"/>
        <v>5112351.2364800004</v>
      </c>
      <c r="E18">
        <f t="shared" si="4"/>
        <v>0.34596977362960168</v>
      </c>
      <c r="F18">
        <f t="shared" si="5"/>
        <v>5112351.2364800004</v>
      </c>
      <c r="G18" s="3">
        <v>126966</v>
      </c>
      <c r="H18" s="3">
        <v>916584</v>
      </c>
      <c r="I18">
        <v>143750.29999999999</v>
      </c>
      <c r="J18">
        <v>4585.3</v>
      </c>
      <c r="K18">
        <f t="shared" si="0"/>
        <v>13253.469954600898</v>
      </c>
      <c r="L18">
        <f t="shared" si="1"/>
        <v>0.51821911790397457</v>
      </c>
      <c r="M18">
        <f t="shared" si="6"/>
        <v>0.48475361752048574</v>
      </c>
      <c r="N18">
        <f t="shared" si="7"/>
        <v>0.51524638247951426</v>
      </c>
      <c r="O18">
        <f t="shared" si="8"/>
        <v>10918.555748235463</v>
      </c>
      <c r="P18">
        <f t="shared" si="9"/>
        <v>35.564108293895742</v>
      </c>
      <c r="Q18">
        <f t="shared" si="10"/>
        <v>3.6878058616768E-3</v>
      </c>
      <c r="R18">
        <f t="shared" si="11"/>
        <v>0.88323989584717399</v>
      </c>
      <c r="S18">
        <f t="shared" si="12"/>
        <v>131.30805925998814</v>
      </c>
      <c r="T18">
        <f t="shared" si="12"/>
        <v>148.14172459667597</v>
      </c>
      <c r="U18">
        <f t="shared" si="12"/>
        <v>110.58963870401053</v>
      </c>
      <c r="V18">
        <f t="shared" si="12"/>
        <v>102.01677128572655</v>
      </c>
    </row>
    <row r="19" spans="1:22" x14ac:dyDescent="0.2">
      <c r="A19">
        <v>1978</v>
      </c>
      <c r="B19" s="3">
        <v>2009869</v>
      </c>
      <c r="C19" s="3">
        <v>38.311999999999998</v>
      </c>
      <c r="D19">
        <f t="shared" si="3"/>
        <v>5399878.7100800006</v>
      </c>
      <c r="E19">
        <f t="shared" si="4"/>
        <v>0.37220632312502872</v>
      </c>
      <c r="F19">
        <f t="shared" si="5"/>
        <v>5399878.7100800006</v>
      </c>
      <c r="G19" s="3">
        <v>133516</v>
      </c>
      <c r="H19" s="3">
        <v>1045418</v>
      </c>
      <c r="I19">
        <v>146127.9</v>
      </c>
      <c r="J19">
        <v>5216.2</v>
      </c>
      <c r="K19">
        <f t="shared" si="0"/>
        <v>14014.270247224718</v>
      </c>
      <c r="L19">
        <f t="shared" si="1"/>
        <v>0.52014235753673499</v>
      </c>
      <c r="M19">
        <f t="shared" si="6"/>
        <v>0.48475361752048574</v>
      </c>
      <c r="N19">
        <f t="shared" si="7"/>
        <v>0.51524638247951426</v>
      </c>
      <c r="O19">
        <f t="shared" si="8"/>
        <v>10955.52857387147</v>
      </c>
      <c r="P19">
        <f t="shared" si="9"/>
        <v>36.9530986901201</v>
      </c>
      <c r="Q19">
        <f t="shared" si="10"/>
        <v>3.6916231113721244E-3</v>
      </c>
      <c r="R19">
        <f t="shared" si="11"/>
        <v>0.91369273082005564</v>
      </c>
      <c r="S19">
        <f t="shared" si="12"/>
        <v>131.7526995669634</v>
      </c>
      <c r="T19">
        <f t="shared" si="12"/>
        <v>153.92754188877478</v>
      </c>
      <c r="U19">
        <f t="shared" si="12"/>
        <v>110.7041100944478</v>
      </c>
      <c r="V19">
        <f t="shared" si="12"/>
        <v>105.53416210450359</v>
      </c>
    </row>
    <row r="20" spans="1:22" x14ac:dyDescent="0.2">
      <c r="A20">
        <v>1979</v>
      </c>
      <c r="B20" s="3">
        <v>2256443</v>
      </c>
      <c r="C20" s="3">
        <v>39.591000000000001</v>
      </c>
      <c r="D20">
        <f t="shared" si="3"/>
        <v>5580147.1604400007</v>
      </c>
      <c r="E20">
        <f t="shared" si="4"/>
        <v>0.40436980157026486</v>
      </c>
      <c r="F20">
        <f t="shared" si="5"/>
        <v>5580147.1604400007</v>
      </c>
      <c r="G20" s="3">
        <v>137965</v>
      </c>
      <c r="H20" s="3">
        <v>1183364</v>
      </c>
      <c r="I20">
        <v>148467.1</v>
      </c>
      <c r="J20">
        <v>6036.8</v>
      </c>
      <c r="K20">
        <f t="shared" si="0"/>
        <v>14928.909074212908</v>
      </c>
      <c r="L20">
        <f t="shared" si="1"/>
        <v>0.52443779878330632</v>
      </c>
      <c r="M20">
        <f t="shared" si="6"/>
        <v>0.48475361752048574</v>
      </c>
      <c r="N20">
        <f t="shared" si="7"/>
        <v>0.51524638247951426</v>
      </c>
      <c r="O20">
        <f t="shared" si="8"/>
        <v>10647.419893972985</v>
      </c>
      <c r="P20">
        <f t="shared" si="9"/>
        <v>37.585075484332897</v>
      </c>
      <c r="Q20">
        <f t="shared" si="10"/>
        <v>3.7986768120435747E-3</v>
      </c>
      <c r="R20">
        <f t="shared" si="11"/>
        <v>0.92926311620554314</v>
      </c>
      <c r="S20">
        <f t="shared" si="12"/>
        <v>128.04734203328363</v>
      </c>
      <c r="T20">
        <f t="shared" si="12"/>
        <v>156.56003112275428</v>
      </c>
      <c r="U20">
        <f t="shared" si="12"/>
        <v>113.91442824113027</v>
      </c>
      <c r="V20">
        <f t="shared" si="12"/>
        <v>107.3325868044865</v>
      </c>
    </row>
    <row r="21" spans="1:22" x14ac:dyDescent="0.2">
      <c r="A21">
        <v>1980</v>
      </c>
      <c r="B21" s="3">
        <v>2449258</v>
      </c>
      <c r="C21" s="3">
        <v>39.241</v>
      </c>
      <c r="D21">
        <f t="shared" si="3"/>
        <v>5530816.4664400006</v>
      </c>
      <c r="E21">
        <f t="shared" si="4"/>
        <v>0.44283841542413438</v>
      </c>
      <c r="F21">
        <f t="shared" si="5"/>
        <v>5530816.4664400006</v>
      </c>
      <c r="G21" s="3">
        <v>136592</v>
      </c>
      <c r="H21" s="3">
        <v>1298351</v>
      </c>
      <c r="I21">
        <v>150227.4</v>
      </c>
      <c r="J21">
        <v>6921.1</v>
      </c>
      <c r="K21">
        <f t="shared" si="0"/>
        <v>15628.951235793817</v>
      </c>
      <c r="L21">
        <f t="shared" si="1"/>
        <v>0.53009972816257001</v>
      </c>
      <c r="M21">
        <f t="shared" si="6"/>
        <v>0.48475361752048574</v>
      </c>
      <c r="N21">
        <f t="shared" si="7"/>
        <v>0.51524638247951426</v>
      </c>
      <c r="O21">
        <f t="shared" si="8"/>
        <v>10124.637893493753</v>
      </c>
      <c r="P21">
        <f t="shared" si="9"/>
        <v>36.816296271119654</v>
      </c>
      <c r="Q21">
        <f t="shared" si="10"/>
        <v>3.9993046068550397E-3</v>
      </c>
      <c r="R21">
        <f t="shared" si="11"/>
        <v>0.90923493317464066</v>
      </c>
      <c r="S21">
        <f t="shared" si="12"/>
        <v>121.76029350032395</v>
      </c>
      <c r="T21">
        <f t="shared" si="12"/>
        <v>153.35769359925078</v>
      </c>
      <c r="U21">
        <f t="shared" si="12"/>
        <v>119.93083912998708</v>
      </c>
      <c r="V21">
        <f t="shared" si="12"/>
        <v>105.01927353915616</v>
      </c>
    </row>
    <row r="22" spans="1:22" x14ac:dyDescent="0.2">
      <c r="A22">
        <v>1981</v>
      </c>
      <c r="B22" s="3">
        <v>2754046</v>
      </c>
      <c r="C22" s="3">
        <v>40.326999999999998</v>
      </c>
      <c r="D22">
        <f t="shared" si="3"/>
        <v>5683882.5626800004</v>
      </c>
      <c r="E22">
        <f t="shared" si="4"/>
        <v>0.48453604901742431</v>
      </c>
      <c r="F22">
        <f t="shared" si="5"/>
        <v>5683882.5626800004</v>
      </c>
      <c r="G22" s="3">
        <v>138197</v>
      </c>
      <c r="H22" s="3">
        <v>1434635</v>
      </c>
      <c r="I22">
        <v>151991.70000000001</v>
      </c>
      <c r="J22">
        <v>7646.1</v>
      </c>
      <c r="K22">
        <f t="shared" si="0"/>
        <v>15780.250025782994</v>
      </c>
      <c r="L22">
        <f t="shared" si="1"/>
        <v>0.5209190405679498</v>
      </c>
      <c r="M22">
        <f t="shared" si="6"/>
        <v>0.48475361752048574</v>
      </c>
      <c r="N22">
        <f t="shared" si="7"/>
        <v>0.51524638247951426</v>
      </c>
      <c r="O22">
        <f t="shared" si="8"/>
        <v>10456.341962285014</v>
      </c>
      <c r="P22">
        <f t="shared" si="9"/>
        <v>37.396006246920059</v>
      </c>
      <c r="Q22">
        <f t="shared" si="10"/>
        <v>3.9333872245574135E-3</v>
      </c>
      <c r="R22">
        <f t="shared" si="11"/>
        <v>0.90924043878711791</v>
      </c>
      <c r="S22">
        <f t="shared" si="12"/>
        <v>125.74941243930644</v>
      </c>
      <c r="T22">
        <f t="shared" si="12"/>
        <v>155.7724662366322</v>
      </c>
      <c r="U22">
        <f t="shared" si="12"/>
        <v>117.95411373661346</v>
      </c>
      <c r="V22">
        <f t="shared" si="12"/>
        <v>105.01990945337553</v>
      </c>
    </row>
    <row r="23" spans="1:22" x14ac:dyDescent="0.2">
      <c r="A23">
        <v>1982</v>
      </c>
      <c r="B23" s="3">
        <v>2850122</v>
      </c>
      <c r="C23" s="3">
        <v>39.442999999999998</v>
      </c>
      <c r="D23">
        <f t="shared" si="3"/>
        <v>5559287.3241199991</v>
      </c>
      <c r="E23">
        <f t="shared" si="4"/>
        <v>0.51267758506278627</v>
      </c>
      <c r="F23">
        <f t="shared" si="5"/>
        <v>5559287.3241199981</v>
      </c>
      <c r="G23" s="3">
        <v>134303</v>
      </c>
      <c r="H23" s="3">
        <v>1505607</v>
      </c>
      <c r="I23">
        <v>153546.6</v>
      </c>
      <c r="J23">
        <v>8129.4</v>
      </c>
      <c r="K23">
        <f t="shared" si="0"/>
        <v>15856.749420797114</v>
      </c>
      <c r="L23">
        <f t="shared" si="1"/>
        <v>0.52826054463633487</v>
      </c>
      <c r="M23">
        <f t="shared" si="6"/>
        <v>0.48475361752048574</v>
      </c>
      <c r="N23">
        <f t="shared" si="7"/>
        <v>0.51524638247951426</v>
      </c>
      <c r="O23">
        <f t="shared" si="8"/>
        <v>10259.694188394949</v>
      </c>
      <c r="P23">
        <f t="shared" si="9"/>
        <v>36.205864044661347</v>
      </c>
      <c r="Q23">
        <f t="shared" si="10"/>
        <v>4.0345861261150322E-3</v>
      </c>
      <c r="R23">
        <f t="shared" si="11"/>
        <v>0.87467257497072548</v>
      </c>
      <c r="S23">
        <f t="shared" si="12"/>
        <v>123.38449915382228</v>
      </c>
      <c r="T23">
        <f t="shared" si="12"/>
        <v>150.81494791785704</v>
      </c>
      <c r="U23">
        <f t="shared" si="12"/>
        <v>120.98885861751974</v>
      </c>
      <c r="V23">
        <f t="shared" si="12"/>
        <v>101.02722086064553</v>
      </c>
    </row>
    <row r="24" spans="1:22" x14ac:dyDescent="0.2">
      <c r="A24">
        <v>1983</v>
      </c>
      <c r="B24" s="3">
        <v>3107510</v>
      </c>
      <c r="C24" s="3">
        <v>41.643999999999998</v>
      </c>
      <c r="D24">
        <f t="shared" si="3"/>
        <v>5869506.9169600001</v>
      </c>
      <c r="E24">
        <f t="shared" si="4"/>
        <v>0.5294328883097178</v>
      </c>
      <c r="F24">
        <f t="shared" si="5"/>
        <v>5869506.9169600001</v>
      </c>
      <c r="G24" s="3">
        <v>136815</v>
      </c>
      <c r="H24" s="3">
        <v>1600381</v>
      </c>
      <c r="I24">
        <v>154962.70000000001</v>
      </c>
      <c r="J24">
        <v>8403</v>
      </c>
      <c r="K24">
        <f t="shared" si="0"/>
        <v>15871.700050270114</v>
      </c>
      <c r="L24">
        <f t="shared" si="1"/>
        <v>0.51500429604409959</v>
      </c>
      <c r="M24">
        <f t="shared" si="6"/>
        <v>0.48475361752048574</v>
      </c>
      <c r="N24">
        <f t="shared" si="7"/>
        <v>0.51524638247951426</v>
      </c>
      <c r="O24">
        <f t="shared" si="8"/>
        <v>11180.744280694031</v>
      </c>
      <c r="P24">
        <f t="shared" si="9"/>
        <v>37.87690145409185</v>
      </c>
      <c r="Q24">
        <f t="shared" si="10"/>
        <v>3.8370476220199665E-3</v>
      </c>
      <c r="R24">
        <f t="shared" si="11"/>
        <v>0.88288988253302236</v>
      </c>
      <c r="S24">
        <f t="shared" si="12"/>
        <v>134.46117475907076</v>
      </c>
      <c r="T24">
        <f t="shared" si="12"/>
        <v>157.77562753487098</v>
      </c>
      <c r="U24">
        <f t="shared" si="12"/>
        <v>115.06508914119729</v>
      </c>
      <c r="V24">
        <f t="shared" si="12"/>
        <v>101.97634373214268</v>
      </c>
    </row>
    <row r="25" spans="1:22" x14ac:dyDescent="0.2">
      <c r="A25">
        <v>1984</v>
      </c>
      <c r="B25" s="3">
        <v>3468119</v>
      </c>
      <c r="C25" s="3">
        <v>44.819000000000003</v>
      </c>
      <c r="D25">
        <f t="shared" si="3"/>
        <v>6317006.7839600006</v>
      </c>
      <c r="E25">
        <f t="shared" si="4"/>
        <v>0.54901302446059874</v>
      </c>
      <c r="F25">
        <f t="shared" si="5"/>
        <v>6317006.7839600006</v>
      </c>
      <c r="G25" s="3">
        <v>144678</v>
      </c>
      <c r="H25" s="3">
        <v>1773132</v>
      </c>
      <c r="I25">
        <v>156464.29999999999</v>
      </c>
      <c r="J25">
        <v>8828.1</v>
      </c>
      <c r="K25">
        <f t="shared" si="0"/>
        <v>16079.946388655431</v>
      </c>
      <c r="L25">
        <f t="shared" si="1"/>
        <v>0.51126619357640268</v>
      </c>
      <c r="M25">
        <f t="shared" si="6"/>
        <v>0.48475361752048574</v>
      </c>
      <c r="N25">
        <f t="shared" si="7"/>
        <v>0.51524638247951426</v>
      </c>
      <c r="O25">
        <f t="shared" si="8"/>
        <v>12045.000367817218</v>
      </c>
      <c r="P25">
        <f t="shared" si="9"/>
        <v>40.373470395227542</v>
      </c>
      <c r="Q25">
        <f t="shared" si="10"/>
        <v>3.6249500715197008E-3</v>
      </c>
      <c r="R25">
        <f t="shared" si="11"/>
        <v>0.92467099523661311</v>
      </c>
      <c r="S25">
        <f t="shared" si="12"/>
        <v>144.85483781493022</v>
      </c>
      <c r="T25">
        <f t="shared" si="12"/>
        <v>168.17504555086603</v>
      </c>
      <c r="U25">
        <f t="shared" si="12"/>
        <v>108.70472410040716</v>
      </c>
      <c r="V25">
        <f t="shared" si="12"/>
        <v>106.80218350544351</v>
      </c>
    </row>
    <row r="26" spans="1:22" x14ac:dyDescent="0.2">
      <c r="A26">
        <v>1985</v>
      </c>
      <c r="B26" s="3">
        <v>3722538</v>
      </c>
      <c r="C26" s="3">
        <v>46.819000000000003</v>
      </c>
      <c r="D26">
        <f t="shared" si="3"/>
        <v>6598896.4639600003</v>
      </c>
      <c r="E26">
        <f t="shared" si="4"/>
        <v>0.56411523052842438</v>
      </c>
      <c r="F26">
        <f t="shared" si="5"/>
        <v>6598896.4639600003</v>
      </c>
      <c r="G26" s="3">
        <v>147485</v>
      </c>
      <c r="H26" s="3">
        <v>1908328</v>
      </c>
      <c r="I26">
        <v>157973.70000000001</v>
      </c>
      <c r="J26">
        <v>9313</v>
      </c>
      <c r="K26">
        <f t="shared" si="0"/>
        <v>16509.038395003485</v>
      </c>
      <c r="L26">
        <f t="shared" si="1"/>
        <v>0.51264164395366818</v>
      </c>
      <c r="M26">
        <f t="shared" si="6"/>
        <v>0.48475361752048574</v>
      </c>
      <c r="N26">
        <f t="shared" si="7"/>
        <v>0.51524638247951426</v>
      </c>
      <c r="O26">
        <f t="shared" si="8"/>
        <v>12545.818978314252</v>
      </c>
      <c r="P26">
        <f t="shared" si="9"/>
        <v>41.772120700850834</v>
      </c>
      <c r="Q26">
        <f t="shared" si="10"/>
        <v>3.5663539628112335E-3</v>
      </c>
      <c r="R26">
        <f t="shared" si="11"/>
        <v>0.93360477092072913</v>
      </c>
      <c r="S26">
        <f t="shared" si="12"/>
        <v>150.87775158686173</v>
      </c>
      <c r="T26">
        <f t="shared" si="12"/>
        <v>174.00110104114995</v>
      </c>
      <c r="U26">
        <f t="shared" si="12"/>
        <v>106.94754849665023</v>
      </c>
      <c r="V26">
        <f t="shared" si="12"/>
        <v>107.83406052432554</v>
      </c>
    </row>
    <row r="27" spans="1:22" x14ac:dyDescent="0.2">
      <c r="A27">
        <v>1986</v>
      </c>
      <c r="B27" s="3">
        <v>3924103</v>
      </c>
      <c r="C27" s="3">
        <v>48.625</v>
      </c>
      <c r="D27">
        <f t="shared" si="3"/>
        <v>6853442.8449999997</v>
      </c>
      <c r="E27">
        <f t="shared" si="4"/>
        <v>0.57257397322031656</v>
      </c>
      <c r="F27">
        <f t="shared" si="5"/>
        <v>6853442.8449999997</v>
      </c>
      <c r="G27" s="3">
        <v>148716</v>
      </c>
      <c r="H27" s="3">
        <v>2036205</v>
      </c>
      <c r="I27">
        <v>159590.20000000001</v>
      </c>
      <c r="J27">
        <v>9931.6</v>
      </c>
      <c r="K27">
        <f t="shared" si="0"/>
        <v>17345.531694606896</v>
      </c>
      <c r="L27">
        <f t="shared" si="1"/>
        <v>0.51889693007548476</v>
      </c>
      <c r="M27">
        <f t="shared" si="6"/>
        <v>0.48475361752048574</v>
      </c>
      <c r="N27">
        <f t="shared" si="7"/>
        <v>0.51524638247951426</v>
      </c>
      <c r="O27">
        <f t="shared" si="8"/>
        <v>12781.9136460884</v>
      </c>
      <c r="P27">
        <f t="shared" si="9"/>
        <v>42.944008122052601</v>
      </c>
      <c r="Q27">
        <f t="shared" si="10"/>
        <v>3.6054146608125496E-3</v>
      </c>
      <c r="R27">
        <f t="shared" si="11"/>
        <v>0.93186173085816038</v>
      </c>
      <c r="S27">
        <f t="shared" si="12"/>
        <v>153.71705866573663</v>
      </c>
      <c r="T27">
        <f t="shared" si="12"/>
        <v>178.88257936123983</v>
      </c>
      <c r="U27">
        <f t="shared" si="12"/>
        <v>108.11889770577802</v>
      </c>
      <c r="V27">
        <f t="shared" si="12"/>
        <v>107.63273433849425</v>
      </c>
    </row>
    <row r="28" spans="1:22" x14ac:dyDescent="0.2">
      <c r="A28">
        <v>1987</v>
      </c>
      <c r="B28" s="3">
        <v>4160111</v>
      </c>
      <c r="C28" s="3">
        <v>50.154000000000003</v>
      </c>
      <c r="D28">
        <f t="shared" si="3"/>
        <v>7068947.5053599998</v>
      </c>
      <c r="E28">
        <f t="shared" si="4"/>
        <v>0.58850500684092122</v>
      </c>
      <c r="F28">
        <f t="shared" si="5"/>
        <v>7068947.5053600008</v>
      </c>
      <c r="G28" s="3">
        <v>153504</v>
      </c>
      <c r="H28" s="3">
        <v>2186167</v>
      </c>
      <c r="I28">
        <v>160803.4</v>
      </c>
      <c r="J28">
        <v>10551.6</v>
      </c>
      <c r="K28">
        <f t="shared" si="0"/>
        <v>17929.499116142953</v>
      </c>
      <c r="L28">
        <f t="shared" si="1"/>
        <v>0.52550689152284635</v>
      </c>
      <c r="M28">
        <f t="shared" si="6"/>
        <v>0.48475361752048574</v>
      </c>
      <c r="N28">
        <f t="shared" si="7"/>
        <v>0.51524638247951426</v>
      </c>
      <c r="O28">
        <f t="shared" si="8"/>
        <v>12746.782329691619</v>
      </c>
      <c r="P28">
        <f t="shared" si="9"/>
        <v>43.960186820427936</v>
      </c>
      <c r="Q28">
        <f t="shared" si="10"/>
        <v>3.6127215538120658E-3</v>
      </c>
      <c r="R28">
        <f t="shared" si="11"/>
        <v>0.95460668120201442</v>
      </c>
      <c r="S28">
        <f t="shared" si="12"/>
        <v>153.29456460318121</v>
      </c>
      <c r="T28">
        <f t="shared" si="12"/>
        <v>183.11545548544075</v>
      </c>
      <c r="U28">
        <f t="shared" si="12"/>
        <v>108.33801625137791</v>
      </c>
      <c r="V28">
        <f t="shared" si="12"/>
        <v>110.25984211300046</v>
      </c>
    </row>
    <row r="29" spans="1:22" x14ac:dyDescent="0.2">
      <c r="A29">
        <v>1988</v>
      </c>
      <c r="B29" s="3">
        <v>4487274</v>
      </c>
      <c r="C29" s="3">
        <v>52.387999999999998</v>
      </c>
      <c r="D29">
        <f t="shared" si="3"/>
        <v>7383818.2779199993</v>
      </c>
      <c r="E29">
        <f t="shared" si="4"/>
        <v>0.60771728543461012</v>
      </c>
      <c r="F29">
        <f t="shared" si="5"/>
        <v>7383818.2779200003</v>
      </c>
      <c r="G29" s="3">
        <v>157796</v>
      </c>
      <c r="H29" s="3">
        <v>2371171</v>
      </c>
      <c r="I29">
        <v>161924.4</v>
      </c>
      <c r="J29">
        <v>11233.5</v>
      </c>
      <c r="K29">
        <f t="shared" si="0"/>
        <v>18484.746557712839</v>
      </c>
      <c r="L29">
        <f t="shared" si="1"/>
        <v>0.52842126422411473</v>
      </c>
      <c r="M29">
        <f t="shared" si="6"/>
        <v>0.48475361752048574</v>
      </c>
      <c r="N29">
        <f t="shared" si="7"/>
        <v>0.51524638247951426</v>
      </c>
      <c r="O29">
        <f t="shared" si="8"/>
        <v>13112.793398817677</v>
      </c>
      <c r="P29">
        <f t="shared" si="9"/>
        <v>45.60040536151439</v>
      </c>
      <c r="Q29">
        <f t="shared" si="10"/>
        <v>3.5685336071347574E-3</v>
      </c>
      <c r="R29">
        <f t="shared" si="11"/>
        <v>0.97450415131999879</v>
      </c>
      <c r="S29">
        <f t="shared" si="12"/>
        <v>157.69626426592123</v>
      </c>
      <c r="T29">
        <f t="shared" si="12"/>
        <v>189.9477595990152</v>
      </c>
      <c r="U29">
        <f t="shared" si="12"/>
        <v>107.01291150307814</v>
      </c>
      <c r="V29">
        <f t="shared" si="12"/>
        <v>112.55805765753719</v>
      </c>
    </row>
    <row r="30" spans="1:22" x14ac:dyDescent="0.2">
      <c r="A30">
        <v>1989</v>
      </c>
      <c r="B30" s="3">
        <v>4834750</v>
      </c>
      <c r="C30" s="3">
        <v>54.301000000000002</v>
      </c>
      <c r="D30">
        <f t="shared" si="3"/>
        <v>7653445.7568399999</v>
      </c>
      <c r="E30">
        <f t="shared" si="4"/>
        <v>0.63170892609764839</v>
      </c>
      <c r="F30">
        <f t="shared" si="5"/>
        <v>7653445.7568399999</v>
      </c>
      <c r="G30" s="3">
        <v>162417</v>
      </c>
      <c r="H30" s="3">
        <v>2518803</v>
      </c>
      <c r="I30">
        <v>162915.79999999999</v>
      </c>
      <c r="J30">
        <v>11890.900000000001</v>
      </c>
      <c r="K30">
        <f t="shared" si="0"/>
        <v>18823.384487307256</v>
      </c>
      <c r="L30">
        <f t="shared" si="1"/>
        <v>0.52097895444438702</v>
      </c>
      <c r="M30">
        <f t="shared" si="6"/>
        <v>0.48475361752048574</v>
      </c>
      <c r="N30">
        <f t="shared" si="7"/>
        <v>0.51524638247951426</v>
      </c>
      <c r="O30">
        <f t="shared" si="8"/>
        <v>13426.793855825741</v>
      </c>
      <c r="P30">
        <f t="shared" si="9"/>
        <v>46.977922072874456</v>
      </c>
      <c r="Q30">
        <f t="shared" si="10"/>
        <v>3.509564294227374E-3</v>
      </c>
      <c r="R30">
        <f t="shared" si="11"/>
        <v>0.99693829573313342</v>
      </c>
      <c r="S30">
        <f t="shared" si="12"/>
        <v>161.47247712476397</v>
      </c>
      <c r="T30">
        <f t="shared" si="12"/>
        <v>195.68578344022166</v>
      </c>
      <c r="U30">
        <f t="shared" si="12"/>
        <v>105.24454428049175</v>
      </c>
      <c r="V30">
        <f t="shared" si="12"/>
        <v>115.14926644503261</v>
      </c>
    </row>
    <row r="31" spans="1:22" x14ac:dyDescent="0.2">
      <c r="A31">
        <v>1990</v>
      </c>
      <c r="B31" s="3">
        <v>5097011</v>
      </c>
      <c r="C31" s="3">
        <v>55.222999999999999</v>
      </c>
      <c r="D31">
        <f t="shared" si="3"/>
        <v>7783396.8993200008</v>
      </c>
      <c r="E31">
        <f t="shared" si="4"/>
        <v>0.65485687880638621</v>
      </c>
      <c r="F31">
        <f t="shared" si="5"/>
        <v>7783396.8993200008</v>
      </c>
      <c r="G31" s="3">
        <v>163319</v>
      </c>
      <c r="H31" s="3">
        <v>2668555</v>
      </c>
      <c r="I31">
        <v>164229.5</v>
      </c>
      <c r="J31">
        <v>12490</v>
      </c>
      <c r="K31">
        <f t="shared" si="0"/>
        <v>19072.869819685853</v>
      </c>
      <c r="L31">
        <f t="shared" si="1"/>
        <v>0.52355292150634947</v>
      </c>
      <c r="M31">
        <f t="shared" si="6"/>
        <v>0.48475361752048574</v>
      </c>
      <c r="N31">
        <f t="shared" si="7"/>
        <v>0.51524638247951426</v>
      </c>
      <c r="O31">
        <f t="shared" si="8"/>
        <v>13626.325983760609</v>
      </c>
      <c r="P31">
        <f t="shared" si="9"/>
        <v>47.393415307968425</v>
      </c>
      <c r="Q31">
        <f t="shared" si="10"/>
        <v>3.4974675243502115E-3</v>
      </c>
      <c r="R31">
        <f t="shared" si="11"/>
        <v>0.9944559290505055</v>
      </c>
      <c r="S31">
        <f t="shared" si="12"/>
        <v>163.87207805031471</v>
      </c>
      <c r="T31">
        <f t="shared" si="12"/>
        <v>197.41651386923783</v>
      </c>
      <c r="U31">
        <f t="shared" si="12"/>
        <v>104.88178727527546</v>
      </c>
      <c r="V31">
        <f t="shared" si="12"/>
        <v>114.86254588893038</v>
      </c>
    </row>
    <row r="32" spans="1:22" x14ac:dyDescent="0.2">
      <c r="A32">
        <v>1991</v>
      </c>
      <c r="B32" s="3">
        <v>5234050</v>
      </c>
      <c r="C32" s="3">
        <v>55.155999999999999</v>
      </c>
      <c r="D32">
        <f t="shared" si="3"/>
        <v>7773953.5950399991</v>
      </c>
      <c r="E32">
        <f t="shared" si="4"/>
        <v>0.67328032461365228</v>
      </c>
      <c r="F32">
        <f t="shared" si="5"/>
        <v>7773953.5950399991</v>
      </c>
      <c r="G32" s="3">
        <v>159265</v>
      </c>
      <c r="H32" s="3">
        <v>2734823</v>
      </c>
      <c r="I32">
        <v>165924.20000000001</v>
      </c>
      <c r="J32">
        <v>12845.5</v>
      </c>
      <c r="K32">
        <f t="shared" si="0"/>
        <v>19078.977255678932</v>
      </c>
      <c r="L32">
        <f t="shared" si="1"/>
        <v>0.52250608993035985</v>
      </c>
      <c r="M32">
        <f t="shared" si="6"/>
        <v>0.48475361752048574</v>
      </c>
      <c r="N32">
        <f t="shared" si="7"/>
        <v>0.51524638247951426</v>
      </c>
      <c r="O32">
        <f t="shared" si="8"/>
        <v>13936.093758989015</v>
      </c>
      <c r="P32">
        <f t="shared" si="9"/>
        <v>46.852439819146326</v>
      </c>
      <c r="Q32">
        <f t="shared" si="10"/>
        <v>3.5025193109494974E-3</v>
      </c>
      <c r="R32">
        <f t="shared" si="11"/>
        <v>0.95986601110627612</v>
      </c>
      <c r="S32">
        <f t="shared" si="12"/>
        <v>167.59738809355002</v>
      </c>
      <c r="T32">
        <f t="shared" si="12"/>
        <v>195.16308911818368</v>
      </c>
      <c r="U32">
        <f t="shared" si="12"/>
        <v>105.03327986349179</v>
      </c>
      <c r="V32">
        <f t="shared" si="12"/>
        <v>110.86730998043031</v>
      </c>
    </row>
    <row r="33" spans="1:22" x14ac:dyDescent="0.2">
      <c r="A33">
        <v>1992</v>
      </c>
      <c r="B33" s="3">
        <v>5544772</v>
      </c>
      <c r="C33" s="3">
        <v>57.314</v>
      </c>
      <c r="D33">
        <f t="shared" si="3"/>
        <v>8078112.5597599996</v>
      </c>
      <c r="E33">
        <f t="shared" si="4"/>
        <v>0.68639449611293046</v>
      </c>
      <c r="F33">
        <f t="shared" si="5"/>
        <v>8078112.5597599996</v>
      </c>
      <c r="G33" s="3">
        <v>160438</v>
      </c>
      <c r="H33" s="3">
        <v>2909092</v>
      </c>
      <c r="I33">
        <v>167953.3</v>
      </c>
      <c r="J33">
        <v>13368.599999999999</v>
      </c>
      <c r="K33">
        <f t="shared" si="0"/>
        <v>19476.554773831551</v>
      </c>
      <c r="L33">
        <f t="shared" si="1"/>
        <v>0.52465493621739545</v>
      </c>
      <c r="M33">
        <f t="shared" si="6"/>
        <v>0.48475361752048574</v>
      </c>
      <c r="N33">
        <f t="shared" si="7"/>
        <v>0.51524638247951426</v>
      </c>
      <c r="O33">
        <f t="shared" si="8"/>
        <v>14617.620870116196</v>
      </c>
      <c r="P33">
        <f t="shared" si="9"/>
        <v>48.097373256494514</v>
      </c>
      <c r="Q33">
        <f t="shared" si="10"/>
        <v>3.4444982401551491E-3</v>
      </c>
      <c r="R33">
        <f t="shared" si="11"/>
        <v>0.95525363300393629</v>
      </c>
      <c r="S33">
        <f t="shared" si="12"/>
        <v>175.79352724955871</v>
      </c>
      <c r="T33">
        <f t="shared" si="12"/>
        <v>200.34883945087185</v>
      </c>
      <c r="U33">
        <f t="shared" si="12"/>
        <v>103.29334845250118</v>
      </c>
      <c r="V33">
        <f t="shared" si="12"/>
        <v>110.33456692368877</v>
      </c>
    </row>
    <row r="34" spans="1:22" x14ac:dyDescent="0.2">
      <c r="A34">
        <v>1993</v>
      </c>
      <c r="B34" s="3">
        <v>5852179</v>
      </c>
      <c r="C34" s="3">
        <v>59.088000000000001</v>
      </c>
      <c r="D34">
        <f t="shared" si="3"/>
        <v>8328148.7059199996</v>
      </c>
      <c r="E34">
        <f t="shared" si="4"/>
        <v>0.70269866769310019</v>
      </c>
      <c r="F34">
        <f t="shared" si="5"/>
        <v>8328148.7059199996</v>
      </c>
      <c r="G34" s="3">
        <v>164670</v>
      </c>
      <c r="H34" s="3">
        <v>3035636</v>
      </c>
      <c r="I34">
        <v>169920.1</v>
      </c>
      <c r="J34">
        <v>14020.100000000002</v>
      </c>
      <c r="K34">
        <f t="shared" si="0"/>
        <v>19951.795335014362</v>
      </c>
      <c r="L34">
        <f t="shared" si="1"/>
        <v>0.51871892503629846</v>
      </c>
      <c r="M34">
        <f t="shared" si="6"/>
        <v>0.48475361752048574</v>
      </c>
      <c r="N34">
        <f t="shared" si="7"/>
        <v>0.51524638247951426</v>
      </c>
      <c r="O34">
        <f t="shared" si="8"/>
        <v>14771.101726693993</v>
      </c>
      <c r="P34">
        <f t="shared" si="9"/>
        <v>49.01214574332289</v>
      </c>
      <c r="Q34">
        <f t="shared" si="10"/>
        <v>3.4239001946268781E-3</v>
      </c>
      <c r="R34">
        <f t="shared" si="11"/>
        <v>0.96910253701592686</v>
      </c>
      <c r="S34">
        <f t="shared" si="12"/>
        <v>177.63930922617664</v>
      </c>
      <c r="T34">
        <f t="shared" si="12"/>
        <v>204.15930962187869</v>
      </c>
      <c r="U34">
        <f t="shared" si="12"/>
        <v>102.6756558465394</v>
      </c>
      <c r="V34">
        <f t="shared" si="12"/>
        <v>111.93415552899526</v>
      </c>
    </row>
    <row r="35" spans="1:22" x14ac:dyDescent="0.2">
      <c r="A35">
        <v>1994</v>
      </c>
      <c r="B35" s="3">
        <v>6244311</v>
      </c>
      <c r="C35" s="3">
        <v>61.776000000000003</v>
      </c>
      <c r="D35">
        <f t="shared" si="3"/>
        <v>8707008.4358399995</v>
      </c>
      <c r="E35">
        <f t="shared" si="4"/>
        <v>0.71715917654300365</v>
      </c>
      <c r="F35">
        <f t="shared" si="5"/>
        <v>8707008.4358399995</v>
      </c>
      <c r="G35" s="3">
        <v>170120</v>
      </c>
      <c r="H35" s="3">
        <v>3197637</v>
      </c>
      <c r="I35">
        <v>171992.2</v>
      </c>
      <c r="J35">
        <v>14841</v>
      </c>
      <c r="K35">
        <f t="shared" si="0"/>
        <v>20694.150595045863</v>
      </c>
      <c r="L35">
        <f t="shared" si="1"/>
        <v>0.51208804302027877</v>
      </c>
      <c r="M35">
        <f t="shared" si="6"/>
        <v>0.48475361752048574</v>
      </c>
      <c r="N35">
        <f t="shared" si="7"/>
        <v>0.51524638247951426</v>
      </c>
      <c r="O35">
        <f t="shared" si="8"/>
        <v>15060.621775349335</v>
      </c>
      <c r="P35">
        <f t="shared" si="9"/>
        <v>50.624437828227087</v>
      </c>
      <c r="Q35">
        <f t="shared" si="10"/>
        <v>3.3983702186302046E-3</v>
      </c>
      <c r="R35">
        <f t="shared" si="11"/>
        <v>0.98911462263986383</v>
      </c>
      <c r="S35">
        <f t="shared" si="12"/>
        <v>181.1211173134719</v>
      </c>
      <c r="T35">
        <f t="shared" si="12"/>
        <v>210.87528652863762</v>
      </c>
      <c r="U35">
        <f t="shared" si="12"/>
        <v>101.91006488880106</v>
      </c>
      <c r="V35">
        <f t="shared" si="12"/>
        <v>114.2456094971036</v>
      </c>
    </row>
    <row r="36" spans="1:22" x14ac:dyDescent="0.2">
      <c r="A36">
        <v>1995</v>
      </c>
      <c r="B36" s="3">
        <v>6562952</v>
      </c>
      <c r="C36" s="3">
        <v>63.41</v>
      </c>
      <c r="D36">
        <f t="shared" si="3"/>
        <v>8937312.3043999989</v>
      </c>
      <c r="E36">
        <f t="shared" si="4"/>
        <v>0.73433172932414381</v>
      </c>
      <c r="F36">
        <f t="shared" si="5"/>
        <v>8937312.3043999989</v>
      </c>
      <c r="G36" s="3">
        <v>175364</v>
      </c>
      <c r="H36" s="3">
        <v>3366613</v>
      </c>
      <c r="I36">
        <v>174237.4</v>
      </c>
      <c r="J36">
        <v>15550.7</v>
      </c>
      <c r="K36">
        <f t="shared" si="0"/>
        <v>21176.669043447684</v>
      </c>
      <c r="L36">
        <f t="shared" si="1"/>
        <v>0.51297236365586707</v>
      </c>
      <c r="M36">
        <f t="shared" si="6"/>
        <v>0.48475361752048574</v>
      </c>
      <c r="N36">
        <f t="shared" si="7"/>
        <v>0.51524638247951426</v>
      </c>
      <c r="O36">
        <f t="shared" si="8"/>
        <v>15039.906586182697</v>
      </c>
      <c r="P36">
        <f t="shared" si="9"/>
        <v>51.293880099220942</v>
      </c>
      <c r="Q36">
        <f t="shared" si="10"/>
        <v>3.3886081595477882E-3</v>
      </c>
      <c r="R36">
        <f t="shared" si="11"/>
        <v>1.0064658907903814</v>
      </c>
      <c r="S36">
        <f t="shared" si="12"/>
        <v>180.87199358782581</v>
      </c>
      <c r="T36">
        <f t="shared" si="12"/>
        <v>213.66383760725321</v>
      </c>
      <c r="U36">
        <f t="shared" si="12"/>
        <v>101.617321011432</v>
      </c>
      <c r="V36">
        <f t="shared" si="12"/>
        <v>116.2497313248782</v>
      </c>
    </row>
    <row r="37" spans="1:22" x14ac:dyDescent="0.2">
      <c r="A37">
        <v>1996</v>
      </c>
      <c r="B37" s="3">
        <v>6969044</v>
      </c>
      <c r="C37" s="3">
        <v>66.405000000000001</v>
      </c>
      <c r="D37">
        <f t="shared" si="3"/>
        <v>9359442.1001999993</v>
      </c>
      <c r="E37">
        <f t="shared" si="4"/>
        <v>0.74460036457205936</v>
      </c>
      <c r="F37">
        <f t="shared" si="5"/>
        <v>9359442.1001999993</v>
      </c>
      <c r="G37" s="3">
        <v>177990</v>
      </c>
      <c r="H37" s="3">
        <v>3562746</v>
      </c>
      <c r="I37">
        <v>176547.3</v>
      </c>
      <c r="J37">
        <v>16297.199999999997</v>
      </c>
      <c r="K37">
        <f t="shared" si="0"/>
        <v>21887.177035383818</v>
      </c>
      <c r="L37">
        <f t="shared" si="1"/>
        <v>0.51122449506704215</v>
      </c>
      <c r="M37">
        <f t="shared" si="6"/>
        <v>0.48475361752048574</v>
      </c>
      <c r="N37">
        <f t="shared" si="7"/>
        <v>0.51524638247951426</v>
      </c>
      <c r="O37">
        <f t="shared" si="8"/>
        <v>15711.076928957915</v>
      </c>
      <c r="P37">
        <f t="shared" si="9"/>
        <v>53.013793471777817</v>
      </c>
      <c r="Q37">
        <f t="shared" si="10"/>
        <v>3.3469436751210955E-3</v>
      </c>
      <c r="R37">
        <f t="shared" si="11"/>
        <v>1.0081717477412568</v>
      </c>
      <c r="S37">
        <f t="shared" si="12"/>
        <v>188.94358081738386</v>
      </c>
      <c r="T37">
        <f t="shared" si="12"/>
        <v>220.82810926737503</v>
      </c>
      <c r="U37">
        <f t="shared" si="12"/>
        <v>100.36788965512903</v>
      </c>
      <c r="V37">
        <f t="shared" si="12"/>
        <v>116.44676275339705</v>
      </c>
    </row>
    <row r="38" spans="1:22" x14ac:dyDescent="0.2">
      <c r="A38">
        <v>1997</v>
      </c>
      <c r="B38" s="3">
        <v>7431991</v>
      </c>
      <c r="C38" s="3">
        <v>70.046000000000006</v>
      </c>
      <c r="D38">
        <f t="shared" si="3"/>
        <v>9872622.2626400013</v>
      </c>
      <c r="E38">
        <f t="shared" si="4"/>
        <v>0.75278794248253134</v>
      </c>
      <c r="F38">
        <f t="shared" si="5"/>
        <v>9872622.2626400013</v>
      </c>
      <c r="G38" s="3">
        <v>184313</v>
      </c>
      <c r="H38" s="3">
        <v>3823494</v>
      </c>
      <c r="I38">
        <v>179158</v>
      </c>
      <c r="J38">
        <v>17173.099999999999</v>
      </c>
      <c r="K38">
        <f t="shared" si="0"/>
        <v>22812.666131934631</v>
      </c>
      <c r="L38">
        <f t="shared" si="1"/>
        <v>0.51446429361930068</v>
      </c>
      <c r="M38">
        <f t="shared" si="6"/>
        <v>0.48475361752048574</v>
      </c>
      <c r="N38">
        <f t="shared" si="7"/>
        <v>0.51524638247951426</v>
      </c>
      <c r="O38">
        <f t="shared" si="8"/>
        <v>16185.156162425037</v>
      </c>
      <c r="P38">
        <f t="shared" si="9"/>
        <v>55.105673554292864</v>
      </c>
      <c r="Q38">
        <f t="shared" si="10"/>
        <v>3.3094792210124884E-3</v>
      </c>
      <c r="R38">
        <f t="shared" si="11"/>
        <v>1.0287734848569419</v>
      </c>
      <c r="S38">
        <f t="shared" si="12"/>
        <v>194.64492314849673</v>
      </c>
      <c r="T38">
        <f t="shared" si="12"/>
        <v>229.54180231184273</v>
      </c>
      <c r="U38">
        <f t="shared" si="12"/>
        <v>99.244408485154992</v>
      </c>
      <c r="V38">
        <f t="shared" si="12"/>
        <v>118.8263231800732</v>
      </c>
    </row>
    <row r="39" spans="1:22" x14ac:dyDescent="0.2">
      <c r="A39">
        <v>1998</v>
      </c>
      <c r="B39" s="4">
        <v>7871500</v>
      </c>
      <c r="C39" s="5">
        <v>73.402000000000001</v>
      </c>
      <c r="D39">
        <f t="shared" si="3"/>
        <v>10345633.145679999</v>
      </c>
      <c r="E39">
        <f t="shared" si="4"/>
        <v>0.7608524185189075</v>
      </c>
      <c r="F39">
        <f t="shared" si="5"/>
        <v>10345633.145679999</v>
      </c>
      <c r="G39" s="3">
        <v>189735</v>
      </c>
      <c r="H39" s="3">
        <v>4146921</v>
      </c>
      <c r="I39">
        <v>181754.5</v>
      </c>
      <c r="J39">
        <v>18163.400000000001</v>
      </c>
      <c r="K39">
        <f t="shared" si="0"/>
        <v>23872.435123959105</v>
      </c>
      <c r="L39">
        <f t="shared" si="1"/>
        <v>0.5268272883186178</v>
      </c>
      <c r="M39">
        <f t="shared" si="6"/>
        <v>0.48475361752048574</v>
      </c>
      <c r="N39">
        <f t="shared" si="7"/>
        <v>0.51524638247951426</v>
      </c>
      <c r="O39">
        <f t="shared" si="8"/>
        <v>16497.498685837072</v>
      </c>
      <c r="P39">
        <f t="shared" si="9"/>
        <v>56.920918853068279</v>
      </c>
      <c r="Q39">
        <f t="shared" si="10"/>
        <v>3.3051526339793569E-3</v>
      </c>
      <c r="R39">
        <f t="shared" si="11"/>
        <v>1.0439081288221199</v>
      </c>
      <c r="S39">
        <f t="shared" si="12"/>
        <v>198.40119746895618</v>
      </c>
      <c r="T39">
        <f t="shared" si="12"/>
        <v>237.10317758672218</v>
      </c>
      <c r="U39">
        <f t="shared" si="12"/>
        <v>99.114663125783522</v>
      </c>
      <c r="V39">
        <f t="shared" si="12"/>
        <v>120.57441848141319</v>
      </c>
    </row>
    <row r="40" spans="1:22" x14ac:dyDescent="0.2">
      <c r="A40">
        <v>1999</v>
      </c>
      <c r="B40" s="4">
        <v>8378827</v>
      </c>
      <c r="C40" s="5">
        <v>77.228999999999999</v>
      </c>
      <c r="D40">
        <f t="shared" si="3"/>
        <v>10885029.048359999</v>
      </c>
      <c r="E40">
        <f t="shared" si="4"/>
        <v>0.76975697196346959</v>
      </c>
      <c r="F40">
        <f t="shared" si="5"/>
        <v>10885029.048359999</v>
      </c>
      <c r="G40" s="3">
        <v>194225</v>
      </c>
      <c r="H40" s="3">
        <v>4429104</v>
      </c>
      <c r="I40">
        <v>184287</v>
      </c>
      <c r="J40">
        <v>19345.400000000001</v>
      </c>
      <c r="K40">
        <f t="shared" si="0"/>
        <v>25131.828232298332</v>
      </c>
      <c r="L40">
        <f t="shared" si="1"/>
        <v>0.52860668921795373</v>
      </c>
      <c r="M40">
        <f t="shared" si="6"/>
        <v>0.48475361752048574</v>
      </c>
      <c r="N40">
        <f t="shared" si="7"/>
        <v>0.51524638247951426</v>
      </c>
      <c r="O40">
        <f t="shared" si="8"/>
        <v>16947.01371054415</v>
      </c>
      <c r="P40">
        <f t="shared" si="9"/>
        <v>59.065637013788276</v>
      </c>
      <c r="Q40">
        <f t="shared" si="10"/>
        <v>3.3069778149088657E-3</v>
      </c>
      <c r="R40">
        <f t="shared" si="11"/>
        <v>1.0539267555497676</v>
      </c>
      <c r="S40">
        <f t="shared" si="12"/>
        <v>203.80712723325041</v>
      </c>
      <c r="T40">
        <f t="shared" si="12"/>
        <v>246.03696680132217</v>
      </c>
      <c r="U40">
        <f t="shared" si="12"/>
        <v>99.169396511198784</v>
      </c>
      <c r="V40">
        <f t="shared" si="12"/>
        <v>121.73159894424903</v>
      </c>
    </row>
    <row r="41" spans="1:22" x14ac:dyDescent="0.2">
      <c r="A41">
        <v>2000</v>
      </c>
      <c r="B41" s="4">
        <v>8927924</v>
      </c>
      <c r="C41" s="5">
        <v>80.653000000000006</v>
      </c>
      <c r="D41">
        <f t="shared" si="3"/>
        <v>11367624.18052</v>
      </c>
      <c r="E41">
        <f t="shared" si="4"/>
        <v>0.78538169966062354</v>
      </c>
      <c r="F41">
        <f t="shared" si="5"/>
        <v>11367624.18052</v>
      </c>
      <c r="G41" s="3">
        <v>197180</v>
      </c>
      <c r="H41" s="3">
        <v>4811250</v>
      </c>
      <c r="I41">
        <v>186813</v>
      </c>
      <c r="J41">
        <v>20686.2</v>
      </c>
      <c r="K41">
        <f t="shared" si="0"/>
        <v>26339.039996652395</v>
      </c>
      <c r="L41">
        <f t="shared" si="1"/>
        <v>0.53889907664984604</v>
      </c>
      <c r="M41">
        <f t="shared" si="6"/>
        <v>0.48475361752048574</v>
      </c>
      <c r="N41">
        <f t="shared" si="7"/>
        <v>0.51524638247951426</v>
      </c>
      <c r="O41">
        <f t="shared" si="8"/>
        <v>17375.235756754588</v>
      </c>
      <c r="P41">
        <f t="shared" si="9"/>
        <v>60.850284404832642</v>
      </c>
      <c r="Q41">
        <f t="shared" si="10"/>
        <v>3.3179981445849152E-3</v>
      </c>
      <c r="R41">
        <f t="shared" si="11"/>
        <v>1.0554939966704673</v>
      </c>
      <c r="S41">
        <f t="shared" si="12"/>
        <v>208.95698469762439</v>
      </c>
      <c r="T41">
        <f t="shared" si="12"/>
        <v>253.47088698066349</v>
      </c>
      <c r="U41">
        <f t="shared" si="12"/>
        <v>99.49987331040839</v>
      </c>
      <c r="V41">
        <f t="shared" si="12"/>
        <v>121.91261984209541</v>
      </c>
    </row>
    <row r="42" spans="1:22" x14ac:dyDescent="0.2">
      <c r="A42">
        <v>2001</v>
      </c>
      <c r="B42" s="4">
        <v>9188997</v>
      </c>
      <c r="C42" s="5">
        <v>81.254999999999995</v>
      </c>
      <c r="D42">
        <f t="shared" si="3"/>
        <v>11452472.974199999</v>
      </c>
      <c r="E42">
        <f t="shared" si="4"/>
        <v>0.80235919531972422</v>
      </c>
      <c r="F42">
        <f t="shared" si="5"/>
        <v>11452472.974199999</v>
      </c>
      <c r="G42" s="3">
        <v>194341</v>
      </c>
      <c r="H42" s="3">
        <v>4934293</v>
      </c>
      <c r="I42">
        <v>189228.4</v>
      </c>
      <c r="J42">
        <v>22067.600000000002</v>
      </c>
      <c r="K42">
        <f t="shared" si="0"/>
        <v>27503.392655961899</v>
      </c>
      <c r="L42">
        <f t="shared" si="1"/>
        <v>0.53697841015727832</v>
      </c>
      <c r="M42">
        <f t="shared" si="6"/>
        <v>0.48475361752048574</v>
      </c>
      <c r="N42">
        <f t="shared" si="7"/>
        <v>0.51524638247951426</v>
      </c>
      <c r="O42">
        <f t="shared" si="8"/>
        <v>17172.068346437907</v>
      </c>
      <c r="P42">
        <f t="shared" si="9"/>
        <v>60.521956398722388</v>
      </c>
      <c r="Q42">
        <f t="shared" si="10"/>
        <v>3.4317230687919672E-3</v>
      </c>
      <c r="R42">
        <f t="shared" si="11"/>
        <v>1.0270181431539875</v>
      </c>
      <c r="S42">
        <f t="shared" si="12"/>
        <v>206.51366536412436</v>
      </c>
      <c r="T42">
        <f t="shared" si="12"/>
        <v>252.10324191962005</v>
      </c>
      <c r="U42">
        <f t="shared" si="12"/>
        <v>102.9102475956698</v>
      </c>
      <c r="V42">
        <f t="shared" si="12"/>
        <v>118.62357611907588</v>
      </c>
    </row>
    <row r="43" spans="1:22" x14ac:dyDescent="0.2">
      <c r="A43">
        <v>2002</v>
      </c>
      <c r="B43" s="4">
        <v>9454715</v>
      </c>
      <c r="C43" s="5">
        <v>82.67</v>
      </c>
      <c r="D43">
        <f t="shared" si="3"/>
        <v>11651909.922799999</v>
      </c>
      <c r="E43">
        <f t="shared" si="4"/>
        <v>0.81143049188008098</v>
      </c>
      <c r="F43">
        <f t="shared" si="5"/>
        <v>11651909.922799999</v>
      </c>
      <c r="G43" s="3">
        <v>191503</v>
      </c>
      <c r="H43" s="3">
        <v>4957991</v>
      </c>
      <c r="I43">
        <v>191540</v>
      </c>
      <c r="J43">
        <v>23314.6</v>
      </c>
      <c r="K43">
        <f t="shared" si="0"/>
        <v>28732.713686886687</v>
      </c>
      <c r="L43">
        <f t="shared" si="1"/>
        <v>0.52439349044365691</v>
      </c>
      <c r="M43">
        <f t="shared" si="6"/>
        <v>0.48475361752048574</v>
      </c>
      <c r="N43">
        <f t="shared" si="7"/>
        <v>0.51524638247951426</v>
      </c>
      <c r="O43">
        <f t="shared" si="8"/>
        <v>17294.057889293537</v>
      </c>
      <c r="P43">
        <f t="shared" si="9"/>
        <v>60.832776040513728</v>
      </c>
      <c r="Q43">
        <f t="shared" si="10"/>
        <v>3.5182332473426181E-3</v>
      </c>
      <c r="R43">
        <f t="shared" si="11"/>
        <v>0.9998068288608124</v>
      </c>
      <c r="S43">
        <f t="shared" si="12"/>
        <v>207.98072845302923</v>
      </c>
      <c r="T43">
        <f t="shared" si="12"/>
        <v>253.39795616896882</v>
      </c>
      <c r="U43">
        <f t="shared" si="12"/>
        <v>105.50450818014264</v>
      </c>
      <c r="V43">
        <f t="shared" si="12"/>
        <v>115.48059034626021</v>
      </c>
    </row>
    <row r="44" spans="1:22" x14ac:dyDescent="0.2">
      <c r="A44">
        <v>2003</v>
      </c>
      <c r="B44" s="4">
        <v>9904098</v>
      </c>
      <c r="C44" s="5">
        <v>84.992999999999995</v>
      </c>
      <c r="D44">
        <f t="shared" si="3"/>
        <v>11979324.786119999</v>
      </c>
      <c r="E44">
        <f t="shared" si="4"/>
        <v>0.82676596359383392</v>
      </c>
      <c r="F44">
        <f t="shared" si="5"/>
        <v>11979324.786119999</v>
      </c>
      <c r="G44" s="3">
        <v>190231</v>
      </c>
      <c r="H44" s="3">
        <v>5106611</v>
      </c>
      <c r="I44">
        <v>193615.8</v>
      </c>
      <c r="J44">
        <v>24622.9</v>
      </c>
      <c r="K44">
        <f t="shared" si="0"/>
        <v>29782.188774399663</v>
      </c>
      <c r="L44">
        <f t="shared" si="1"/>
        <v>0.51560586335070591</v>
      </c>
      <c r="M44">
        <f t="shared" si="6"/>
        <v>0.48475361752048574</v>
      </c>
      <c r="N44">
        <f t="shared" si="7"/>
        <v>0.51524638247951426</v>
      </c>
      <c r="O44">
        <f t="shared" si="8"/>
        <v>17761.983252384707</v>
      </c>
      <c r="P44">
        <f t="shared" si="9"/>
        <v>61.871628173527164</v>
      </c>
      <c r="Q44">
        <f t="shared" si="10"/>
        <v>3.5453538945623472E-3</v>
      </c>
      <c r="R44">
        <f t="shared" si="11"/>
        <v>0.98251795566270939</v>
      </c>
      <c r="S44">
        <f t="shared" si="12"/>
        <v>213.60806348916316</v>
      </c>
      <c r="T44">
        <f t="shared" si="12"/>
        <v>257.72527812271397</v>
      </c>
      <c r="U44">
        <f t="shared" si="12"/>
        <v>106.31780006424549</v>
      </c>
      <c r="V44">
        <f t="shared" si="12"/>
        <v>113.48367531657048</v>
      </c>
    </row>
    <row r="45" spans="1:22" x14ac:dyDescent="0.2">
      <c r="A45">
        <v>2004</v>
      </c>
      <c r="B45" s="4">
        <v>10585924</v>
      </c>
      <c r="C45" s="5">
        <v>88.564999999999998</v>
      </c>
      <c r="D45">
        <f t="shared" si="3"/>
        <v>12482779.7546</v>
      </c>
      <c r="E45">
        <f t="shared" si="4"/>
        <v>0.84804219958290994</v>
      </c>
      <c r="F45">
        <f t="shared" si="5"/>
        <v>12482779.7546</v>
      </c>
      <c r="G45" s="3">
        <v>192990</v>
      </c>
      <c r="H45" s="3">
        <v>5406291</v>
      </c>
      <c r="I45">
        <v>195950.2</v>
      </c>
      <c r="J45">
        <v>27038.1</v>
      </c>
      <c r="K45">
        <f t="shared" si="0"/>
        <v>31882.965273777729</v>
      </c>
      <c r="L45">
        <f t="shared" si="1"/>
        <v>0.51070563136481995</v>
      </c>
      <c r="M45">
        <f t="shared" si="6"/>
        <v>0.48475361752048574</v>
      </c>
      <c r="N45">
        <f t="shared" si="7"/>
        <v>0.51524638247951426</v>
      </c>
      <c r="O45">
        <f t="shared" si="8"/>
        <v>17786.3800910059</v>
      </c>
      <c r="P45">
        <f t="shared" si="9"/>
        <v>63.703837784294166</v>
      </c>
      <c r="Q45">
        <f t="shared" si="10"/>
        <v>3.6365447226070517E-3</v>
      </c>
      <c r="R45">
        <f t="shared" si="11"/>
        <v>0.98489310038979283</v>
      </c>
      <c r="S45">
        <f t="shared" si="12"/>
        <v>213.90146323957845</v>
      </c>
      <c r="T45">
        <f t="shared" si="12"/>
        <v>265.35731796801542</v>
      </c>
      <c r="U45">
        <f t="shared" si="12"/>
        <v>109.05242360595169</v>
      </c>
      <c r="V45">
        <f t="shared" si="12"/>
        <v>113.7580114256306</v>
      </c>
    </row>
    <row r="46" spans="1:22" x14ac:dyDescent="0.2">
      <c r="A46">
        <v>2005</v>
      </c>
      <c r="B46" s="4">
        <v>11328929</v>
      </c>
      <c r="C46" s="5">
        <v>91.948999999999998</v>
      </c>
      <c r="D46">
        <f t="shared" si="3"/>
        <v>12959737.09316</v>
      </c>
      <c r="E46">
        <f t="shared" si="4"/>
        <v>0.87416348947227318</v>
      </c>
      <c r="F46">
        <f t="shared" si="5"/>
        <v>12959737.09316</v>
      </c>
      <c r="G46" s="3">
        <v>196226</v>
      </c>
      <c r="H46" s="3">
        <v>5694360</v>
      </c>
      <c r="I46">
        <v>198347.8</v>
      </c>
      <c r="J46">
        <v>29748.399999999998</v>
      </c>
      <c r="K46">
        <f t="shared" si="0"/>
        <v>34030.705192181973</v>
      </c>
      <c r="L46">
        <f t="shared" si="1"/>
        <v>0.50263886374431332</v>
      </c>
      <c r="M46">
        <f t="shared" si="6"/>
        <v>0.48475361752048574</v>
      </c>
      <c r="N46">
        <f t="shared" si="7"/>
        <v>0.51524638247951426</v>
      </c>
      <c r="O46">
        <f t="shared" si="8"/>
        <v>17694.371395429665</v>
      </c>
      <c r="P46">
        <f t="shared" si="9"/>
        <v>65.338446371273093</v>
      </c>
      <c r="Q46">
        <f t="shared" si="10"/>
        <v>3.7325402675784216E-3</v>
      </c>
      <c r="R46">
        <f t="shared" si="11"/>
        <v>0.98930262901832045</v>
      </c>
      <c r="S46">
        <f t="shared" si="12"/>
        <v>212.79495396035338</v>
      </c>
      <c r="T46">
        <f t="shared" si="12"/>
        <v>272.16625390743155</v>
      </c>
      <c r="U46">
        <f t="shared" si="12"/>
        <v>111.93113062952351</v>
      </c>
      <c r="V46">
        <f t="shared" si="12"/>
        <v>114.26732477944246</v>
      </c>
    </row>
    <row r="47" spans="1:22" x14ac:dyDescent="0.2">
      <c r="A47">
        <v>2006</v>
      </c>
      <c r="B47" s="4">
        <v>12023591</v>
      </c>
      <c r="C47" s="5">
        <v>94.88</v>
      </c>
      <c r="D47">
        <f t="shared" si="3"/>
        <v>13372846.419199998</v>
      </c>
      <c r="E47">
        <f t="shared" si="4"/>
        <v>0.89910484448076733</v>
      </c>
      <c r="F47">
        <f t="shared" si="5"/>
        <v>13372846.419199998</v>
      </c>
      <c r="G47" s="3">
        <v>200571</v>
      </c>
      <c r="H47" s="3">
        <v>6047079</v>
      </c>
      <c r="I47">
        <v>200699.1</v>
      </c>
      <c r="J47">
        <v>32043.4</v>
      </c>
      <c r="K47">
        <f t="shared" si="0"/>
        <v>35639.225165675816</v>
      </c>
      <c r="L47">
        <f t="shared" si="1"/>
        <v>0.50293452263970062</v>
      </c>
      <c r="M47">
        <f t="shared" si="6"/>
        <v>0.48475361752048574</v>
      </c>
      <c r="N47">
        <f t="shared" si="7"/>
        <v>0.51524638247951426</v>
      </c>
      <c r="O47">
        <f t="shared" si="8"/>
        <v>17615.7885435807</v>
      </c>
      <c r="P47">
        <f t="shared" si="9"/>
        <v>66.631322308869329</v>
      </c>
      <c r="Q47">
        <f t="shared" si="10"/>
        <v>3.784893194469576E-3</v>
      </c>
      <c r="R47">
        <f t="shared" si="11"/>
        <v>0.99936173106904813</v>
      </c>
      <c r="S47">
        <f t="shared" si="12"/>
        <v>211.84990573187591</v>
      </c>
      <c r="T47">
        <f t="shared" si="12"/>
        <v>277.55170795852962</v>
      </c>
      <c r="U47">
        <f t="shared" si="12"/>
        <v>113.50108617684664</v>
      </c>
      <c r="V47">
        <f t="shared" si="12"/>
        <v>115.42918025956044</v>
      </c>
    </row>
    <row r="48" spans="1:22" x14ac:dyDescent="0.2">
      <c r="A48">
        <v>2007</v>
      </c>
      <c r="B48" s="4">
        <v>12587164</v>
      </c>
      <c r="C48" s="5">
        <v>96.594999999999999</v>
      </c>
      <c r="D48">
        <f t="shared" si="3"/>
        <v>13614566.819800001</v>
      </c>
      <c r="E48">
        <f t="shared" si="4"/>
        <v>0.92453650318820113</v>
      </c>
      <c r="F48">
        <f t="shared" si="5"/>
        <v>13614566.819800001</v>
      </c>
      <c r="G48" s="3">
        <v>202278</v>
      </c>
      <c r="H48" s="3">
        <v>6369769</v>
      </c>
      <c r="I48">
        <v>202723.9</v>
      </c>
      <c r="J48">
        <v>33299.199999999997</v>
      </c>
      <c r="K48">
        <f t="shared" si="0"/>
        <v>36017.182539759087</v>
      </c>
      <c r="L48">
        <f t="shared" si="1"/>
        <v>0.50605275342404377</v>
      </c>
      <c r="M48">
        <f t="shared" si="6"/>
        <v>0.48475361752048574</v>
      </c>
      <c r="N48">
        <f t="shared" si="7"/>
        <v>0.51524638247951426</v>
      </c>
      <c r="O48">
        <f t="shared" si="8"/>
        <v>17906.501604373178</v>
      </c>
      <c r="P48">
        <f t="shared" si="9"/>
        <v>67.158173356964824</v>
      </c>
      <c r="Q48">
        <f t="shared" si="10"/>
        <v>3.7587585661599879E-3</v>
      </c>
      <c r="R48">
        <f t="shared" si="11"/>
        <v>0.99780045668024342</v>
      </c>
      <c r="S48">
        <f t="shared" si="12"/>
        <v>215.34606114788505</v>
      </c>
      <c r="T48">
        <f t="shared" si="12"/>
        <v>279.74629757751995</v>
      </c>
      <c r="U48">
        <f t="shared" si="12"/>
        <v>112.71736295202732</v>
      </c>
      <c r="V48">
        <f t="shared" si="12"/>
        <v>115.24884853656441</v>
      </c>
    </row>
    <row r="49" spans="1:22" x14ac:dyDescent="0.2">
      <c r="A49">
        <v>2008</v>
      </c>
      <c r="B49" s="4">
        <v>12788251</v>
      </c>
      <c r="C49" s="5">
        <v>96.323999999999998</v>
      </c>
      <c r="D49">
        <f t="shared" si="3"/>
        <v>13576370.76816</v>
      </c>
      <c r="E49">
        <f t="shared" si="4"/>
        <v>0.94194915698617043</v>
      </c>
      <c r="F49">
        <f t="shared" si="5"/>
        <v>13576370.76816</v>
      </c>
      <c r="G49" s="3">
        <v>200085</v>
      </c>
      <c r="H49" s="3">
        <v>6475493</v>
      </c>
      <c r="I49">
        <v>204409</v>
      </c>
      <c r="J49">
        <v>34326.200000000004</v>
      </c>
      <c r="K49">
        <f t="shared" si="0"/>
        <v>36441.66964364508</v>
      </c>
      <c r="L49">
        <f t="shared" si="1"/>
        <v>0.50636267617831399</v>
      </c>
      <c r="M49">
        <f t="shared" si="6"/>
        <v>0.48475361752048574</v>
      </c>
      <c r="N49">
        <f t="shared" si="7"/>
        <v>0.51524638247951426</v>
      </c>
      <c r="O49">
        <f t="shared" si="8"/>
        <v>17806.94481283192</v>
      </c>
      <c r="P49">
        <f t="shared" si="9"/>
        <v>66.417676169640288</v>
      </c>
      <c r="Q49">
        <f t="shared" si="10"/>
        <v>3.8104805188126818E-3</v>
      </c>
      <c r="R49">
        <f t="shared" si="11"/>
        <v>0.97884633259787979</v>
      </c>
      <c r="S49">
        <f t="shared" si="12"/>
        <v>214.14877742420703</v>
      </c>
      <c r="T49">
        <f t="shared" si="12"/>
        <v>276.66176838076029</v>
      </c>
      <c r="U49">
        <f t="shared" si="12"/>
        <v>114.2683968923895</v>
      </c>
      <c r="V49">
        <f t="shared" si="12"/>
        <v>113.05959219689569</v>
      </c>
    </row>
    <row r="50" spans="1:22" x14ac:dyDescent="0.2">
      <c r="A50">
        <v>2009</v>
      </c>
      <c r="B50" s="4">
        <v>12433013</v>
      </c>
      <c r="C50" s="5">
        <v>93.331999999999994</v>
      </c>
      <c r="D50">
        <f t="shared" si="3"/>
        <v>13154663.806879999</v>
      </c>
      <c r="E50">
        <f t="shared" si="4"/>
        <v>0.94514106802922859</v>
      </c>
      <c r="F50">
        <f t="shared" si="5"/>
        <v>13154663.806879999</v>
      </c>
      <c r="G50" s="3">
        <v>186818</v>
      </c>
      <c r="H50" s="3">
        <v>6126325</v>
      </c>
      <c r="I50">
        <v>206060.79999999999</v>
      </c>
      <c r="J50">
        <v>33869.999999999993</v>
      </c>
      <c r="K50">
        <f t="shared" si="0"/>
        <v>35835.920314651441</v>
      </c>
      <c r="L50">
        <f t="shared" si="1"/>
        <v>0.49274660936974812</v>
      </c>
      <c r="M50">
        <f t="shared" si="6"/>
        <v>0.48475361752048574</v>
      </c>
      <c r="N50">
        <f t="shared" si="7"/>
        <v>0.51524638247951426</v>
      </c>
      <c r="O50">
        <f t="shared" si="8"/>
        <v>18223.729033500433</v>
      </c>
      <c r="P50">
        <f t="shared" si="9"/>
        <v>63.838749567506291</v>
      </c>
      <c r="Q50">
        <f t="shared" si="10"/>
        <v>3.86388138347533E-3</v>
      </c>
      <c r="R50">
        <f t="shared" si="11"/>
        <v>0.90661591142031872</v>
      </c>
      <c r="S50">
        <f t="shared" si="12"/>
        <v>219.16108201907187</v>
      </c>
      <c r="T50">
        <f t="shared" si="12"/>
        <v>265.9192908443855</v>
      </c>
      <c r="U50">
        <f t="shared" si="12"/>
        <v>115.86977791705084</v>
      </c>
      <c r="V50">
        <f t="shared" si="12"/>
        <v>104.71676892567659</v>
      </c>
    </row>
    <row r="51" spans="1:22" x14ac:dyDescent="0.2">
      <c r="A51">
        <v>2010</v>
      </c>
      <c r="B51" s="4">
        <v>12941001</v>
      </c>
      <c r="C51" s="5">
        <v>95.882999999999996</v>
      </c>
      <c r="D51">
        <f t="shared" si="3"/>
        <v>13514214.09372</v>
      </c>
      <c r="E51">
        <f t="shared" si="4"/>
        <v>0.9575844300123697</v>
      </c>
      <c r="F51">
        <f t="shared" si="5"/>
        <v>13514214.09372</v>
      </c>
      <c r="G51" s="3">
        <v>187284</v>
      </c>
      <c r="H51" s="3">
        <v>6241287</v>
      </c>
      <c r="I51">
        <v>207665.3</v>
      </c>
      <c r="J51">
        <v>34297.5</v>
      </c>
      <c r="K51">
        <f t="shared" si="0"/>
        <v>35816.68511418566</v>
      </c>
      <c r="L51">
        <f t="shared" si="1"/>
        <v>0.48228780756604533</v>
      </c>
      <c r="M51">
        <f t="shared" si="6"/>
        <v>0.48475361752048574</v>
      </c>
      <c r="N51">
        <f t="shared" si="7"/>
        <v>0.51524638247951426</v>
      </c>
      <c r="O51">
        <f t="shared" si="8"/>
        <v>19164.77292105406</v>
      </c>
      <c r="P51">
        <f t="shared" si="9"/>
        <v>65.076900636360534</v>
      </c>
      <c r="Q51">
        <f t="shared" si="10"/>
        <v>3.7651860468626503E-3</v>
      </c>
      <c r="R51">
        <f t="shared" si="11"/>
        <v>0.90185505233662056</v>
      </c>
      <c r="S51">
        <f t="shared" si="12"/>
        <v>230.47820576715651</v>
      </c>
      <c r="T51">
        <f t="shared" si="12"/>
        <v>271.07678932953007</v>
      </c>
      <c r="U51">
        <f t="shared" si="12"/>
        <v>112.91010974926823</v>
      </c>
      <c r="V51">
        <f t="shared" si="12"/>
        <v>104.16687588467059</v>
      </c>
    </row>
    <row r="52" spans="1:22" x14ac:dyDescent="0.2">
      <c r="A52">
        <v>2011</v>
      </c>
      <c r="B52" s="4">
        <v>13462668</v>
      </c>
      <c r="C52" s="5">
        <v>97.54</v>
      </c>
      <c r="D52">
        <f t="shared" si="3"/>
        <v>13747759.693600001</v>
      </c>
      <c r="E52">
        <f t="shared" si="4"/>
        <v>0.97926267988720228</v>
      </c>
      <c r="F52">
        <f t="shared" si="5"/>
        <v>13747759.693600001</v>
      </c>
      <c r="G52" s="3">
        <v>191877</v>
      </c>
      <c r="H52" s="3">
        <v>6531987</v>
      </c>
      <c r="I52">
        <v>209179.2</v>
      </c>
      <c r="J52">
        <v>35161.5</v>
      </c>
      <c r="K52">
        <f t="shared" si="0"/>
        <v>35906.096211131138</v>
      </c>
      <c r="L52">
        <f t="shared" si="1"/>
        <v>0.48519260818137983</v>
      </c>
      <c r="M52">
        <f t="shared" si="6"/>
        <v>0.48475361752048574</v>
      </c>
      <c r="N52">
        <f t="shared" si="7"/>
        <v>0.51524638247951426</v>
      </c>
      <c r="O52">
        <f t="shared" si="8"/>
        <v>19293.215515235028</v>
      </c>
      <c r="P52">
        <f t="shared" si="9"/>
        <v>65.722403057282946</v>
      </c>
      <c r="Q52">
        <f t="shared" si="10"/>
        <v>3.7136793001884055E-3</v>
      </c>
      <c r="R52">
        <f t="shared" si="11"/>
        <v>0.91728527501778379</v>
      </c>
      <c r="S52">
        <f t="shared" si="12"/>
        <v>232.02287414245393</v>
      </c>
      <c r="T52">
        <f t="shared" si="12"/>
        <v>273.76561934535783</v>
      </c>
      <c r="U52">
        <f t="shared" si="12"/>
        <v>111.3655293892452</v>
      </c>
      <c r="V52">
        <f t="shared" si="12"/>
        <v>105.94911138552759</v>
      </c>
    </row>
    <row r="53" spans="1:22" x14ac:dyDescent="0.2">
      <c r="A53">
        <v>2012</v>
      </c>
      <c r="B53" s="4">
        <v>14094484</v>
      </c>
      <c r="C53" s="5">
        <v>100</v>
      </c>
      <c r="D53">
        <f t="shared" si="3"/>
        <v>14094484</v>
      </c>
      <c r="E53">
        <f t="shared" si="4"/>
        <v>1</v>
      </c>
      <c r="F53">
        <f t="shared" si="5"/>
        <v>14094484</v>
      </c>
      <c r="G53" s="3">
        <v>196701</v>
      </c>
      <c r="H53" s="3">
        <v>6871565</v>
      </c>
      <c r="I53">
        <v>209823</v>
      </c>
      <c r="J53">
        <v>36118.500000000007</v>
      </c>
      <c r="K53">
        <f t="shared" si="0"/>
        <v>36118.500000000007</v>
      </c>
      <c r="L53">
        <f t="shared" si="1"/>
        <v>0.48753576221733269</v>
      </c>
      <c r="M53">
        <f t="shared" si="6"/>
        <v>0.48475361752048574</v>
      </c>
      <c r="N53">
        <f t="shared" si="7"/>
        <v>0.51524638247951426</v>
      </c>
      <c r="O53">
        <f t="shared" si="8"/>
        <v>19642.889220138357</v>
      </c>
      <c r="P53">
        <f t="shared" si="9"/>
        <v>67.173207894272792</v>
      </c>
      <c r="Q53">
        <f t="shared" si="10"/>
        <v>3.6478523013000401E-3</v>
      </c>
      <c r="R53">
        <f t="shared" si="11"/>
        <v>0.93746157475586567</v>
      </c>
      <c r="S53">
        <f t="shared" si="12"/>
        <v>236.22809840689257</v>
      </c>
      <c r="T53">
        <f t="shared" si="12"/>
        <v>279.80892370234534</v>
      </c>
      <c r="U53">
        <f t="shared" si="12"/>
        <v>109.39151440660086</v>
      </c>
      <c r="V53">
        <f t="shared" si="12"/>
        <v>108.27953256039751</v>
      </c>
    </row>
    <row r="54" spans="1:22" x14ac:dyDescent="0.2">
      <c r="A54">
        <v>2013</v>
      </c>
      <c r="B54" s="4">
        <v>14630684</v>
      </c>
      <c r="C54" s="5">
        <v>101.88</v>
      </c>
      <c r="D54">
        <f t="shared" si="3"/>
        <v>14359460.299199998</v>
      </c>
      <c r="E54">
        <f t="shared" si="4"/>
        <v>1.0188881542306372</v>
      </c>
      <c r="F54">
        <f t="shared" si="5"/>
        <v>14359460.299199998</v>
      </c>
      <c r="G54" s="3">
        <v>200707</v>
      </c>
      <c r="H54" s="3">
        <v>7095280</v>
      </c>
      <c r="I54">
        <v>210673.5</v>
      </c>
      <c r="J54">
        <v>38042.799999999996</v>
      </c>
      <c r="K54">
        <f t="shared" si="0"/>
        <v>37337.562363482502</v>
      </c>
      <c r="L54">
        <f t="shared" si="1"/>
        <v>0.48495887136924015</v>
      </c>
      <c r="M54">
        <f t="shared" si="6"/>
        <v>0.48475361752048574</v>
      </c>
      <c r="N54">
        <f t="shared" si="7"/>
        <v>0.51524638247951426</v>
      </c>
      <c r="O54">
        <f t="shared" si="8"/>
        <v>19345.746370058532</v>
      </c>
      <c r="P54">
        <f t="shared" si="9"/>
        <v>68.159784212062732</v>
      </c>
      <c r="Q54">
        <f t="shared" si="10"/>
        <v>3.6981975624761593E-3</v>
      </c>
      <c r="R54">
        <f t="shared" si="11"/>
        <v>0.95269219906632774</v>
      </c>
      <c r="S54">
        <f t="shared" si="12"/>
        <v>232.65461745697218</v>
      </c>
      <c r="T54">
        <f t="shared" si="12"/>
        <v>283.91849158341955</v>
      </c>
      <c r="U54">
        <f t="shared" si="12"/>
        <v>110.90126422878768</v>
      </c>
      <c r="V54">
        <f t="shared" si="12"/>
        <v>110.03871387016942</v>
      </c>
    </row>
    <row r="55" spans="1:22" x14ac:dyDescent="0.2">
      <c r="A55">
        <v>2014</v>
      </c>
      <c r="B55" s="4">
        <v>15279312</v>
      </c>
      <c r="C55" s="5">
        <v>104.617</v>
      </c>
      <c r="D55">
        <f t="shared" si="3"/>
        <v>14745226.32628</v>
      </c>
      <c r="E55">
        <f t="shared" si="4"/>
        <v>1.0362209207171078</v>
      </c>
      <c r="F55">
        <f t="shared" si="5"/>
        <v>14745226.326280002</v>
      </c>
      <c r="G55" s="3">
        <v>205575</v>
      </c>
      <c r="H55" s="3">
        <v>7468702</v>
      </c>
      <c r="I55">
        <v>211545.9</v>
      </c>
      <c r="J55">
        <v>39707.5</v>
      </c>
      <c r="K55">
        <f t="shared" si="0"/>
        <v>38319.531295045424</v>
      </c>
      <c r="L55">
        <f t="shared" si="1"/>
        <v>0.488811407215194</v>
      </c>
      <c r="M55">
        <f t="shared" si="6"/>
        <v>0.48475361752048574</v>
      </c>
      <c r="N55">
        <f t="shared" si="7"/>
        <v>0.51524638247951426</v>
      </c>
      <c r="O55">
        <f t="shared" si="8"/>
        <v>19405.104432805703</v>
      </c>
      <c r="P55">
        <f t="shared" si="9"/>
        <v>69.702255284928711</v>
      </c>
      <c r="Q55">
        <f t="shared" si="10"/>
        <v>3.6962825304481901E-3</v>
      </c>
      <c r="R55">
        <f t="shared" si="11"/>
        <v>0.97177491976918484</v>
      </c>
      <c r="S55">
        <f t="shared" si="12"/>
        <v>233.36846571680479</v>
      </c>
      <c r="T55">
        <f t="shared" si="12"/>
        <v>290.34363018064039</v>
      </c>
      <c r="U55">
        <f t="shared" si="12"/>
        <v>110.84383639553852</v>
      </c>
      <c r="V55">
        <f t="shared" si="12"/>
        <v>112.24282349271483</v>
      </c>
    </row>
    <row r="56" spans="1:22" x14ac:dyDescent="0.2">
      <c r="A56">
        <v>2015</v>
      </c>
      <c r="B56" s="4">
        <v>15866579</v>
      </c>
      <c r="C56" s="5">
        <v>107.828</v>
      </c>
      <c r="D56">
        <f t="shared" si="3"/>
        <v>15197800.207520001</v>
      </c>
      <c r="E56">
        <f t="shared" si="4"/>
        <v>1.0440049733085108</v>
      </c>
      <c r="F56">
        <f t="shared" si="5"/>
        <v>15197800.207520002</v>
      </c>
      <c r="G56" s="3">
        <v>210298</v>
      </c>
      <c r="H56" s="3">
        <v>7863213</v>
      </c>
      <c r="I56">
        <v>211686.3</v>
      </c>
      <c r="J56">
        <v>40770.1</v>
      </c>
      <c r="K56">
        <f t="shared" si="0"/>
        <v>39051.633892889651</v>
      </c>
      <c r="L56">
        <f t="shared" si="1"/>
        <v>0.49558338946284514</v>
      </c>
      <c r="M56">
        <f t="shared" si="6"/>
        <v>0.48475361752048574</v>
      </c>
      <c r="N56">
        <f t="shared" si="7"/>
        <v>0.51524638247951426</v>
      </c>
      <c r="O56">
        <f t="shared" si="8"/>
        <v>19760.598842229043</v>
      </c>
      <c r="P56">
        <f t="shared" si="9"/>
        <v>71.793971586824483</v>
      </c>
      <c r="Q56">
        <f t="shared" si="10"/>
        <v>3.6571728482509948E-3</v>
      </c>
      <c r="R56">
        <f t="shared" si="11"/>
        <v>0.99344171068226905</v>
      </c>
      <c r="S56">
        <f t="shared" si="12"/>
        <v>237.64369057762931</v>
      </c>
      <c r="T56">
        <f t="shared" si="12"/>
        <v>299.05664099955663</v>
      </c>
      <c r="U56">
        <f t="shared" si="12"/>
        <v>109.67101825211</v>
      </c>
      <c r="V56">
        <f t="shared" si="12"/>
        <v>114.74540072396144</v>
      </c>
    </row>
    <row r="57" spans="1:22" x14ac:dyDescent="0.2">
      <c r="A57">
        <v>2016</v>
      </c>
      <c r="B57" s="4">
        <v>16310916</v>
      </c>
      <c r="C57" s="5">
        <v>109.748</v>
      </c>
      <c r="D57">
        <f t="shared" si="3"/>
        <v>15468414.300320001</v>
      </c>
      <c r="E57">
        <f t="shared" si="4"/>
        <v>1.0544659383517139</v>
      </c>
      <c r="F57">
        <f t="shared" si="5"/>
        <v>15468414.300320001</v>
      </c>
      <c r="G57" s="3">
        <v>213597</v>
      </c>
      <c r="H57" s="3">
        <v>8089697</v>
      </c>
      <c r="I57">
        <v>212382.6</v>
      </c>
      <c r="J57">
        <v>42679.5</v>
      </c>
      <c r="K57">
        <f t="shared" si="0"/>
        <v>40474.991602587339</v>
      </c>
      <c r="L57">
        <f t="shared" si="1"/>
        <v>0.49596828283586281</v>
      </c>
      <c r="M57">
        <f t="shared" si="6"/>
        <v>0.48475361752048574</v>
      </c>
      <c r="N57">
        <f t="shared" si="7"/>
        <v>0.51524638247951426</v>
      </c>
      <c r="O57">
        <f t="shared" si="8"/>
        <v>19466.557634456731</v>
      </c>
      <c r="P57">
        <f t="shared" si="9"/>
        <v>72.832775850375697</v>
      </c>
      <c r="Q57">
        <f t="shared" si="10"/>
        <v>3.7201588704890002E-3</v>
      </c>
      <c r="R57">
        <f t="shared" si="11"/>
        <v>1.0057179825465927</v>
      </c>
      <c r="S57">
        <f t="shared" si="12"/>
        <v>234.1075104064299</v>
      </c>
      <c r="T57">
        <f t="shared" si="12"/>
        <v>303.38376355382206</v>
      </c>
      <c r="U57">
        <f t="shared" si="12"/>
        <v>111.55983824534485</v>
      </c>
      <c r="V57">
        <f t="shared" si="12"/>
        <v>116.16334575216113</v>
      </c>
    </row>
    <row r="58" spans="1:22" x14ac:dyDescent="0.2">
      <c r="A58">
        <v>2017</v>
      </c>
      <c r="B58" s="4">
        <v>17031697</v>
      </c>
      <c r="C58" s="5">
        <v>112.36199999999999</v>
      </c>
      <c r="D58">
        <f t="shared" si="3"/>
        <v>15836844.11208</v>
      </c>
      <c r="E58">
        <f t="shared" si="4"/>
        <v>1.0754476636546919</v>
      </c>
      <c r="F58">
        <f t="shared" si="5"/>
        <v>15836844.11208</v>
      </c>
      <c r="G58" s="3">
        <v>216921</v>
      </c>
      <c r="H58" s="3">
        <v>8499494</v>
      </c>
      <c r="I58">
        <v>212933.4</v>
      </c>
      <c r="J58">
        <v>44444.5</v>
      </c>
      <c r="K58">
        <f t="shared" si="0"/>
        <v>41326.511277140475</v>
      </c>
      <c r="L58">
        <f t="shared" si="1"/>
        <v>0.49903976098212643</v>
      </c>
      <c r="M58">
        <f t="shared" si="6"/>
        <v>0.48475361752048574</v>
      </c>
      <c r="N58">
        <f t="shared" si="7"/>
        <v>0.51524638247951426</v>
      </c>
      <c r="O58">
        <f t="shared" si="8"/>
        <v>19675.081559761093</v>
      </c>
      <c r="P58">
        <f t="shared" si="9"/>
        <v>74.374635975755808</v>
      </c>
      <c r="Q58">
        <f t="shared" si="10"/>
        <v>3.7106543605313221E-3</v>
      </c>
      <c r="R58">
        <f t="shared" si="11"/>
        <v>1.0187269822395171</v>
      </c>
      <c r="S58">
        <f t="shared" si="12"/>
        <v>236.61524792889622</v>
      </c>
      <c r="T58">
        <f t="shared" si="12"/>
        <v>309.80635725905671</v>
      </c>
      <c r="U58">
        <f t="shared" si="12"/>
        <v>111.27481773133103</v>
      </c>
      <c r="V58">
        <f t="shared" si="12"/>
        <v>117.66592297106746</v>
      </c>
    </row>
    <row r="59" spans="1:22" x14ac:dyDescent="0.2">
      <c r="A59">
        <v>2018</v>
      </c>
      <c r="B59" s="4">
        <v>17987542</v>
      </c>
      <c r="C59" s="5">
        <v>115.952</v>
      </c>
      <c r="D59">
        <f t="shared" si="3"/>
        <v>16342836.087679999</v>
      </c>
      <c r="E59">
        <f t="shared" si="4"/>
        <v>1.1006377291858087</v>
      </c>
      <c r="F59">
        <f t="shared" si="5"/>
        <v>16342836.087679999</v>
      </c>
      <c r="G59" s="3">
        <v>220765</v>
      </c>
      <c r="H59" s="3">
        <v>8952809</v>
      </c>
      <c r="I59">
        <v>213423.4</v>
      </c>
      <c r="J59">
        <v>46757.600000000006</v>
      </c>
      <c r="K59">
        <f t="shared" si="0"/>
        <v>42482.279827522092</v>
      </c>
      <c r="L59">
        <f t="shared" si="1"/>
        <v>0.49772275722830833</v>
      </c>
      <c r="M59">
        <f t="shared" si="6"/>
        <v>0.48475361752048574</v>
      </c>
      <c r="N59">
        <f t="shared" si="7"/>
        <v>0.51524638247951426</v>
      </c>
      <c r="O59">
        <f t="shared" si="8"/>
        <v>20022.90126760185</v>
      </c>
      <c r="P59">
        <f t="shared" si="9"/>
        <v>76.574715273395512</v>
      </c>
      <c r="Q59">
        <f t="shared" si="10"/>
        <v>3.6971766150158047E-3</v>
      </c>
      <c r="R59">
        <f t="shared" si="11"/>
        <v>1.0343992270763187</v>
      </c>
      <c r="S59">
        <f t="shared" si="12"/>
        <v>240.79817576862698</v>
      </c>
      <c r="T59">
        <f t="shared" si="12"/>
        <v>318.97075240453347</v>
      </c>
      <c r="U59">
        <f t="shared" si="12"/>
        <v>110.87064813482523</v>
      </c>
      <c r="V59">
        <f t="shared" si="12"/>
        <v>119.47611273329095</v>
      </c>
    </row>
    <row r="60" spans="1:22" x14ac:dyDescent="0.2">
      <c r="B60" s="1"/>
      <c r="G60" s="1"/>
      <c r="H60" s="1"/>
      <c r="I60" s="1"/>
    </row>
    <row r="61" spans="1:22" x14ac:dyDescent="0.2">
      <c r="G61" s="1"/>
      <c r="H61" s="1"/>
      <c r="I61" s="1"/>
    </row>
    <row r="62" spans="1:22" x14ac:dyDescent="0.2">
      <c r="G62" s="1"/>
      <c r="H62" s="1"/>
      <c r="I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27DC-6957-AC4F-956F-3D14A5E3F5FC}">
  <dimension ref="A1:V62"/>
  <sheetViews>
    <sheetView workbookViewId="0">
      <selection activeCell="E2" sqref="E2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1961</v>
      </c>
      <c r="B2">
        <v>5619</v>
      </c>
      <c r="C2" s="3"/>
      <c r="E2">
        <v>0.18269424807997656</v>
      </c>
      <c r="F2">
        <f>B2/E2</f>
        <v>30756.30491410007</v>
      </c>
      <c r="G2">
        <v>587.53753753753756</v>
      </c>
      <c r="H2">
        <v>2006</v>
      </c>
      <c r="I2">
        <v>109048.6</v>
      </c>
      <c r="J2">
        <v>32.700000000000003</v>
      </c>
      <c r="K2">
        <f t="shared" ref="K2:K59" si="0">J2/E2</f>
        <v>178.98757264478954</v>
      </c>
      <c r="L2">
        <f t="shared" ref="L2:L59" si="1">H2/B2</f>
        <v>0.35700302544936824</v>
      </c>
      <c r="M2">
        <f>1-AVERAGE($L$2:$L$60)</f>
        <v>0.71230416504354532</v>
      </c>
      <c r="N2">
        <f>1-M2</f>
        <v>0.28769583495645468</v>
      </c>
      <c r="O2">
        <f>(F2/((K2^M2)*(G2^N2)))^(1/N2)</f>
        <v>17897624.208432231</v>
      </c>
      <c r="P2">
        <f>F2/I2</f>
        <v>0.28204218040488432</v>
      </c>
      <c r="Q2">
        <f>(K2/F2)^(M2/N2)</f>
        <v>2.9248470074311689E-6</v>
      </c>
      <c r="R2">
        <f>G2/I2</f>
        <v>5.3878503487210065E-3</v>
      </c>
      <c r="S2">
        <f>O2/O$2*100</f>
        <v>100</v>
      </c>
      <c r="T2">
        <f t="shared" ref="T2:V17" si="2">P2/P$2*100</f>
        <v>100</v>
      </c>
      <c r="U2">
        <f t="shared" si="2"/>
        <v>100</v>
      </c>
      <c r="V2">
        <f t="shared" si="2"/>
        <v>100</v>
      </c>
    </row>
    <row r="3" spans="1:22" x14ac:dyDescent="0.2">
      <c r="A3">
        <v>1962</v>
      </c>
      <c r="B3">
        <v>5735</v>
      </c>
      <c r="C3" s="3"/>
      <c r="E3">
        <v>0.18419282192692799</v>
      </c>
      <c r="F3">
        <f t="shared" ref="F3:F59" si="3">B3/E3</f>
        <v>31135.849595024712</v>
      </c>
      <c r="G3">
        <v>585.30508474576266</v>
      </c>
      <c r="H3">
        <v>2053</v>
      </c>
      <c r="I3">
        <v>111177.3</v>
      </c>
      <c r="J3" s="3">
        <v>33.6</v>
      </c>
      <c r="K3">
        <f t="shared" si="0"/>
        <v>182.41753206500968</v>
      </c>
      <c r="L3">
        <f t="shared" si="1"/>
        <v>0.35797733217088057</v>
      </c>
      <c r="M3">
        <f t="shared" ref="M3:M59" si="4">1-AVERAGE($L$2:$L$60)</f>
        <v>0.71230416504354532</v>
      </c>
      <c r="N3">
        <f t="shared" ref="N3:N59" si="5">1-M3</f>
        <v>0.28769583495645468</v>
      </c>
      <c r="O3">
        <f t="shared" ref="O3:O59" si="6">(F3/((K3^M3)*(G3^N3)))^(1/N3)</f>
        <v>17887628.061237536</v>
      </c>
      <c r="P3">
        <f t="shared" ref="P3:P59" si="7">F3/I3</f>
        <v>0.28005581710497296</v>
      </c>
      <c r="Q3">
        <f t="shared" ref="Q3:Q59" si="8">(K3/F3)^(M3/N3)</f>
        <v>2.9738952532879946E-6</v>
      </c>
      <c r="R3">
        <f t="shared" ref="R3:R59" si="9">G3/I3</f>
        <v>5.2646096347524415E-3</v>
      </c>
      <c r="S3">
        <f t="shared" ref="S3:V59" si="10">O3/O$2*100</f>
        <v>99.944148189288811</v>
      </c>
      <c r="T3">
        <f t="shared" si="2"/>
        <v>99.29572119423419</v>
      </c>
      <c r="U3">
        <f t="shared" si="2"/>
        <v>101.67695081938332</v>
      </c>
      <c r="V3">
        <f t="shared" si="2"/>
        <v>97.712618094564917</v>
      </c>
    </row>
    <row r="4" spans="1:22" x14ac:dyDescent="0.2">
      <c r="A4">
        <v>1963</v>
      </c>
      <c r="B4">
        <v>5731</v>
      </c>
      <c r="C4" s="3"/>
      <c r="E4">
        <v>0.18539267527532113</v>
      </c>
      <c r="F4">
        <f t="shared" si="3"/>
        <v>30912.763902290437</v>
      </c>
      <c r="G4">
        <v>574.63291139240505</v>
      </c>
      <c r="H4">
        <v>2056</v>
      </c>
      <c r="I4">
        <v>112998.9</v>
      </c>
      <c r="J4" s="3">
        <v>33.700000000000003</v>
      </c>
      <c r="K4">
        <f t="shared" si="0"/>
        <v>181.77632935040793</v>
      </c>
      <c r="L4">
        <f t="shared" si="1"/>
        <v>0.35875065433606701</v>
      </c>
      <c r="M4">
        <f t="shared" si="4"/>
        <v>0.71230416504354532</v>
      </c>
      <c r="N4">
        <f t="shared" si="5"/>
        <v>0.28769583495645468</v>
      </c>
      <c r="O4">
        <f t="shared" si="6"/>
        <v>17925694.783412531</v>
      </c>
      <c r="P4">
        <f t="shared" si="7"/>
        <v>0.27356694536221537</v>
      </c>
      <c r="Q4">
        <f t="shared" si="8"/>
        <v>3.0010369549595034E-6</v>
      </c>
      <c r="R4">
        <f t="shared" si="9"/>
        <v>5.0852965063589561E-3</v>
      </c>
      <c r="S4">
        <f t="shared" si="10"/>
        <v>100.15683967130717</v>
      </c>
      <c r="T4">
        <f t="shared" si="2"/>
        <v>96.995046971164967</v>
      </c>
      <c r="U4">
        <f t="shared" si="2"/>
        <v>102.60492078165997</v>
      </c>
      <c r="V4">
        <f t="shared" si="2"/>
        <v>94.384516592338684</v>
      </c>
    </row>
    <row r="5" spans="1:22" x14ac:dyDescent="0.2">
      <c r="A5">
        <v>1964</v>
      </c>
      <c r="B5">
        <v>5821</v>
      </c>
      <c r="C5" s="3"/>
      <c r="E5">
        <v>0.18765112528513231</v>
      </c>
      <c r="F5">
        <f t="shared" si="3"/>
        <v>31020.330899455581</v>
      </c>
      <c r="G5">
        <v>575.37101910828028</v>
      </c>
      <c r="H5">
        <v>2127</v>
      </c>
      <c r="I5">
        <v>114814.39999999999</v>
      </c>
      <c r="J5" s="3">
        <v>35.300000000000004</v>
      </c>
      <c r="K5">
        <f t="shared" si="0"/>
        <v>188.1150456538021</v>
      </c>
      <c r="L5">
        <f t="shared" si="1"/>
        <v>0.36540113382580314</v>
      </c>
      <c r="M5">
        <f t="shared" si="4"/>
        <v>0.71230416504354532</v>
      </c>
      <c r="N5">
        <f t="shared" si="5"/>
        <v>0.28769583495645468</v>
      </c>
      <c r="O5">
        <f t="shared" si="6"/>
        <v>16645833.901962237</v>
      </c>
      <c r="P5">
        <f t="shared" si="7"/>
        <v>0.27017805170305798</v>
      </c>
      <c r="Q5">
        <f t="shared" si="8"/>
        <v>3.2388652974024768E-6</v>
      </c>
      <c r="R5">
        <f t="shared" si="9"/>
        <v>5.0113140782713696E-3</v>
      </c>
      <c r="S5">
        <f t="shared" si="10"/>
        <v>93.00582975767125</v>
      </c>
      <c r="T5">
        <f t="shared" si="2"/>
        <v>95.793491354805553</v>
      </c>
      <c r="U5">
        <f t="shared" si="2"/>
        <v>110.73622959332508</v>
      </c>
      <c r="V5">
        <f t="shared" si="2"/>
        <v>93.011382163964129</v>
      </c>
    </row>
    <row r="6" spans="1:22" x14ac:dyDescent="0.2">
      <c r="A6">
        <v>1965</v>
      </c>
      <c r="B6">
        <v>5960</v>
      </c>
      <c r="C6" s="3"/>
      <c r="E6">
        <v>0.19067867567812927</v>
      </c>
      <c r="F6">
        <f t="shared" si="3"/>
        <v>31256.772571992478</v>
      </c>
      <c r="G6">
        <v>577.8643533123028</v>
      </c>
      <c r="H6">
        <v>2171</v>
      </c>
      <c r="I6">
        <v>116601.3</v>
      </c>
      <c r="J6" s="3">
        <v>37.6</v>
      </c>
      <c r="K6">
        <f t="shared" si="0"/>
        <v>197.19037729981832</v>
      </c>
      <c r="L6">
        <f t="shared" si="1"/>
        <v>0.36426174496644298</v>
      </c>
      <c r="M6">
        <f t="shared" si="4"/>
        <v>0.71230416504354532</v>
      </c>
      <c r="N6">
        <f t="shared" si="5"/>
        <v>0.28769583495645468</v>
      </c>
      <c r="O6">
        <f t="shared" si="6"/>
        <v>15143557.96384266</v>
      </c>
      <c r="P6">
        <f t="shared" si="7"/>
        <v>0.26806538668087299</v>
      </c>
      <c r="Q6">
        <f t="shared" si="8"/>
        <v>3.5718260766848799E-6</v>
      </c>
      <c r="R6">
        <f t="shared" si="9"/>
        <v>4.955899748221527E-3</v>
      </c>
      <c r="S6">
        <f t="shared" si="10"/>
        <v>84.61211268872195</v>
      </c>
      <c r="T6">
        <f t="shared" si="2"/>
        <v>95.044431402442356</v>
      </c>
      <c r="U6">
        <f t="shared" si="2"/>
        <v>122.12009953375096</v>
      </c>
      <c r="V6">
        <f t="shared" si="2"/>
        <v>91.982876796085876</v>
      </c>
    </row>
    <row r="7" spans="1:22" x14ac:dyDescent="0.2">
      <c r="A7">
        <v>1966</v>
      </c>
      <c r="B7">
        <v>6112</v>
      </c>
      <c r="C7" s="3"/>
      <c r="E7">
        <v>0.19610316842609468</v>
      </c>
      <c r="F7">
        <f t="shared" si="3"/>
        <v>31167.267969479173</v>
      </c>
      <c r="G7">
        <v>573.38510301109352</v>
      </c>
      <c r="H7">
        <v>2276</v>
      </c>
      <c r="I7">
        <v>118546</v>
      </c>
      <c r="J7" s="3">
        <v>41.199999999999996</v>
      </c>
      <c r="K7">
        <f t="shared" si="0"/>
        <v>210.09349482044203</v>
      </c>
      <c r="L7">
        <f t="shared" si="1"/>
        <v>0.37238219895287961</v>
      </c>
      <c r="M7">
        <f t="shared" si="4"/>
        <v>0.71230416504354532</v>
      </c>
      <c r="N7">
        <f t="shared" si="5"/>
        <v>0.28769583495645468</v>
      </c>
      <c r="O7">
        <f t="shared" si="6"/>
        <v>12915907.323008792</v>
      </c>
      <c r="P7">
        <f t="shared" si="7"/>
        <v>0.26291286057293517</v>
      </c>
      <c r="Q7">
        <f t="shared" si="8"/>
        <v>4.2085007548863687E-6</v>
      </c>
      <c r="R7">
        <f t="shared" si="9"/>
        <v>4.8368152701153437E-3</v>
      </c>
      <c r="S7">
        <f t="shared" si="10"/>
        <v>72.165485053170528</v>
      </c>
      <c r="T7">
        <f t="shared" si="2"/>
        <v>93.217567739517492</v>
      </c>
      <c r="U7">
        <f t="shared" si="2"/>
        <v>143.88789376653946</v>
      </c>
      <c r="V7">
        <f t="shared" si="2"/>
        <v>89.772635783462874</v>
      </c>
    </row>
    <row r="8" spans="1:22" x14ac:dyDescent="0.2">
      <c r="A8">
        <v>1967</v>
      </c>
      <c r="B8">
        <v>6689</v>
      </c>
      <c r="C8" s="3"/>
      <c r="E8">
        <v>0.20096726056242609</v>
      </c>
      <c r="F8">
        <f t="shared" si="3"/>
        <v>33284.028360043296</v>
      </c>
      <c r="G8">
        <v>559.19218241042347</v>
      </c>
      <c r="H8">
        <v>2390</v>
      </c>
      <c r="I8">
        <v>120582.2</v>
      </c>
      <c r="J8" s="3">
        <v>43.699999999999996</v>
      </c>
      <c r="K8">
        <f t="shared" si="0"/>
        <v>217.44835391447029</v>
      </c>
      <c r="L8">
        <f t="shared" si="1"/>
        <v>0.35730303483330844</v>
      </c>
      <c r="M8">
        <f t="shared" si="4"/>
        <v>0.71230416504354532</v>
      </c>
      <c r="N8">
        <f t="shared" si="5"/>
        <v>0.28769583495645468</v>
      </c>
      <c r="O8">
        <f t="shared" si="6"/>
        <v>15282829.132685723</v>
      </c>
      <c r="P8">
        <f t="shared" si="7"/>
        <v>0.27602770856762687</v>
      </c>
      <c r="Q8">
        <f t="shared" si="8"/>
        <v>3.8946733113373381E-6</v>
      </c>
      <c r="R8">
        <f t="shared" si="9"/>
        <v>4.6374355618857797E-3</v>
      </c>
      <c r="S8">
        <f t="shared" si="10"/>
        <v>85.390267192476969</v>
      </c>
      <c r="T8">
        <f t="shared" si="2"/>
        <v>97.867527534844825</v>
      </c>
      <c r="U8">
        <f t="shared" si="2"/>
        <v>133.15818917851524</v>
      </c>
      <c r="V8">
        <f t="shared" si="2"/>
        <v>86.072092982067261</v>
      </c>
    </row>
    <row r="9" spans="1:22" x14ac:dyDescent="0.2">
      <c r="A9">
        <v>1968</v>
      </c>
      <c r="B9">
        <v>7165</v>
      </c>
      <c r="C9" s="3"/>
      <c r="E9">
        <v>0.20834046154738325</v>
      </c>
      <c r="F9">
        <f t="shared" si="3"/>
        <v>34390.823303280675</v>
      </c>
      <c r="G9">
        <v>561.7196721311476</v>
      </c>
      <c r="H9">
        <v>2531</v>
      </c>
      <c r="I9">
        <v>122655.9</v>
      </c>
      <c r="J9" s="3">
        <v>46.7</v>
      </c>
      <c r="K9">
        <f t="shared" si="0"/>
        <v>224.15233053219927</v>
      </c>
      <c r="L9">
        <f t="shared" si="1"/>
        <v>0.35324494068387996</v>
      </c>
      <c r="M9">
        <f t="shared" si="4"/>
        <v>0.71230416504354532</v>
      </c>
      <c r="N9">
        <f t="shared" si="5"/>
        <v>0.28769583495645468</v>
      </c>
      <c r="O9">
        <f t="shared" si="6"/>
        <v>15811614.390586896</v>
      </c>
      <c r="P9">
        <f t="shared" si="7"/>
        <v>0.28038458242351716</v>
      </c>
      <c r="Q9">
        <f t="shared" si="8"/>
        <v>3.8721014264607669E-6</v>
      </c>
      <c r="R9">
        <f t="shared" si="9"/>
        <v>4.5796384204196258E-3</v>
      </c>
      <c r="S9">
        <f t="shared" si="10"/>
        <v>88.344766916814919</v>
      </c>
      <c r="T9">
        <f t="shared" si="2"/>
        <v>99.412287205060039</v>
      </c>
      <c r="U9">
        <f t="shared" si="2"/>
        <v>132.38646044127796</v>
      </c>
      <c r="V9">
        <f t="shared" si="2"/>
        <v>84.999361972011016</v>
      </c>
    </row>
    <row r="10" spans="1:22" x14ac:dyDescent="0.2">
      <c r="A10">
        <v>1969</v>
      </c>
      <c r="B10">
        <v>7478</v>
      </c>
      <c r="C10" s="3"/>
      <c r="E10">
        <v>0.21795526165320708</v>
      </c>
      <c r="F10">
        <f t="shared" si="3"/>
        <v>34309.793410256796</v>
      </c>
      <c r="G10">
        <v>575.95993589743591</v>
      </c>
      <c r="H10">
        <v>2767</v>
      </c>
      <c r="I10">
        <v>124737.2</v>
      </c>
      <c r="J10" s="3">
        <v>49.699999999999996</v>
      </c>
      <c r="K10">
        <f t="shared" si="0"/>
        <v>228.02844777878613</v>
      </c>
      <c r="L10">
        <f t="shared" si="1"/>
        <v>0.37001872158331106</v>
      </c>
      <c r="M10">
        <f t="shared" si="4"/>
        <v>0.71230416504354532</v>
      </c>
      <c r="N10">
        <f t="shared" si="5"/>
        <v>0.28769583495645468</v>
      </c>
      <c r="O10">
        <f t="shared" si="6"/>
        <v>14659112.867553942</v>
      </c>
      <c r="P10">
        <f t="shared" si="7"/>
        <v>0.27505662633325739</v>
      </c>
      <c r="Q10">
        <f t="shared" si="8"/>
        <v>4.0636672570733571E-6</v>
      </c>
      <c r="R10">
        <f t="shared" si="9"/>
        <v>4.6173870817802221E-3</v>
      </c>
      <c r="S10">
        <f t="shared" si="10"/>
        <v>81.905356246375376</v>
      </c>
      <c r="T10">
        <f t="shared" si="2"/>
        <v>97.523223632153588</v>
      </c>
      <c r="U10">
        <f t="shared" si="2"/>
        <v>138.93606218543343</v>
      </c>
      <c r="V10">
        <f t="shared" si="2"/>
        <v>85.699987618927082</v>
      </c>
    </row>
    <row r="11" spans="1:22" x14ac:dyDescent="0.2">
      <c r="A11">
        <v>1970</v>
      </c>
      <c r="B11">
        <v>7735</v>
      </c>
      <c r="C11" s="3"/>
      <c r="E11">
        <v>0.22674949491294477</v>
      </c>
      <c r="F11">
        <f t="shared" si="3"/>
        <v>34112.534640792364</v>
      </c>
      <c r="G11">
        <v>553.65127388535029</v>
      </c>
      <c r="H11">
        <v>2844</v>
      </c>
      <c r="I11">
        <v>127007</v>
      </c>
      <c r="J11" s="3">
        <v>52.6</v>
      </c>
      <c r="K11">
        <f t="shared" si="0"/>
        <v>231.97405586369467</v>
      </c>
      <c r="L11">
        <f t="shared" si="1"/>
        <v>0.36767937944408535</v>
      </c>
      <c r="M11">
        <f t="shared" si="4"/>
        <v>0.71230416504354532</v>
      </c>
      <c r="N11">
        <f t="shared" si="5"/>
        <v>0.28769583495645468</v>
      </c>
      <c r="O11">
        <f t="shared" si="6"/>
        <v>14325614.889862137</v>
      </c>
      <c r="P11">
        <f t="shared" si="7"/>
        <v>0.26858783091319666</v>
      </c>
      <c r="Q11">
        <f t="shared" si="8"/>
        <v>4.3009502022172135E-6</v>
      </c>
      <c r="R11">
        <f t="shared" si="9"/>
        <v>4.3592185776008428E-3</v>
      </c>
      <c r="S11">
        <f t="shared" si="10"/>
        <v>80.041991736047351</v>
      </c>
      <c r="T11">
        <f t="shared" si="2"/>
        <v>95.229667607741035</v>
      </c>
      <c r="U11">
        <f t="shared" si="2"/>
        <v>147.04872396025414</v>
      </c>
      <c r="V11">
        <f t="shared" si="2"/>
        <v>80.90830842463275</v>
      </c>
    </row>
    <row r="12" spans="1:22" x14ac:dyDescent="0.2">
      <c r="A12">
        <v>1971</v>
      </c>
      <c r="B12">
        <v>8040</v>
      </c>
      <c r="C12" s="3"/>
      <c r="E12">
        <v>0.23607994051036532</v>
      </c>
      <c r="F12">
        <f t="shared" si="3"/>
        <v>34056.260699739527</v>
      </c>
      <c r="G12">
        <v>530.70406504065045</v>
      </c>
      <c r="H12">
        <v>2938</v>
      </c>
      <c r="I12">
        <v>129364.8</v>
      </c>
      <c r="J12" s="3">
        <v>56.6</v>
      </c>
      <c r="K12">
        <f t="shared" si="0"/>
        <v>239.74929796085289</v>
      </c>
      <c r="L12">
        <f t="shared" si="1"/>
        <v>0.36542288557213931</v>
      </c>
      <c r="M12">
        <f t="shared" si="4"/>
        <v>0.71230416504354532</v>
      </c>
      <c r="N12">
        <f t="shared" si="5"/>
        <v>0.28769583495645468</v>
      </c>
      <c r="O12">
        <f t="shared" si="6"/>
        <v>13694784.007138221</v>
      </c>
      <c r="P12">
        <f t="shared" si="7"/>
        <v>0.26325755305724219</v>
      </c>
      <c r="Q12">
        <f t="shared" si="8"/>
        <v>4.685860555693529E-6</v>
      </c>
      <c r="R12">
        <f t="shared" si="9"/>
        <v>4.1023838404314807E-3</v>
      </c>
      <c r="S12">
        <f t="shared" si="10"/>
        <v>76.517329046869264</v>
      </c>
      <c r="T12">
        <f t="shared" si="2"/>
        <v>93.339780836796834</v>
      </c>
      <c r="U12">
        <f t="shared" si="2"/>
        <v>160.20874062089905</v>
      </c>
      <c r="V12">
        <f t="shared" si="2"/>
        <v>76.141384316758604</v>
      </c>
    </row>
    <row r="13" spans="1:22" x14ac:dyDescent="0.2">
      <c r="A13">
        <v>1972</v>
      </c>
      <c r="B13">
        <v>8213</v>
      </c>
      <c r="C13" s="3"/>
      <c r="E13">
        <v>0.24356702837545877</v>
      </c>
      <c r="F13">
        <f t="shared" si="3"/>
        <v>33719.67074024344</v>
      </c>
      <c r="G13">
        <v>538.48</v>
      </c>
      <c r="H13">
        <v>3165</v>
      </c>
      <c r="I13">
        <v>131829.29999999999</v>
      </c>
      <c r="J13" s="3">
        <v>60</v>
      </c>
      <c r="K13">
        <f t="shared" si="0"/>
        <v>246.33876103915819</v>
      </c>
      <c r="L13">
        <f t="shared" si="1"/>
        <v>0.38536466577377326</v>
      </c>
      <c r="M13">
        <f t="shared" si="4"/>
        <v>0.71230416504354532</v>
      </c>
      <c r="N13">
        <f t="shared" si="5"/>
        <v>0.28769583495645468</v>
      </c>
      <c r="O13">
        <f t="shared" si="6"/>
        <v>12192411.997346655</v>
      </c>
      <c r="P13">
        <f t="shared" si="7"/>
        <v>0.25578282476083425</v>
      </c>
      <c r="Q13">
        <f t="shared" si="8"/>
        <v>5.1359893923587465E-6</v>
      </c>
      <c r="R13">
        <f t="shared" si="9"/>
        <v>4.084676168348008E-3</v>
      </c>
      <c r="S13">
        <f t="shared" si="10"/>
        <v>68.123075193423489</v>
      </c>
      <c r="T13">
        <f t="shared" si="2"/>
        <v>90.689564374252967</v>
      </c>
      <c r="U13">
        <f t="shared" si="2"/>
        <v>175.59856564496263</v>
      </c>
      <c r="V13">
        <f t="shared" si="2"/>
        <v>75.812725001124946</v>
      </c>
    </row>
    <row r="14" spans="1:22" x14ac:dyDescent="0.2">
      <c r="A14">
        <v>1973</v>
      </c>
      <c r="B14">
        <v>9714</v>
      </c>
      <c r="C14" s="3"/>
      <c r="E14">
        <v>0.25805418642887995</v>
      </c>
      <c r="F14">
        <f t="shared" si="3"/>
        <v>37643.256768776315</v>
      </c>
      <c r="G14">
        <v>554.54460093896716</v>
      </c>
      <c r="H14">
        <v>3532</v>
      </c>
      <c r="I14">
        <v>134224.6</v>
      </c>
      <c r="J14" s="3">
        <v>65.2</v>
      </c>
      <c r="K14">
        <f t="shared" si="0"/>
        <v>252.66011337494501</v>
      </c>
      <c r="L14">
        <f t="shared" si="1"/>
        <v>0.36359892938027588</v>
      </c>
      <c r="M14">
        <f t="shared" si="4"/>
        <v>0.71230416504354532</v>
      </c>
      <c r="N14">
        <f t="shared" si="5"/>
        <v>0.28769583495645468</v>
      </c>
      <c r="O14">
        <f t="shared" si="6"/>
        <v>16301939.984092185</v>
      </c>
      <c r="P14">
        <f t="shared" si="7"/>
        <v>0.28044975934945093</v>
      </c>
      <c r="Q14">
        <f t="shared" si="8"/>
        <v>4.1640066920378984E-6</v>
      </c>
      <c r="R14">
        <f t="shared" si="9"/>
        <v>4.1314677111272237E-3</v>
      </c>
      <c r="S14">
        <f t="shared" si="10"/>
        <v>91.084379659797193</v>
      </c>
      <c r="T14">
        <f t="shared" si="2"/>
        <v>99.435396133604058</v>
      </c>
      <c r="U14">
        <f t="shared" si="2"/>
        <v>142.36664965580735</v>
      </c>
      <c r="V14">
        <f t="shared" si="2"/>
        <v>76.681189040597076</v>
      </c>
    </row>
    <row r="15" spans="1:22" x14ac:dyDescent="0.2">
      <c r="A15">
        <v>1974</v>
      </c>
      <c r="B15">
        <v>15451</v>
      </c>
      <c r="C15" s="3"/>
      <c r="E15">
        <v>0.28141473806864364</v>
      </c>
      <c r="F15">
        <f t="shared" si="3"/>
        <v>54904.72924780201</v>
      </c>
      <c r="G15">
        <v>623.77253218884118</v>
      </c>
      <c r="H15">
        <v>4416</v>
      </c>
      <c r="I15">
        <v>136590</v>
      </c>
      <c r="J15" s="3">
        <v>85.1</v>
      </c>
      <c r="K15">
        <f t="shared" si="0"/>
        <v>302.40065102504371</v>
      </c>
      <c r="L15">
        <f t="shared" si="1"/>
        <v>0.28580674390007121</v>
      </c>
      <c r="M15">
        <f t="shared" si="4"/>
        <v>0.71230416504354532</v>
      </c>
      <c r="N15">
        <f t="shared" si="5"/>
        <v>0.28769583495645468</v>
      </c>
      <c r="O15">
        <f t="shared" si="6"/>
        <v>34490000.773728602</v>
      </c>
      <c r="P15">
        <f t="shared" si="7"/>
        <v>0.40196741524124763</v>
      </c>
      <c r="Q15">
        <f t="shared" si="8"/>
        <v>2.5520566083443708E-6</v>
      </c>
      <c r="R15">
        <f t="shared" si="9"/>
        <v>4.5667510958989762E-3</v>
      </c>
      <c r="S15">
        <f t="shared" si="10"/>
        <v>192.70714577568955</v>
      </c>
      <c r="T15">
        <f t="shared" si="2"/>
        <v>142.52031900484005</v>
      </c>
      <c r="U15">
        <f t="shared" si="2"/>
        <v>87.254362428542478</v>
      </c>
      <c r="V15">
        <f t="shared" si="2"/>
        <v>84.760169646936333</v>
      </c>
    </row>
    <row r="16" spans="1:22" x14ac:dyDescent="0.2">
      <c r="A16">
        <v>1975</v>
      </c>
      <c r="B16">
        <v>18161</v>
      </c>
      <c r="C16" s="3"/>
      <c r="E16">
        <v>0.30778583450100538</v>
      </c>
      <c r="F16">
        <f t="shared" si="3"/>
        <v>59005.314618989316</v>
      </c>
      <c r="G16">
        <v>660.07968127490039</v>
      </c>
      <c r="H16">
        <v>5451</v>
      </c>
      <c r="I16">
        <v>138915.4</v>
      </c>
      <c r="J16" s="3">
        <v>94.8</v>
      </c>
      <c r="K16">
        <f t="shared" si="0"/>
        <v>308.00637772590648</v>
      </c>
      <c r="L16">
        <f t="shared" si="1"/>
        <v>0.30014867022741037</v>
      </c>
      <c r="M16">
        <f t="shared" si="4"/>
        <v>0.71230416504354532</v>
      </c>
      <c r="N16">
        <f t="shared" si="5"/>
        <v>0.28769583495645468</v>
      </c>
      <c r="O16">
        <f t="shared" si="6"/>
        <v>40004020.411358528</v>
      </c>
      <c r="P16">
        <f t="shared" si="7"/>
        <v>0.42475718760475312</v>
      </c>
      <c r="Q16">
        <f t="shared" si="8"/>
        <v>2.2345553971657974E-6</v>
      </c>
      <c r="R16">
        <f t="shared" si="9"/>
        <v>4.7516667070382438E-3</v>
      </c>
      <c r="S16">
        <f t="shared" si="10"/>
        <v>223.51581386154683</v>
      </c>
      <c r="T16">
        <f t="shared" si="2"/>
        <v>150.60058995253652</v>
      </c>
      <c r="U16">
        <f t="shared" si="2"/>
        <v>76.399052377387761</v>
      </c>
      <c r="V16">
        <f t="shared" si="2"/>
        <v>88.192254786108109</v>
      </c>
    </row>
    <row r="17" spans="1:22" x14ac:dyDescent="0.2">
      <c r="A17">
        <v>1976</v>
      </c>
      <c r="B17">
        <v>21075</v>
      </c>
      <c r="C17" s="3"/>
      <c r="E17">
        <v>0.32470305338888183</v>
      </c>
      <c r="F17">
        <f t="shared" si="3"/>
        <v>64905.456785955896</v>
      </c>
      <c r="G17">
        <v>690.12276214833764</v>
      </c>
      <c r="H17">
        <v>6179</v>
      </c>
      <c r="I17">
        <v>141381.1</v>
      </c>
      <c r="J17" s="3">
        <v>105.7</v>
      </c>
      <c r="K17">
        <f t="shared" si="0"/>
        <v>325.52819844723786</v>
      </c>
      <c r="L17">
        <f t="shared" si="1"/>
        <v>0.29319098457888493</v>
      </c>
      <c r="M17">
        <f t="shared" si="4"/>
        <v>0.71230416504354532</v>
      </c>
      <c r="N17">
        <f t="shared" si="5"/>
        <v>0.28769583495645468</v>
      </c>
      <c r="O17">
        <f t="shared" si="6"/>
        <v>46467375.94475162</v>
      </c>
      <c r="P17">
        <f t="shared" si="7"/>
        <v>0.45908156596571886</v>
      </c>
      <c r="Q17">
        <f t="shared" si="8"/>
        <v>2.0239823021001959E-6</v>
      </c>
      <c r="R17">
        <f t="shared" si="9"/>
        <v>4.8812943324697405E-3</v>
      </c>
      <c r="S17">
        <f t="shared" si="10"/>
        <v>259.62873844931397</v>
      </c>
      <c r="T17">
        <f t="shared" si="2"/>
        <v>162.77053499823555</v>
      </c>
      <c r="U17">
        <f t="shared" si="2"/>
        <v>69.199595635527501</v>
      </c>
      <c r="V17">
        <f t="shared" si="2"/>
        <v>90.598179543507285</v>
      </c>
    </row>
    <row r="18" spans="1:22" x14ac:dyDescent="0.2">
      <c r="A18">
        <v>1977</v>
      </c>
      <c r="B18">
        <v>24550</v>
      </c>
      <c r="C18" s="3"/>
      <c r="E18">
        <v>0.34596977362960168</v>
      </c>
      <c r="F18">
        <f t="shared" si="3"/>
        <v>70959.95624832662</v>
      </c>
      <c r="G18">
        <v>772.45949214026598</v>
      </c>
      <c r="H18">
        <v>7469</v>
      </c>
      <c r="I18">
        <v>143750.29999999999</v>
      </c>
      <c r="J18" s="3">
        <v>125.80000000000001</v>
      </c>
      <c r="K18">
        <f t="shared" si="0"/>
        <v>363.61558028674091</v>
      </c>
      <c r="L18">
        <f t="shared" si="1"/>
        <v>0.30423625254582487</v>
      </c>
      <c r="M18">
        <f t="shared" si="4"/>
        <v>0.71230416504354532</v>
      </c>
      <c r="N18">
        <f t="shared" si="5"/>
        <v>0.28769583495645468</v>
      </c>
      <c r="O18">
        <f t="shared" si="6"/>
        <v>43037920.576340556</v>
      </c>
      <c r="P18">
        <f t="shared" si="7"/>
        <v>0.49363344805768494</v>
      </c>
      <c r="Q18">
        <f t="shared" si="8"/>
        <v>2.1344517655867794E-6</v>
      </c>
      <c r="R18">
        <f t="shared" si="9"/>
        <v>5.373620035160038E-3</v>
      </c>
      <c r="S18">
        <f t="shared" si="10"/>
        <v>240.46722668399644</v>
      </c>
      <c r="T18">
        <f t="shared" si="10"/>
        <v>175.02114306060597</v>
      </c>
      <c r="U18">
        <f t="shared" si="10"/>
        <v>72.976526982907842</v>
      </c>
      <c r="V18">
        <f t="shared" si="10"/>
        <v>99.735881425059503</v>
      </c>
    </row>
    <row r="19" spans="1:22" x14ac:dyDescent="0.2">
      <c r="A19">
        <v>1978</v>
      </c>
      <c r="B19">
        <v>27938</v>
      </c>
      <c r="C19" s="3"/>
      <c r="E19">
        <v>0.37220632312502872</v>
      </c>
      <c r="F19">
        <f t="shared" si="3"/>
        <v>75060.519567302676</v>
      </c>
      <c r="G19">
        <v>891.78082191780834</v>
      </c>
      <c r="H19">
        <v>9493</v>
      </c>
      <c r="I19">
        <v>146127.9</v>
      </c>
      <c r="J19" s="3">
        <v>151.30000000000001</v>
      </c>
      <c r="K19">
        <f t="shared" si="0"/>
        <v>406.49497496359425</v>
      </c>
      <c r="L19">
        <f t="shared" si="1"/>
        <v>0.33978810222635836</v>
      </c>
      <c r="M19">
        <f t="shared" si="4"/>
        <v>0.71230416504354532</v>
      </c>
      <c r="N19">
        <f t="shared" si="5"/>
        <v>0.28769583495645468</v>
      </c>
      <c r="O19">
        <f t="shared" si="6"/>
        <v>34388230.460974775</v>
      </c>
      <c r="P19">
        <f t="shared" si="7"/>
        <v>0.5136631647159966</v>
      </c>
      <c r="Q19">
        <f t="shared" si="8"/>
        <v>2.4476178356342456E-6</v>
      </c>
      <c r="R19">
        <f t="shared" si="9"/>
        <v>6.102741652468888E-3</v>
      </c>
      <c r="S19">
        <f t="shared" si="10"/>
        <v>192.13852107126718</v>
      </c>
      <c r="T19">
        <f t="shared" si="10"/>
        <v>182.12281722493066</v>
      </c>
      <c r="U19">
        <f t="shared" si="10"/>
        <v>83.683619328312716</v>
      </c>
      <c r="V19">
        <f t="shared" si="10"/>
        <v>113.26858129824609</v>
      </c>
    </row>
    <row r="20" spans="1:22" x14ac:dyDescent="0.2">
      <c r="A20">
        <v>1979</v>
      </c>
      <c r="B20">
        <v>33243</v>
      </c>
      <c r="C20" s="3"/>
      <c r="E20">
        <v>0.40436980157026486</v>
      </c>
      <c r="F20">
        <f t="shared" si="3"/>
        <v>82209.403053614442</v>
      </c>
      <c r="G20">
        <v>972.5</v>
      </c>
      <c r="H20">
        <v>11380</v>
      </c>
      <c r="I20">
        <v>148467.1</v>
      </c>
      <c r="J20" s="3">
        <v>171.39999999999998</v>
      </c>
      <c r="K20">
        <f t="shared" si="0"/>
        <v>423.86943667507489</v>
      </c>
      <c r="L20">
        <f t="shared" si="1"/>
        <v>0.34232770808892099</v>
      </c>
      <c r="M20">
        <f t="shared" si="4"/>
        <v>0.71230416504354532</v>
      </c>
      <c r="N20">
        <f t="shared" si="5"/>
        <v>0.28769583495645468</v>
      </c>
      <c r="O20">
        <f t="shared" si="6"/>
        <v>39003764.247582234</v>
      </c>
      <c r="P20">
        <f t="shared" si="7"/>
        <v>0.5537213500742888</v>
      </c>
      <c r="Q20">
        <f t="shared" si="8"/>
        <v>2.1673315941243432E-6</v>
      </c>
      <c r="R20">
        <f t="shared" si="9"/>
        <v>6.5502727540310271E-3</v>
      </c>
      <c r="S20">
        <f t="shared" si="10"/>
        <v>217.92704882699528</v>
      </c>
      <c r="T20">
        <f t="shared" si="10"/>
        <v>196.32572308134789</v>
      </c>
      <c r="U20">
        <f t="shared" si="10"/>
        <v>74.100682484170846</v>
      </c>
      <c r="V20">
        <f t="shared" si="10"/>
        <v>121.57488293241036</v>
      </c>
    </row>
    <row r="21" spans="1:22" x14ac:dyDescent="0.2">
      <c r="A21">
        <v>1980</v>
      </c>
      <c r="B21">
        <v>59560</v>
      </c>
      <c r="C21" s="3"/>
      <c r="E21">
        <v>0.44283841542413438</v>
      </c>
      <c r="F21">
        <f t="shared" si="3"/>
        <v>134496.01011455979</v>
      </c>
      <c r="G21">
        <v>1164.6162790697674</v>
      </c>
      <c r="H21">
        <v>15287</v>
      </c>
      <c r="I21">
        <v>150227.4</v>
      </c>
      <c r="J21" s="3">
        <v>202.8</v>
      </c>
      <c r="K21">
        <f t="shared" si="0"/>
        <v>457.95484975206051</v>
      </c>
      <c r="L21">
        <f t="shared" si="1"/>
        <v>0.25666554734721292</v>
      </c>
      <c r="M21">
        <f t="shared" si="4"/>
        <v>0.71230416504354532</v>
      </c>
      <c r="N21">
        <f t="shared" si="5"/>
        <v>0.28769583495645468</v>
      </c>
      <c r="O21">
        <f t="shared" si="6"/>
        <v>148850593.13135609</v>
      </c>
      <c r="P21">
        <f t="shared" si="7"/>
        <v>0.89528281867728388</v>
      </c>
      <c r="Q21">
        <f t="shared" si="8"/>
        <v>7.7584680326642839E-7</v>
      </c>
      <c r="R21">
        <f t="shared" si="9"/>
        <v>7.7523559555032397E-3</v>
      </c>
      <c r="S21">
        <f t="shared" si="10"/>
        <v>831.67794450185784</v>
      </c>
      <c r="T21">
        <f t="shared" si="10"/>
        <v>317.42869715163346</v>
      </c>
      <c r="U21">
        <f t="shared" si="10"/>
        <v>26.526064484577542</v>
      </c>
      <c r="V21">
        <f t="shared" si="10"/>
        <v>143.88588126512332</v>
      </c>
    </row>
    <row r="22" spans="1:22" x14ac:dyDescent="0.2">
      <c r="A22">
        <v>1981</v>
      </c>
      <c r="B22">
        <v>82196</v>
      </c>
      <c r="C22" s="3"/>
      <c r="E22">
        <v>0.48453604901742431</v>
      </c>
      <c r="F22">
        <f t="shared" si="3"/>
        <v>169638.56490488732</v>
      </c>
      <c r="G22">
        <v>1454.4787141615984</v>
      </c>
      <c r="H22">
        <v>21280</v>
      </c>
      <c r="I22">
        <v>151991.70000000001</v>
      </c>
      <c r="J22" s="3">
        <v>295.5</v>
      </c>
      <c r="K22">
        <f t="shared" si="0"/>
        <v>609.86174423809189</v>
      </c>
      <c r="L22">
        <f t="shared" si="1"/>
        <v>0.25889337680665725</v>
      </c>
      <c r="M22">
        <f t="shared" si="4"/>
        <v>0.71230416504354532</v>
      </c>
      <c r="N22">
        <f t="shared" si="5"/>
        <v>0.28769583495645468</v>
      </c>
      <c r="O22">
        <f t="shared" si="6"/>
        <v>131409317.26689568</v>
      </c>
      <c r="P22">
        <f t="shared" si="7"/>
        <v>1.1161041353237533</v>
      </c>
      <c r="Q22">
        <f t="shared" si="8"/>
        <v>8.8754638815555697E-7</v>
      </c>
      <c r="R22">
        <f t="shared" si="9"/>
        <v>9.5694614519187451E-3</v>
      </c>
      <c r="S22">
        <f t="shared" si="10"/>
        <v>734.22771501138072</v>
      </c>
      <c r="T22">
        <f t="shared" si="10"/>
        <v>395.7224177325304</v>
      </c>
      <c r="U22">
        <f t="shared" si="10"/>
        <v>30.345053464354365</v>
      </c>
      <c r="V22">
        <f t="shared" si="10"/>
        <v>177.61186433454651</v>
      </c>
    </row>
    <row r="23" spans="1:22" x14ac:dyDescent="0.2">
      <c r="A23">
        <v>1982</v>
      </c>
      <c r="B23">
        <v>78272</v>
      </c>
      <c r="C23" s="3"/>
      <c r="E23">
        <v>0.51267758506278627</v>
      </c>
      <c r="F23">
        <f t="shared" si="3"/>
        <v>152672.95134507242</v>
      </c>
      <c r="G23">
        <v>1418.970123022847</v>
      </c>
      <c r="H23">
        <v>23395</v>
      </c>
      <c r="I23">
        <v>153546.6</v>
      </c>
      <c r="J23" s="3">
        <v>306.2</v>
      </c>
      <c r="K23">
        <f t="shared" si="0"/>
        <v>597.2564608271307</v>
      </c>
      <c r="L23">
        <f t="shared" si="1"/>
        <v>0.29889360179885527</v>
      </c>
      <c r="M23">
        <f t="shared" si="4"/>
        <v>0.71230416504354532</v>
      </c>
      <c r="N23">
        <f t="shared" si="5"/>
        <v>0.28769583495645468</v>
      </c>
      <c r="O23">
        <f t="shared" si="6"/>
        <v>98345032.892367318</v>
      </c>
      <c r="P23">
        <f t="shared" si="7"/>
        <v>0.9943102051434054</v>
      </c>
      <c r="Q23">
        <f t="shared" si="8"/>
        <v>1.0940481091059879E-6</v>
      </c>
      <c r="R23">
        <f t="shared" si="9"/>
        <v>9.2412995339710997E-3</v>
      </c>
      <c r="S23">
        <f t="shared" si="10"/>
        <v>549.48652260803055</v>
      </c>
      <c r="T23">
        <f t="shared" si="10"/>
        <v>352.53953990712597</v>
      </c>
      <c r="U23">
        <f t="shared" si="10"/>
        <v>37.405310647918888</v>
      </c>
      <c r="V23">
        <f t="shared" si="10"/>
        <v>171.52108792637205</v>
      </c>
    </row>
    <row r="24" spans="1:22" x14ac:dyDescent="0.2">
      <c r="A24">
        <v>1983</v>
      </c>
      <c r="B24">
        <v>70958</v>
      </c>
      <c r="C24" s="3"/>
      <c r="E24">
        <v>0.5294328883097178</v>
      </c>
      <c r="F24">
        <f t="shared" si="3"/>
        <v>134026.43010437544</v>
      </c>
      <c r="G24">
        <v>1188.2842323651453</v>
      </c>
      <c r="H24">
        <v>21142</v>
      </c>
      <c r="I24">
        <v>154962.70000000001</v>
      </c>
      <c r="J24" s="3">
        <v>283.7</v>
      </c>
      <c r="K24">
        <f t="shared" si="0"/>
        <v>535.85639703220647</v>
      </c>
      <c r="L24">
        <f t="shared" si="1"/>
        <v>0.29795090053270951</v>
      </c>
      <c r="M24">
        <f t="shared" si="4"/>
        <v>0.71230416504354532</v>
      </c>
      <c r="N24">
        <f t="shared" si="5"/>
        <v>0.28769583495645468</v>
      </c>
      <c r="O24">
        <f t="shared" si="6"/>
        <v>97681808.387938499</v>
      </c>
      <c r="P24">
        <f t="shared" si="7"/>
        <v>0.86489477857817032</v>
      </c>
      <c r="Q24">
        <f t="shared" si="8"/>
        <v>1.1546661238311718E-6</v>
      </c>
      <c r="R24">
        <f t="shared" si="9"/>
        <v>7.6681952002975243E-3</v>
      </c>
      <c r="S24">
        <f t="shared" si="10"/>
        <v>545.78086594262606</v>
      </c>
      <c r="T24">
        <f t="shared" si="10"/>
        <v>306.65440798130788</v>
      </c>
      <c r="U24">
        <f t="shared" si="10"/>
        <v>39.477829811183547</v>
      </c>
      <c r="V24">
        <f t="shared" si="10"/>
        <v>142.323834256418</v>
      </c>
    </row>
    <row r="25" spans="1:22" x14ac:dyDescent="0.2">
      <c r="A25">
        <v>1984</v>
      </c>
      <c r="B25">
        <v>72703</v>
      </c>
      <c r="C25" s="3"/>
      <c r="E25">
        <v>0.54901302446059874</v>
      </c>
      <c r="F25">
        <f t="shared" si="3"/>
        <v>132424.90935698687</v>
      </c>
      <c r="G25">
        <v>1242.7346938775511</v>
      </c>
      <c r="H25">
        <v>22362</v>
      </c>
      <c r="I25">
        <v>156464.29999999999</v>
      </c>
      <c r="J25" s="3">
        <v>296.2</v>
      </c>
      <c r="K25">
        <f t="shared" si="0"/>
        <v>539.51361225175719</v>
      </c>
      <c r="L25">
        <f t="shared" si="1"/>
        <v>0.3075801548766901</v>
      </c>
      <c r="M25">
        <f t="shared" si="4"/>
        <v>0.71230416504354532</v>
      </c>
      <c r="N25">
        <f t="shared" si="5"/>
        <v>0.28769583495645468</v>
      </c>
      <c r="O25">
        <f t="shared" si="6"/>
        <v>88083593.183392778</v>
      </c>
      <c r="P25">
        <f t="shared" si="7"/>
        <v>0.84635862210732338</v>
      </c>
      <c r="Q25">
        <f t="shared" si="8"/>
        <v>1.2097516943086052E-6</v>
      </c>
      <c r="R25">
        <f t="shared" si="9"/>
        <v>7.9426085942771053E-3</v>
      </c>
      <c r="S25">
        <f t="shared" si="10"/>
        <v>492.15243407498377</v>
      </c>
      <c r="T25">
        <f t="shared" si="10"/>
        <v>300.0822858809052</v>
      </c>
      <c r="U25">
        <f t="shared" si="10"/>
        <v>41.361195687671348</v>
      </c>
      <c r="V25">
        <f t="shared" si="10"/>
        <v>147.41702312059502</v>
      </c>
    </row>
    <row r="26" spans="1:22" x14ac:dyDescent="0.2">
      <c r="A26">
        <v>1985</v>
      </c>
      <c r="B26">
        <v>73588</v>
      </c>
      <c r="C26" s="3"/>
      <c r="E26">
        <v>0.56411523052842438</v>
      </c>
      <c r="F26">
        <f t="shared" si="3"/>
        <v>130448.52543879699</v>
      </c>
      <c r="G26">
        <v>1190.967880085653</v>
      </c>
      <c r="H26">
        <v>22402</v>
      </c>
      <c r="I26">
        <v>157973.70000000001</v>
      </c>
      <c r="J26" s="3">
        <v>308.3</v>
      </c>
      <c r="K26">
        <f t="shared" si="0"/>
        <v>546.51954656711848</v>
      </c>
      <c r="L26">
        <f t="shared" si="1"/>
        <v>0.30442463445126922</v>
      </c>
      <c r="M26">
        <f t="shared" si="4"/>
        <v>0.71230416504354532</v>
      </c>
      <c r="N26">
        <f t="shared" si="5"/>
        <v>0.28769583495645468</v>
      </c>
      <c r="O26">
        <f t="shared" si="6"/>
        <v>84489139.426641971</v>
      </c>
      <c r="P26">
        <f t="shared" si="7"/>
        <v>0.82576103135393408</v>
      </c>
      <c r="Q26">
        <f t="shared" si="8"/>
        <v>1.2963976610735115E-6</v>
      </c>
      <c r="R26">
        <f t="shared" si="9"/>
        <v>7.5390263068197613E-3</v>
      </c>
      <c r="S26">
        <f t="shared" si="10"/>
        <v>472.06902124381412</v>
      </c>
      <c r="T26">
        <f t="shared" si="10"/>
        <v>292.77926804016221</v>
      </c>
      <c r="U26">
        <f t="shared" si="10"/>
        <v>44.323605911001486</v>
      </c>
      <c r="V26">
        <f t="shared" si="10"/>
        <v>139.9264236915825</v>
      </c>
    </row>
    <row r="27" spans="1:22" x14ac:dyDescent="0.2">
      <c r="A27">
        <v>1986</v>
      </c>
      <c r="B27">
        <v>44419</v>
      </c>
      <c r="C27" s="3"/>
      <c r="E27">
        <v>0.57257397322031656</v>
      </c>
      <c r="F27">
        <f t="shared" si="3"/>
        <v>77577.749037692178</v>
      </c>
      <c r="G27">
        <v>893.36015325670496</v>
      </c>
      <c r="H27">
        <v>18426</v>
      </c>
      <c r="I27">
        <v>159590.20000000001</v>
      </c>
      <c r="J27" s="3">
        <v>291.2</v>
      </c>
      <c r="K27">
        <f t="shared" si="0"/>
        <v>508.58057407361628</v>
      </c>
      <c r="L27">
        <f t="shared" si="1"/>
        <v>0.41482248587316239</v>
      </c>
      <c r="M27">
        <f t="shared" si="4"/>
        <v>0.71230416504354532</v>
      </c>
      <c r="N27">
        <f t="shared" si="5"/>
        <v>0.28769583495645468</v>
      </c>
      <c r="O27">
        <f t="shared" si="6"/>
        <v>22106495.367481239</v>
      </c>
      <c r="P27">
        <f t="shared" si="7"/>
        <v>0.48610597040226888</v>
      </c>
      <c r="Q27">
        <f t="shared" si="8"/>
        <v>3.928173838649726E-6</v>
      </c>
      <c r="R27">
        <f t="shared" si="9"/>
        <v>5.5978384215115019E-3</v>
      </c>
      <c r="S27">
        <f t="shared" si="10"/>
        <v>123.51636792701264</v>
      </c>
      <c r="T27">
        <f t="shared" si="10"/>
        <v>172.35222394907092</v>
      </c>
      <c r="U27">
        <f t="shared" si="10"/>
        <v>134.30356626071043</v>
      </c>
      <c r="V27">
        <f t="shared" si="10"/>
        <v>103.8974369961917</v>
      </c>
    </row>
    <row r="28" spans="1:22" x14ac:dyDescent="0.2">
      <c r="A28">
        <v>1987</v>
      </c>
      <c r="B28">
        <v>47535</v>
      </c>
      <c r="C28" s="3"/>
      <c r="E28">
        <v>0.58850500684092122</v>
      </c>
      <c r="F28">
        <f t="shared" si="3"/>
        <v>80772.464885501278</v>
      </c>
      <c r="G28">
        <v>806.66208791208794</v>
      </c>
      <c r="H28">
        <v>16730</v>
      </c>
      <c r="I28">
        <v>160803.4</v>
      </c>
      <c r="J28" s="3">
        <v>279.10000000000002</v>
      </c>
      <c r="K28">
        <f t="shared" si="0"/>
        <v>474.25254969061552</v>
      </c>
      <c r="L28">
        <f t="shared" si="1"/>
        <v>0.3519511938571579</v>
      </c>
      <c r="M28">
        <f t="shared" si="4"/>
        <v>0.71230416504354532</v>
      </c>
      <c r="N28">
        <f t="shared" si="5"/>
        <v>0.28769583495645468</v>
      </c>
      <c r="O28">
        <f t="shared" si="6"/>
        <v>33490180.377288111</v>
      </c>
      <c r="P28">
        <f t="shared" si="7"/>
        <v>0.50230570302307842</v>
      </c>
      <c r="Q28">
        <f t="shared" si="8"/>
        <v>2.9898830657396658E-6</v>
      </c>
      <c r="R28">
        <f t="shared" si="9"/>
        <v>5.0164492038855396E-3</v>
      </c>
      <c r="S28">
        <f t="shared" si="10"/>
        <v>187.1208155186857</v>
      </c>
      <c r="T28">
        <f t="shared" si="10"/>
        <v>178.09595086167459</v>
      </c>
      <c r="U28">
        <f t="shared" si="10"/>
        <v>102.22357128913954</v>
      </c>
      <c r="V28">
        <f t="shared" si="10"/>
        <v>93.10669152264721</v>
      </c>
    </row>
    <row r="29" spans="1:22" x14ac:dyDescent="0.2">
      <c r="A29">
        <v>1988</v>
      </c>
      <c r="B29">
        <v>42834</v>
      </c>
      <c r="C29" s="3"/>
      <c r="E29">
        <v>0.60771728543461012</v>
      </c>
      <c r="F29">
        <f t="shared" si="3"/>
        <v>70483.432060628635</v>
      </c>
      <c r="G29">
        <v>808.4622770919068</v>
      </c>
      <c r="H29">
        <v>17338</v>
      </c>
      <c r="I29">
        <v>161924.4</v>
      </c>
      <c r="J29" s="3">
        <v>298.2</v>
      </c>
      <c r="K29">
        <f t="shared" si="0"/>
        <v>490.68869217162666</v>
      </c>
      <c r="L29">
        <f t="shared" si="1"/>
        <v>0.40477191016482233</v>
      </c>
      <c r="M29">
        <f t="shared" si="4"/>
        <v>0.71230416504354532</v>
      </c>
      <c r="N29">
        <f t="shared" si="5"/>
        <v>0.28769583495645468</v>
      </c>
      <c r="O29">
        <f t="shared" si="6"/>
        <v>19126022.010945626</v>
      </c>
      <c r="P29">
        <f t="shared" si="7"/>
        <v>0.43528604744330462</v>
      </c>
      <c r="Q29">
        <f t="shared" si="8"/>
        <v>4.5582971335213078E-6</v>
      </c>
      <c r="R29">
        <f t="shared" si="9"/>
        <v>4.992837874291378E-3</v>
      </c>
      <c r="S29">
        <f t="shared" si="10"/>
        <v>106.86346851519349</v>
      </c>
      <c r="T29">
        <f t="shared" si="10"/>
        <v>154.33366981436316</v>
      </c>
      <c r="U29">
        <f t="shared" si="10"/>
        <v>155.84736986037308</v>
      </c>
      <c r="V29">
        <f t="shared" si="10"/>
        <v>92.668458682721237</v>
      </c>
    </row>
    <row r="30" spans="1:22" x14ac:dyDescent="0.2">
      <c r="A30">
        <v>1989</v>
      </c>
      <c r="B30">
        <v>47643</v>
      </c>
      <c r="C30" s="3"/>
      <c r="E30">
        <v>0.63170892609764839</v>
      </c>
      <c r="F30">
        <f t="shared" si="3"/>
        <v>75419.228748772555</v>
      </c>
      <c r="G30">
        <v>781.65576102418208</v>
      </c>
      <c r="H30">
        <v>17160</v>
      </c>
      <c r="I30">
        <v>162915.79999999999</v>
      </c>
      <c r="J30" s="3">
        <v>302.89999999999998</v>
      </c>
      <c r="K30">
        <f t="shared" si="0"/>
        <v>479.49298717551801</v>
      </c>
      <c r="L30">
        <f t="shared" si="1"/>
        <v>0.36017883004848561</v>
      </c>
      <c r="M30">
        <f t="shared" si="4"/>
        <v>0.71230416504354532</v>
      </c>
      <c r="N30">
        <f t="shared" si="5"/>
        <v>0.28769583495645468</v>
      </c>
      <c r="O30">
        <f t="shared" si="6"/>
        <v>26500907.473919135</v>
      </c>
      <c r="P30">
        <f t="shared" si="7"/>
        <v>0.4629337900238808</v>
      </c>
      <c r="Q30">
        <f t="shared" si="8"/>
        <v>3.6408753286324871E-6</v>
      </c>
      <c r="R30">
        <f t="shared" si="9"/>
        <v>4.7979125476116016E-3</v>
      </c>
      <c r="S30">
        <f t="shared" si="10"/>
        <v>148.06941505361129</v>
      </c>
      <c r="T30">
        <f t="shared" si="10"/>
        <v>164.13636760264666</v>
      </c>
      <c r="U30">
        <f t="shared" si="10"/>
        <v>124.48088120103726</v>
      </c>
      <c r="V30">
        <f t="shared" si="10"/>
        <v>89.050590440964143</v>
      </c>
    </row>
    <row r="31" spans="1:22" x14ac:dyDescent="0.2">
      <c r="A31">
        <v>1990</v>
      </c>
      <c r="B31">
        <v>55549</v>
      </c>
      <c r="C31" s="3"/>
      <c r="E31">
        <v>0.65485687880638621</v>
      </c>
      <c r="F31">
        <f t="shared" si="3"/>
        <v>84826.168583965526</v>
      </c>
      <c r="G31">
        <v>838.45416666666665</v>
      </c>
      <c r="H31">
        <v>18413</v>
      </c>
      <c r="I31">
        <v>164229.5</v>
      </c>
      <c r="J31" s="3">
        <v>324.2</v>
      </c>
      <c r="K31">
        <f t="shared" si="0"/>
        <v>495.07000764949186</v>
      </c>
      <c r="L31">
        <f t="shared" si="1"/>
        <v>0.33147311382743166</v>
      </c>
      <c r="M31">
        <f t="shared" si="4"/>
        <v>0.71230416504354532</v>
      </c>
      <c r="N31">
        <f t="shared" si="5"/>
        <v>0.28769583495645468</v>
      </c>
      <c r="O31">
        <f t="shared" si="6"/>
        <v>34344511.56058751</v>
      </c>
      <c r="P31">
        <f t="shared" si="7"/>
        <v>0.51650993630234232</v>
      </c>
      <c r="Q31">
        <f t="shared" si="8"/>
        <v>2.9457316412044648E-6</v>
      </c>
      <c r="R31">
        <f t="shared" si="9"/>
        <v>5.1053809861606268E-3</v>
      </c>
      <c r="S31">
        <f t="shared" si="10"/>
        <v>191.89424898309431</v>
      </c>
      <c r="T31">
        <f t="shared" si="10"/>
        <v>183.13215972194971</v>
      </c>
      <c r="U31">
        <f t="shared" si="10"/>
        <v>100.71404192151707</v>
      </c>
      <c r="V31">
        <f t="shared" si="10"/>
        <v>94.757290119844669</v>
      </c>
    </row>
    <row r="32" spans="1:22" x14ac:dyDescent="0.2">
      <c r="A32">
        <v>1991</v>
      </c>
      <c r="B32">
        <v>45904</v>
      </c>
      <c r="C32" s="3"/>
      <c r="E32">
        <v>0.67328032461365228</v>
      </c>
      <c r="F32">
        <f t="shared" si="3"/>
        <v>68179.624922711126</v>
      </c>
      <c r="G32">
        <v>833.01001430615167</v>
      </c>
      <c r="H32">
        <v>19456</v>
      </c>
      <c r="I32">
        <v>165924.20000000001</v>
      </c>
      <c r="J32" s="3">
        <v>301.20000000000005</v>
      </c>
      <c r="K32">
        <f t="shared" si="0"/>
        <v>447.3619516103301</v>
      </c>
      <c r="L32">
        <f t="shared" si="1"/>
        <v>0.42384105960264901</v>
      </c>
      <c r="M32">
        <f t="shared" si="4"/>
        <v>0.71230416504354532</v>
      </c>
      <c r="N32">
        <f t="shared" si="5"/>
        <v>0.28769583495645468</v>
      </c>
      <c r="O32">
        <f t="shared" si="6"/>
        <v>20790660.352828015</v>
      </c>
      <c r="P32">
        <f t="shared" si="7"/>
        <v>0.41090826366926053</v>
      </c>
      <c r="Q32">
        <f t="shared" si="8"/>
        <v>3.9367342771994124E-6</v>
      </c>
      <c r="R32">
        <f t="shared" si="9"/>
        <v>5.0204250754630831E-3</v>
      </c>
      <c r="S32">
        <f t="shared" si="10"/>
        <v>116.16435852437202</v>
      </c>
      <c r="T32">
        <f t="shared" si="10"/>
        <v>145.69035847027672</v>
      </c>
      <c r="U32">
        <f t="shared" si="10"/>
        <v>134.5962461351769</v>
      </c>
      <c r="V32">
        <f t="shared" si="10"/>
        <v>93.180484804201285</v>
      </c>
    </row>
    <row r="33" spans="1:22" x14ac:dyDescent="0.2">
      <c r="A33">
        <v>1992</v>
      </c>
      <c r="B33">
        <v>42224</v>
      </c>
      <c r="C33" s="3"/>
      <c r="E33">
        <v>0.68639449611293046</v>
      </c>
      <c r="F33">
        <f t="shared" si="3"/>
        <v>61515.64477733372</v>
      </c>
      <c r="G33">
        <v>737.46811819595644</v>
      </c>
      <c r="H33">
        <v>19036</v>
      </c>
      <c r="I33">
        <v>167953.3</v>
      </c>
      <c r="J33" s="3">
        <v>303.3</v>
      </c>
      <c r="K33">
        <f t="shared" si="0"/>
        <v>441.87417253138779</v>
      </c>
      <c r="L33">
        <f t="shared" si="1"/>
        <v>0.45083364910951118</v>
      </c>
      <c r="M33">
        <f t="shared" si="4"/>
        <v>0.71230416504354532</v>
      </c>
      <c r="N33">
        <f t="shared" si="5"/>
        <v>0.28769583495645468</v>
      </c>
      <c r="O33">
        <f t="shared" si="6"/>
        <v>16934888.086247083</v>
      </c>
      <c r="P33">
        <f t="shared" si="7"/>
        <v>0.36626636557503617</v>
      </c>
      <c r="Q33">
        <f t="shared" si="8"/>
        <v>4.9256097424478482E-6</v>
      </c>
      <c r="R33">
        <f t="shared" si="9"/>
        <v>4.3909117486584451E-3</v>
      </c>
      <c r="S33">
        <f t="shared" si="10"/>
        <v>94.620871960583642</v>
      </c>
      <c r="T33">
        <f t="shared" si="10"/>
        <v>129.86226565446495</v>
      </c>
      <c r="U33">
        <f t="shared" si="10"/>
        <v>168.40572275860359</v>
      </c>
      <c r="V33">
        <f t="shared" si="10"/>
        <v>81.496542488430109</v>
      </c>
    </row>
    <row r="34" spans="1:22" x14ac:dyDescent="0.2">
      <c r="A34">
        <v>1993</v>
      </c>
      <c r="B34">
        <v>43111</v>
      </c>
      <c r="C34" s="3"/>
      <c r="E34">
        <v>0.70269866769310019</v>
      </c>
      <c r="F34">
        <f t="shared" si="3"/>
        <v>61350.621513955244</v>
      </c>
      <c r="G34">
        <v>729.99351701782814</v>
      </c>
      <c r="H34">
        <v>19168</v>
      </c>
      <c r="I34">
        <v>169920.1</v>
      </c>
      <c r="J34" s="3">
        <v>301.60000000000002</v>
      </c>
      <c r="K34">
        <f t="shared" si="0"/>
        <v>429.20246453593984</v>
      </c>
      <c r="L34">
        <f t="shared" si="1"/>
        <v>0.44461970262809958</v>
      </c>
      <c r="M34">
        <f t="shared" si="4"/>
        <v>0.71230416504354532</v>
      </c>
      <c r="N34">
        <f t="shared" si="5"/>
        <v>0.28769583495645468</v>
      </c>
      <c r="O34">
        <f t="shared" si="6"/>
        <v>18215368.295312423</v>
      </c>
      <c r="P34">
        <f t="shared" si="7"/>
        <v>0.36105570508700996</v>
      </c>
      <c r="Q34">
        <f t="shared" si="8"/>
        <v>4.6138344436967256E-6</v>
      </c>
      <c r="R34">
        <f t="shared" si="9"/>
        <v>4.2960986782483541E-3</v>
      </c>
      <c r="S34">
        <f t="shared" si="10"/>
        <v>101.77534226431288</v>
      </c>
      <c r="T34">
        <f t="shared" si="10"/>
        <v>128.01479004619029</v>
      </c>
      <c r="U34">
        <f t="shared" si="10"/>
        <v>157.74618063694751</v>
      </c>
      <c r="V34">
        <f t="shared" si="10"/>
        <v>79.736785548770527</v>
      </c>
    </row>
    <row r="35" spans="1:22" x14ac:dyDescent="0.2">
      <c r="A35">
        <v>1994</v>
      </c>
      <c r="B35">
        <v>41823</v>
      </c>
      <c r="C35" s="3"/>
      <c r="E35">
        <v>0.71715917654300365</v>
      </c>
      <c r="F35">
        <f t="shared" si="3"/>
        <v>58317.597219635005</v>
      </c>
      <c r="G35">
        <v>709.03119868637111</v>
      </c>
      <c r="H35">
        <v>18953</v>
      </c>
      <c r="I35">
        <v>171992.2</v>
      </c>
      <c r="J35" s="3">
        <v>310.40000000000003</v>
      </c>
      <c r="K35">
        <f t="shared" si="0"/>
        <v>432.8188359748155</v>
      </c>
      <c r="L35">
        <f t="shared" si="1"/>
        <v>0.45317169978241639</v>
      </c>
      <c r="M35">
        <f t="shared" si="4"/>
        <v>0.71230416504354532</v>
      </c>
      <c r="N35">
        <f t="shared" si="5"/>
        <v>0.28769583495645468</v>
      </c>
      <c r="O35">
        <f t="shared" si="6"/>
        <v>15400424.909874765</v>
      </c>
      <c r="P35">
        <f t="shared" si="7"/>
        <v>0.33907117427206002</v>
      </c>
      <c r="Q35">
        <f t="shared" si="8"/>
        <v>5.340741686625562E-6</v>
      </c>
      <c r="R35">
        <f t="shared" si="9"/>
        <v>4.1224613597963811E-3</v>
      </c>
      <c r="S35">
        <f t="shared" si="10"/>
        <v>86.047314048638128</v>
      </c>
      <c r="T35">
        <f t="shared" si="10"/>
        <v>120.22002304240733</v>
      </c>
      <c r="U35">
        <f t="shared" si="10"/>
        <v>182.59901024075177</v>
      </c>
      <c r="V35">
        <f t="shared" si="10"/>
        <v>76.514028656623523</v>
      </c>
    </row>
    <row r="36" spans="1:22" x14ac:dyDescent="0.2">
      <c r="A36">
        <v>1995</v>
      </c>
      <c r="B36">
        <v>42410</v>
      </c>
      <c r="C36" s="3"/>
      <c r="E36">
        <v>0.73433172932414381</v>
      </c>
      <c r="F36">
        <f t="shared" si="3"/>
        <v>57753.19015430921</v>
      </c>
      <c r="G36">
        <v>688.1542372881355</v>
      </c>
      <c r="H36">
        <v>18416</v>
      </c>
      <c r="I36">
        <v>174237.4</v>
      </c>
      <c r="J36" s="3">
        <v>333.5</v>
      </c>
      <c r="K36">
        <f t="shared" si="0"/>
        <v>454.1544191573243</v>
      </c>
      <c r="L36">
        <f t="shared" si="1"/>
        <v>0.4342372082056119</v>
      </c>
      <c r="M36">
        <f t="shared" si="4"/>
        <v>0.71230416504354532</v>
      </c>
      <c r="N36">
        <f t="shared" si="5"/>
        <v>0.28769583495645468</v>
      </c>
      <c r="O36">
        <f t="shared" si="6"/>
        <v>13617319.169385575</v>
      </c>
      <c r="P36">
        <f t="shared" si="7"/>
        <v>0.33146264897380934</v>
      </c>
      <c r="Q36">
        <f t="shared" si="8"/>
        <v>6.1630909038493776E-6</v>
      </c>
      <c r="R36">
        <f t="shared" si="9"/>
        <v>3.9495208106189346E-3</v>
      </c>
      <c r="S36">
        <f t="shared" si="10"/>
        <v>76.084507143523297</v>
      </c>
      <c r="T36">
        <f t="shared" si="10"/>
        <v>117.52236793020808</v>
      </c>
      <c r="U36">
        <f t="shared" si="10"/>
        <v>210.71498400397667</v>
      </c>
      <c r="V36">
        <f t="shared" si="10"/>
        <v>73.304203995875469</v>
      </c>
    </row>
    <row r="37" spans="1:22" x14ac:dyDescent="0.2">
      <c r="A37">
        <v>1996</v>
      </c>
      <c r="B37">
        <v>54479</v>
      </c>
      <c r="C37" s="3"/>
      <c r="E37">
        <v>0.74460036457205936</v>
      </c>
      <c r="F37">
        <f t="shared" si="3"/>
        <v>73165.422140654555</v>
      </c>
      <c r="G37">
        <v>693.20583190394507</v>
      </c>
      <c r="H37">
        <v>18942</v>
      </c>
      <c r="I37">
        <v>176547.3</v>
      </c>
      <c r="J37" s="3">
        <v>348.1</v>
      </c>
      <c r="K37">
        <f t="shared" si="0"/>
        <v>467.49909960098108</v>
      </c>
      <c r="L37">
        <f t="shared" si="1"/>
        <v>0.34769360671084271</v>
      </c>
      <c r="M37">
        <f t="shared" si="4"/>
        <v>0.71230416504354532</v>
      </c>
      <c r="N37">
        <f t="shared" si="5"/>
        <v>0.28769583495645468</v>
      </c>
      <c r="O37">
        <f t="shared" si="6"/>
        <v>28632118.608455505</v>
      </c>
      <c r="P37">
        <f t="shared" si="7"/>
        <v>0.41442390872392021</v>
      </c>
      <c r="Q37">
        <f t="shared" si="8"/>
        <v>3.6862958766888365E-6</v>
      </c>
      <c r="R37">
        <f t="shared" si="9"/>
        <v>3.9264595488231486E-3</v>
      </c>
      <c r="S37">
        <f t="shared" si="10"/>
        <v>159.97720297963266</v>
      </c>
      <c r="T37">
        <f t="shared" si="10"/>
        <v>146.93685466797766</v>
      </c>
      <c r="U37">
        <f t="shared" si="10"/>
        <v>126.0338016765681</v>
      </c>
      <c r="V37">
        <f t="shared" si="10"/>
        <v>72.876180567176107</v>
      </c>
    </row>
    <row r="38" spans="1:22" x14ac:dyDescent="0.2">
      <c r="A38">
        <v>1997</v>
      </c>
      <c r="B38" s="4">
        <v>55060</v>
      </c>
      <c r="C38" s="3"/>
      <c r="E38">
        <v>0.75278794248253134</v>
      </c>
      <c r="F38">
        <f t="shared" si="3"/>
        <v>73141.447800590511</v>
      </c>
      <c r="G38">
        <v>725.46</v>
      </c>
      <c r="H38">
        <v>20734</v>
      </c>
      <c r="I38">
        <v>179158</v>
      </c>
      <c r="J38" s="3">
        <v>388.3</v>
      </c>
      <c r="K38">
        <f t="shared" si="0"/>
        <v>515.81591320322002</v>
      </c>
      <c r="L38">
        <f t="shared" si="1"/>
        <v>0.37657101343988375</v>
      </c>
      <c r="M38">
        <f t="shared" si="4"/>
        <v>0.71230416504354532</v>
      </c>
      <c r="N38">
        <f t="shared" si="5"/>
        <v>0.28769583495645468</v>
      </c>
      <c r="O38">
        <f t="shared" si="6"/>
        <v>21421619.435746517</v>
      </c>
      <c r="P38">
        <f t="shared" si="7"/>
        <v>0.40825108452087272</v>
      </c>
      <c r="Q38">
        <f t="shared" si="8"/>
        <v>4.7064969498997163E-6</v>
      </c>
      <c r="R38">
        <f t="shared" si="9"/>
        <v>4.0492749416715977E-3</v>
      </c>
      <c r="S38">
        <f t="shared" si="10"/>
        <v>119.68973751082561</v>
      </c>
      <c r="T38">
        <f t="shared" si="10"/>
        <v>144.74823727954796</v>
      </c>
      <c r="U38">
        <f t="shared" si="10"/>
        <v>160.91429527568118</v>
      </c>
      <c r="V38">
        <f t="shared" si="10"/>
        <v>75.155668394405822</v>
      </c>
    </row>
    <row r="39" spans="1:22" x14ac:dyDescent="0.2">
      <c r="A39">
        <v>1998</v>
      </c>
      <c r="B39" s="4">
        <v>39065</v>
      </c>
      <c r="C39" s="5"/>
      <c r="E39">
        <v>0.7608524185189075</v>
      </c>
      <c r="F39">
        <f t="shared" si="3"/>
        <v>51343.728493424271</v>
      </c>
      <c r="G39">
        <v>301.61403508771929</v>
      </c>
      <c r="H39">
        <v>12344</v>
      </c>
      <c r="I39">
        <v>181754.5</v>
      </c>
      <c r="J39" s="3">
        <v>403.09999999999997</v>
      </c>
      <c r="K39">
        <f t="shared" si="0"/>
        <v>529.80051083320927</v>
      </c>
      <c r="L39">
        <f t="shared" si="1"/>
        <v>0.31598617688467939</v>
      </c>
      <c r="M39">
        <f t="shared" si="4"/>
        <v>0.71230416504354532</v>
      </c>
      <c r="N39">
        <f t="shared" si="5"/>
        <v>0.28769583495645468</v>
      </c>
      <c r="O39">
        <f t="shared" si="6"/>
        <v>14095754.004470846</v>
      </c>
      <c r="P39">
        <f t="shared" si="7"/>
        <v>0.28248944864322079</v>
      </c>
      <c r="Q39">
        <f t="shared" si="8"/>
        <v>1.2076679601016627E-5</v>
      </c>
      <c r="R39">
        <f t="shared" si="9"/>
        <v>1.6594584182934634E-3</v>
      </c>
      <c r="S39">
        <f t="shared" si="10"/>
        <v>78.757682250529186</v>
      </c>
      <c r="T39">
        <f t="shared" si="10"/>
        <v>100.15858203822363</v>
      </c>
      <c r="U39">
        <f t="shared" si="10"/>
        <v>412.89953185015713</v>
      </c>
      <c r="V39">
        <f t="shared" si="10"/>
        <v>30.800009482212019</v>
      </c>
    </row>
    <row r="40" spans="1:22" x14ac:dyDescent="0.2">
      <c r="A40">
        <v>1999</v>
      </c>
      <c r="B40" s="4">
        <v>44086</v>
      </c>
      <c r="C40" s="5"/>
      <c r="E40">
        <v>0.76975697196346959</v>
      </c>
      <c r="F40">
        <f t="shared" si="3"/>
        <v>57272.621886810521</v>
      </c>
      <c r="G40">
        <v>270.77212806026364</v>
      </c>
      <c r="H40">
        <v>12338</v>
      </c>
      <c r="I40">
        <v>184287</v>
      </c>
      <c r="J40" s="3">
        <v>399.7</v>
      </c>
      <c r="K40">
        <f t="shared" si="0"/>
        <v>519.25479671909818</v>
      </c>
      <c r="L40">
        <f t="shared" si="1"/>
        <v>0.27986208773760379</v>
      </c>
      <c r="M40">
        <f t="shared" si="4"/>
        <v>0.71230416504354532</v>
      </c>
      <c r="N40">
        <f t="shared" si="5"/>
        <v>0.28769583495645468</v>
      </c>
      <c r="O40">
        <f t="shared" si="6"/>
        <v>24127913.068223789</v>
      </c>
      <c r="P40">
        <f t="shared" si="7"/>
        <v>0.31077950092415918</v>
      </c>
      <c r="Q40">
        <f t="shared" si="8"/>
        <v>8.7664416713633489E-6</v>
      </c>
      <c r="R40">
        <f t="shared" si="9"/>
        <v>1.4692958703558235E-3</v>
      </c>
      <c r="S40">
        <f t="shared" si="10"/>
        <v>134.81070329354799</v>
      </c>
      <c r="T40">
        <f t="shared" si="10"/>
        <v>110.18901516008034</v>
      </c>
      <c r="U40">
        <f t="shared" si="10"/>
        <v>299.72308462939839</v>
      </c>
      <c r="V40">
        <f t="shared" si="10"/>
        <v>27.270539737700989</v>
      </c>
    </row>
    <row r="41" spans="1:22" x14ac:dyDescent="0.2">
      <c r="A41">
        <v>2000</v>
      </c>
      <c r="B41" s="4">
        <v>68211</v>
      </c>
      <c r="C41" s="5"/>
      <c r="E41">
        <v>0.78538169966062354</v>
      </c>
      <c r="F41">
        <f t="shared" si="3"/>
        <v>86850.763176013788</v>
      </c>
      <c r="G41">
        <v>268.47408829174663</v>
      </c>
      <c r="H41">
        <v>13358</v>
      </c>
      <c r="I41">
        <v>186813</v>
      </c>
      <c r="J41" s="3">
        <v>441.7</v>
      </c>
      <c r="K41">
        <f t="shared" si="0"/>
        <v>562.40169613178648</v>
      </c>
      <c r="L41">
        <f t="shared" si="1"/>
        <v>0.19583351658823356</v>
      </c>
      <c r="M41">
        <f t="shared" si="4"/>
        <v>0.71230416504354532</v>
      </c>
      <c r="N41">
        <f t="shared" si="5"/>
        <v>0.28769583495645468</v>
      </c>
      <c r="O41">
        <f t="shared" si="6"/>
        <v>84903506.890037879</v>
      </c>
      <c r="P41">
        <f t="shared" si="7"/>
        <v>0.46490749132027104</v>
      </c>
      <c r="Q41">
        <f t="shared" si="8"/>
        <v>3.8101812358386102E-6</v>
      </c>
      <c r="R41">
        <f t="shared" si="9"/>
        <v>1.4371274391597299E-3</v>
      </c>
      <c r="S41">
        <f t="shared" si="10"/>
        <v>474.38423056193517</v>
      </c>
      <c r="T41">
        <f t="shared" si="10"/>
        <v>164.836157007748</v>
      </c>
      <c r="U41">
        <f t="shared" si="10"/>
        <v>130.26942011524261</v>
      </c>
      <c r="V41">
        <f t="shared" si="10"/>
        <v>26.673484713636896</v>
      </c>
    </row>
    <row r="42" spans="1:22" x14ac:dyDescent="0.2">
      <c r="A42">
        <v>2001</v>
      </c>
      <c r="B42" s="4">
        <v>76100</v>
      </c>
      <c r="C42" s="5"/>
      <c r="E42">
        <v>0.80235919531972422</v>
      </c>
      <c r="F42">
        <f t="shared" si="3"/>
        <v>94845.301759987502</v>
      </c>
      <c r="G42">
        <v>267.42565055762077</v>
      </c>
      <c r="H42">
        <v>14099</v>
      </c>
      <c r="I42">
        <v>189228.4</v>
      </c>
      <c r="J42" s="3">
        <v>514</v>
      </c>
      <c r="K42">
        <f t="shared" si="0"/>
        <v>640.61084237363445</v>
      </c>
      <c r="L42">
        <f t="shared" si="1"/>
        <v>0.18526938239159002</v>
      </c>
      <c r="M42">
        <f t="shared" si="4"/>
        <v>0.71230416504354532</v>
      </c>
      <c r="N42">
        <f t="shared" si="5"/>
        <v>0.28769583495645468</v>
      </c>
      <c r="O42">
        <f t="shared" si="6"/>
        <v>83858041.521134913</v>
      </c>
      <c r="P42">
        <f t="shared" si="7"/>
        <v>0.50122128475423089</v>
      </c>
      <c r="Q42">
        <f t="shared" si="8"/>
        <v>4.2292956558897204E-6</v>
      </c>
      <c r="R42">
        <f t="shared" si="9"/>
        <v>1.4132426768794788E-3</v>
      </c>
      <c r="S42">
        <f t="shared" si="10"/>
        <v>468.54286660922452</v>
      </c>
      <c r="T42">
        <f t="shared" si="10"/>
        <v>177.71146288640409</v>
      </c>
      <c r="U42">
        <f t="shared" si="10"/>
        <v>144.59886774058043</v>
      </c>
      <c r="V42">
        <f t="shared" si="10"/>
        <v>26.230176887057766</v>
      </c>
    </row>
    <row r="43" spans="1:22" x14ac:dyDescent="0.2">
      <c r="A43">
        <v>2002</v>
      </c>
      <c r="B43" s="4">
        <v>69862</v>
      </c>
      <c r="C43" s="5"/>
      <c r="E43">
        <v>0.81143049188008098</v>
      </c>
      <c r="F43">
        <f t="shared" si="3"/>
        <v>86097.331440096663</v>
      </c>
      <c r="G43">
        <v>249.51277013752457</v>
      </c>
      <c r="H43">
        <v>13251</v>
      </c>
      <c r="I43">
        <v>191540</v>
      </c>
      <c r="J43" s="3">
        <v>599.30000000000007</v>
      </c>
      <c r="K43">
        <f t="shared" si="0"/>
        <v>738.57219564355353</v>
      </c>
      <c r="L43">
        <f t="shared" si="1"/>
        <v>0.18967392860210128</v>
      </c>
      <c r="M43">
        <f t="shared" si="4"/>
        <v>0.71230416504354532</v>
      </c>
      <c r="N43">
        <f t="shared" si="5"/>
        <v>0.28769583495645468</v>
      </c>
      <c r="O43">
        <f t="shared" si="6"/>
        <v>45140851.443973027</v>
      </c>
      <c r="P43">
        <f t="shared" si="7"/>
        <v>0.44950052960267656</v>
      </c>
      <c r="Q43">
        <f t="shared" si="8"/>
        <v>7.6441141985950773E-6</v>
      </c>
      <c r="R43">
        <f t="shared" si="9"/>
        <v>1.3026666499818553E-3</v>
      </c>
      <c r="S43">
        <f t="shared" si="10"/>
        <v>252.21700331994629</v>
      </c>
      <c r="T43">
        <f t="shared" si="10"/>
        <v>159.37351248575592</v>
      </c>
      <c r="U43">
        <f t="shared" si="10"/>
        <v>261.35090755768249</v>
      </c>
      <c r="V43">
        <f t="shared" si="10"/>
        <v>24.177855093749745</v>
      </c>
    </row>
    <row r="44" spans="1:22" x14ac:dyDescent="0.2">
      <c r="A44">
        <v>2003</v>
      </c>
      <c r="B44" s="4">
        <v>92853</v>
      </c>
      <c r="C44" s="5"/>
      <c r="E44">
        <v>0.82676596359383392</v>
      </c>
      <c r="F44">
        <f t="shared" si="3"/>
        <v>112308.68720862822</v>
      </c>
      <c r="G44">
        <v>251.95219123505976</v>
      </c>
      <c r="H44">
        <v>13653</v>
      </c>
      <c r="I44">
        <v>193615.8</v>
      </c>
      <c r="J44" s="3">
        <v>644.6</v>
      </c>
      <c r="K44">
        <f t="shared" si="0"/>
        <v>779.66441337039998</v>
      </c>
      <c r="L44">
        <f t="shared" si="1"/>
        <v>0.14703886788795192</v>
      </c>
      <c r="M44">
        <f t="shared" si="4"/>
        <v>0.71230416504354532</v>
      </c>
      <c r="N44">
        <f t="shared" si="5"/>
        <v>0.28769583495645468</v>
      </c>
      <c r="O44">
        <f t="shared" si="6"/>
        <v>98474701.108107775</v>
      </c>
      <c r="P44">
        <f t="shared" si="7"/>
        <v>0.58005951584854243</v>
      </c>
      <c r="Q44">
        <f t="shared" si="8"/>
        <v>4.5265835378677894E-6</v>
      </c>
      <c r="R44">
        <f t="shared" si="9"/>
        <v>1.3012997453465047E-3</v>
      </c>
      <c r="S44">
        <f t="shared" si="10"/>
        <v>550.21102220770013</v>
      </c>
      <c r="T44">
        <f t="shared" si="10"/>
        <v>205.66410138222614</v>
      </c>
      <c r="U44">
        <f t="shared" si="10"/>
        <v>154.76308765439981</v>
      </c>
      <c r="V44">
        <f t="shared" si="10"/>
        <v>24.152484963792904</v>
      </c>
    </row>
    <row r="45" spans="1:22" x14ac:dyDescent="0.2">
      <c r="A45">
        <v>2004</v>
      </c>
      <c r="B45" s="4">
        <v>112910</v>
      </c>
      <c r="C45" s="5"/>
      <c r="E45">
        <v>0.84804219958290994</v>
      </c>
      <c r="F45">
        <f t="shared" si="3"/>
        <v>133141.95927458821</v>
      </c>
      <c r="G45">
        <v>267.82884615384614</v>
      </c>
      <c r="H45">
        <v>15578</v>
      </c>
      <c r="I45">
        <v>195950.2</v>
      </c>
      <c r="J45" s="3">
        <v>783.8</v>
      </c>
      <c r="K45">
        <f t="shared" si="0"/>
        <v>924.24645894448884</v>
      </c>
      <c r="L45">
        <f t="shared" si="1"/>
        <v>0.13796829333097158</v>
      </c>
      <c r="M45">
        <f t="shared" si="4"/>
        <v>0.71230416504354532</v>
      </c>
      <c r="N45">
        <f t="shared" si="5"/>
        <v>0.28769583495645468</v>
      </c>
      <c r="O45">
        <f t="shared" si="6"/>
        <v>109834887.30068262</v>
      </c>
      <c r="P45">
        <f t="shared" si="7"/>
        <v>0.67946835101259506</v>
      </c>
      <c r="Q45">
        <f t="shared" si="8"/>
        <v>4.5260285021317854E-6</v>
      </c>
      <c r="R45">
        <f t="shared" si="9"/>
        <v>1.3668209889749852E-3</v>
      </c>
      <c r="S45">
        <f t="shared" si="10"/>
        <v>613.68417406448486</v>
      </c>
      <c r="T45">
        <f t="shared" si="10"/>
        <v>240.91018940400599</v>
      </c>
      <c r="U45">
        <f t="shared" si="10"/>
        <v>154.74411108110917</v>
      </c>
      <c r="V45">
        <f t="shared" si="10"/>
        <v>25.36857745685991</v>
      </c>
    </row>
    <row r="46" spans="1:22" x14ac:dyDescent="0.2">
      <c r="A46">
        <v>2005</v>
      </c>
      <c r="B46" s="4">
        <v>155789</v>
      </c>
      <c r="C46" s="5"/>
      <c r="E46">
        <v>0.87416348947227318</v>
      </c>
      <c r="F46">
        <f t="shared" si="3"/>
        <v>178214.94706218949</v>
      </c>
      <c r="G46">
        <v>279.56989247311827</v>
      </c>
      <c r="H46">
        <v>17199</v>
      </c>
      <c r="I46">
        <v>198347.8</v>
      </c>
      <c r="J46" s="3">
        <v>1050.7</v>
      </c>
      <c r="K46">
        <f t="shared" si="0"/>
        <v>1201.9490777798337</v>
      </c>
      <c r="L46">
        <f t="shared" si="1"/>
        <v>0.11039932216010116</v>
      </c>
      <c r="M46">
        <f t="shared" si="4"/>
        <v>0.71230416504354532</v>
      </c>
      <c r="N46">
        <f t="shared" si="5"/>
        <v>0.28769583495645468</v>
      </c>
      <c r="O46">
        <f t="shared" si="6"/>
        <v>151273074.87717494</v>
      </c>
      <c r="P46">
        <f t="shared" si="7"/>
        <v>0.89849722085240924</v>
      </c>
      <c r="Q46">
        <f t="shared" si="8"/>
        <v>4.2139763293431523E-6</v>
      </c>
      <c r="R46">
        <f t="shared" si="9"/>
        <v>1.4094932864045797E-3</v>
      </c>
      <c r="S46">
        <f t="shared" si="10"/>
        <v>845.2131585481867</v>
      </c>
      <c r="T46">
        <f t="shared" si="10"/>
        <v>318.56838560905175</v>
      </c>
      <c r="U46">
        <f t="shared" si="10"/>
        <v>144.075102685258</v>
      </c>
      <c r="V46">
        <f t="shared" si="10"/>
        <v>26.16058715771814</v>
      </c>
    </row>
    <row r="47" spans="1:22" x14ac:dyDescent="0.2">
      <c r="A47">
        <v>2006</v>
      </c>
      <c r="B47" s="4">
        <v>178743</v>
      </c>
      <c r="C47" s="5"/>
      <c r="E47">
        <v>0.89910484448076733</v>
      </c>
      <c r="F47">
        <f t="shared" si="3"/>
        <v>198801.06429993047</v>
      </c>
      <c r="G47">
        <v>304.60487804878045</v>
      </c>
      <c r="H47">
        <v>20896</v>
      </c>
      <c r="I47">
        <v>200699.1</v>
      </c>
      <c r="J47" s="3">
        <v>1217.8000000000002</v>
      </c>
      <c r="K47">
        <f t="shared" si="0"/>
        <v>1354.4582786708031</v>
      </c>
      <c r="L47">
        <f t="shared" si="1"/>
        <v>0.11690527740946499</v>
      </c>
      <c r="M47">
        <f t="shared" si="4"/>
        <v>0.71230416504354532</v>
      </c>
      <c r="N47">
        <f t="shared" si="5"/>
        <v>0.28769583495645468</v>
      </c>
      <c r="O47">
        <f t="shared" si="6"/>
        <v>151037047.95475236</v>
      </c>
      <c r="P47">
        <f t="shared" si="7"/>
        <v>0.99054287886657422</v>
      </c>
      <c r="Q47">
        <f t="shared" si="8"/>
        <v>4.3211402511708631E-6</v>
      </c>
      <c r="R47">
        <f t="shared" si="9"/>
        <v>1.5177192027706174E-3</v>
      </c>
      <c r="S47">
        <f t="shared" si="10"/>
        <v>843.89439735578549</v>
      </c>
      <c r="T47">
        <f t="shared" si="10"/>
        <v>351.20380839653313</v>
      </c>
      <c r="U47">
        <f t="shared" si="10"/>
        <v>147.73901815008196</v>
      </c>
      <c r="V47">
        <f t="shared" si="10"/>
        <v>28.169290246357733</v>
      </c>
    </row>
    <row r="48" spans="1:22" x14ac:dyDescent="0.2">
      <c r="A48">
        <v>2007</v>
      </c>
      <c r="B48" s="4">
        <v>205966</v>
      </c>
      <c r="C48" s="5"/>
      <c r="E48">
        <v>0.92453650318820113</v>
      </c>
      <c r="F48">
        <f t="shared" si="3"/>
        <v>222777.57480612208</v>
      </c>
      <c r="G48">
        <v>328.56382978723406</v>
      </c>
      <c r="H48">
        <v>22581</v>
      </c>
      <c r="I48">
        <v>202723.9</v>
      </c>
      <c r="J48" s="3">
        <v>1285.5</v>
      </c>
      <c r="K48">
        <f t="shared" si="0"/>
        <v>1390.4264413217227</v>
      </c>
      <c r="L48">
        <f t="shared" si="1"/>
        <v>0.10963459988541799</v>
      </c>
      <c r="M48">
        <f t="shared" si="4"/>
        <v>0.71230416504354532</v>
      </c>
      <c r="N48">
        <f t="shared" si="5"/>
        <v>0.28769583495645468</v>
      </c>
      <c r="O48">
        <f t="shared" si="6"/>
        <v>194944754.81368902</v>
      </c>
      <c r="P48">
        <f t="shared" si="7"/>
        <v>1.0989211178658367</v>
      </c>
      <c r="Q48">
        <f t="shared" si="8"/>
        <v>3.4780847902316049E-6</v>
      </c>
      <c r="R48">
        <f t="shared" si="9"/>
        <v>1.6207454068673406E-3</v>
      </c>
      <c r="S48">
        <f t="shared" si="10"/>
        <v>1089.2214103022868</v>
      </c>
      <c r="T48">
        <f t="shared" si="10"/>
        <v>389.63006040028682</v>
      </c>
      <c r="U48">
        <f t="shared" si="10"/>
        <v>118.91510158975231</v>
      </c>
      <c r="V48">
        <f t="shared" si="10"/>
        <v>30.081485230043199</v>
      </c>
    </row>
    <row r="49" spans="1:22" x14ac:dyDescent="0.2">
      <c r="A49">
        <v>2008</v>
      </c>
      <c r="B49" s="4">
        <v>271758</v>
      </c>
      <c r="C49" s="5"/>
      <c r="E49">
        <v>0.94194915698617043</v>
      </c>
      <c r="F49">
        <f t="shared" si="3"/>
        <v>288506.01753231348</v>
      </c>
      <c r="G49">
        <v>356.17877094972067</v>
      </c>
      <c r="H49">
        <v>27291</v>
      </c>
      <c r="I49">
        <v>204409</v>
      </c>
      <c r="J49" s="3">
        <v>1389.3</v>
      </c>
      <c r="K49">
        <f t="shared" si="0"/>
        <v>1474.9203709095707</v>
      </c>
      <c r="L49">
        <f t="shared" si="1"/>
        <v>0.1004239065639282</v>
      </c>
      <c r="M49">
        <f t="shared" si="4"/>
        <v>0.71230416504354532</v>
      </c>
      <c r="N49">
        <f t="shared" si="5"/>
        <v>0.28769583495645468</v>
      </c>
      <c r="O49">
        <f t="shared" si="6"/>
        <v>381693388.41690576</v>
      </c>
      <c r="P49">
        <f t="shared" si="7"/>
        <v>1.4114154344099989</v>
      </c>
      <c r="Q49">
        <f t="shared" si="8"/>
        <v>2.1221310883317173E-6</v>
      </c>
      <c r="R49">
        <f t="shared" si="9"/>
        <v>1.7424808640995292E-3</v>
      </c>
      <c r="S49">
        <f t="shared" si="10"/>
        <v>2132.6483558475652</v>
      </c>
      <c r="T49">
        <f t="shared" si="10"/>
        <v>500.42707526365319</v>
      </c>
      <c r="U49">
        <f t="shared" si="10"/>
        <v>72.555285214577424</v>
      </c>
      <c r="V49">
        <f t="shared" si="10"/>
        <v>32.340929152072079</v>
      </c>
    </row>
    <row r="50" spans="1:22" x14ac:dyDescent="0.2">
      <c r="A50">
        <v>2009</v>
      </c>
      <c r="B50" s="4">
        <v>172572</v>
      </c>
      <c r="C50" s="5"/>
      <c r="E50">
        <v>0.94514106802922859</v>
      </c>
      <c r="F50">
        <f t="shared" si="3"/>
        <v>182588.6164907006</v>
      </c>
      <c r="G50">
        <v>347.44757433489826</v>
      </c>
      <c r="H50">
        <v>25867</v>
      </c>
      <c r="I50">
        <v>206060.79999999999</v>
      </c>
      <c r="J50" s="3">
        <v>1267.4000000000001</v>
      </c>
      <c r="K50">
        <f t="shared" si="0"/>
        <v>1340.963844310282</v>
      </c>
      <c r="L50">
        <f t="shared" si="1"/>
        <v>0.14989105996337759</v>
      </c>
      <c r="M50">
        <f t="shared" si="4"/>
        <v>0.71230416504354532</v>
      </c>
      <c r="N50">
        <f t="shared" si="5"/>
        <v>0.28769583495645468</v>
      </c>
      <c r="O50">
        <f t="shared" si="6"/>
        <v>100990550.1627405</v>
      </c>
      <c r="P50">
        <f t="shared" si="7"/>
        <v>0.88609098135453523</v>
      </c>
      <c r="Q50">
        <f t="shared" si="8"/>
        <v>5.2035972530282161E-6</v>
      </c>
      <c r="R50">
        <f t="shared" si="9"/>
        <v>1.686141053198368E-3</v>
      </c>
      <c r="S50">
        <f t="shared" si="10"/>
        <v>564.26791057083494</v>
      </c>
      <c r="T50">
        <f t="shared" si="10"/>
        <v>314.16966784277139</v>
      </c>
      <c r="U50">
        <f t="shared" si="10"/>
        <v>177.91006640030807</v>
      </c>
      <c r="V50">
        <f t="shared" si="10"/>
        <v>31.295246602360294</v>
      </c>
    </row>
    <row r="51" spans="1:22" x14ac:dyDescent="0.2">
      <c r="A51">
        <v>2010</v>
      </c>
      <c r="B51" s="4">
        <v>189120</v>
      </c>
      <c r="C51" s="5"/>
      <c r="E51">
        <v>0.9575844300123697</v>
      </c>
      <c r="F51">
        <f t="shared" si="3"/>
        <v>197496.94551482736</v>
      </c>
      <c r="G51">
        <v>350.58397534668723</v>
      </c>
      <c r="H51">
        <v>27581</v>
      </c>
      <c r="I51">
        <v>207665.3</v>
      </c>
      <c r="J51" s="3">
        <v>1323.7</v>
      </c>
      <c r="K51">
        <f t="shared" si="0"/>
        <v>1382.3324173962405</v>
      </c>
      <c r="L51">
        <f t="shared" si="1"/>
        <v>0.14583862098138747</v>
      </c>
      <c r="M51">
        <f t="shared" si="4"/>
        <v>0.71230416504354532</v>
      </c>
      <c r="N51">
        <f t="shared" si="5"/>
        <v>0.28769583495645468</v>
      </c>
      <c r="O51">
        <f t="shared" si="6"/>
        <v>121952070.17758437</v>
      </c>
      <c r="P51">
        <f t="shared" si="7"/>
        <v>0.95103488890453713</v>
      </c>
      <c r="Q51">
        <f t="shared" si="8"/>
        <v>4.6193316597609038E-6</v>
      </c>
      <c r="R51">
        <f t="shared" si="9"/>
        <v>1.6882164490008068E-3</v>
      </c>
      <c r="S51">
        <f t="shared" si="10"/>
        <v>681.38691905335827</v>
      </c>
      <c r="T51">
        <f t="shared" si="10"/>
        <v>337.19597811195598</v>
      </c>
      <c r="U51">
        <f t="shared" si="10"/>
        <v>157.93412947838132</v>
      </c>
      <c r="V51">
        <f t="shared" si="10"/>
        <v>31.333766525300089</v>
      </c>
    </row>
    <row r="52" spans="1:22" x14ac:dyDescent="0.2">
      <c r="A52">
        <v>2011</v>
      </c>
      <c r="B52" s="4">
        <v>219024</v>
      </c>
      <c r="C52" s="5"/>
      <c r="E52">
        <v>0.97926267988720228</v>
      </c>
      <c r="F52">
        <f t="shared" si="3"/>
        <v>223662.15367793714</v>
      </c>
      <c r="G52">
        <v>391.39477303988997</v>
      </c>
      <c r="H52">
        <v>30627</v>
      </c>
      <c r="I52">
        <v>209179.2</v>
      </c>
      <c r="J52" s="3">
        <v>1449.8</v>
      </c>
      <c r="K52">
        <f t="shared" si="0"/>
        <v>1480.5016363607333</v>
      </c>
      <c r="L52">
        <f t="shared" si="1"/>
        <v>0.13983399079552924</v>
      </c>
      <c r="M52">
        <f t="shared" si="4"/>
        <v>0.71230416504354532</v>
      </c>
      <c r="N52">
        <f t="shared" si="5"/>
        <v>0.28769583495645468</v>
      </c>
      <c r="O52">
        <f t="shared" si="6"/>
        <v>142037621.65722677</v>
      </c>
      <c r="P52">
        <f t="shared" si="7"/>
        <v>1.0692370640959383</v>
      </c>
      <c r="Q52">
        <f t="shared" si="8"/>
        <v>4.023222851039386E-6</v>
      </c>
      <c r="R52">
        <f t="shared" si="9"/>
        <v>1.8710979535244898E-3</v>
      </c>
      <c r="S52">
        <f t="shared" si="10"/>
        <v>793.61159896466938</v>
      </c>
      <c r="T52">
        <f t="shared" si="10"/>
        <v>379.10537443761075</v>
      </c>
      <c r="U52">
        <f t="shared" si="10"/>
        <v>137.55327512234211</v>
      </c>
      <c r="V52">
        <f t="shared" si="10"/>
        <v>34.728098080316208</v>
      </c>
    </row>
    <row r="53" spans="1:22" x14ac:dyDescent="0.2">
      <c r="A53">
        <v>2012</v>
      </c>
      <c r="B53" s="4">
        <v>224919</v>
      </c>
      <c r="C53" s="5"/>
      <c r="E53">
        <v>1</v>
      </c>
      <c r="F53">
        <f t="shared" si="3"/>
        <v>224919</v>
      </c>
      <c r="G53">
        <v>431.40554156171288</v>
      </c>
      <c r="H53">
        <v>34978</v>
      </c>
      <c r="I53">
        <v>209823</v>
      </c>
      <c r="J53" s="3">
        <v>1537.5</v>
      </c>
      <c r="K53">
        <f t="shared" si="0"/>
        <v>1537.5</v>
      </c>
      <c r="L53">
        <f t="shared" si="1"/>
        <v>0.15551376273236142</v>
      </c>
      <c r="M53">
        <f t="shared" si="4"/>
        <v>0.71230416504354532</v>
      </c>
      <c r="N53">
        <f t="shared" si="5"/>
        <v>0.28769583495645468</v>
      </c>
      <c r="O53">
        <f t="shared" si="6"/>
        <v>119666252.66673754</v>
      </c>
      <c r="P53">
        <f t="shared" si="7"/>
        <v>1.0719463547847472</v>
      </c>
      <c r="Q53">
        <f t="shared" si="8"/>
        <v>4.3568111265240951E-6</v>
      </c>
      <c r="R53">
        <f t="shared" si="9"/>
        <v>2.0560450549354115E-3</v>
      </c>
      <c r="S53">
        <f t="shared" si="10"/>
        <v>668.61529370115147</v>
      </c>
      <c r="T53">
        <f t="shared" si="10"/>
        <v>380.06597213435225</v>
      </c>
      <c r="U53">
        <f t="shared" si="10"/>
        <v>148.95859904653918</v>
      </c>
      <c r="V53">
        <f t="shared" si="10"/>
        <v>38.160767687682437</v>
      </c>
    </row>
    <row r="54" spans="1:22" x14ac:dyDescent="0.2">
      <c r="A54">
        <v>2013</v>
      </c>
      <c r="B54" s="4">
        <v>255989</v>
      </c>
      <c r="C54" s="5"/>
      <c r="E54">
        <v>1.0188881542306372</v>
      </c>
      <c r="F54">
        <f t="shared" si="3"/>
        <v>251243.47450412493</v>
      </c>
      <c r="G54">
        <v>447.74938271604935</v>
      </c>
      <c r="H54">
        <v>36431</v>
      </c>
      <c r="I54">
        <v>210673.5</v>
      </c>
      <c r="J54" s="3">
        <v>1675.9</v>
      </c>
      <c r="K54">
        <f t="shared" si="0"/>
        <v>1644.8321565436913</v>
      </c>
      <c r="L54">
        <f t="shared" si="1"/>
        <v>0.14231470883514527</v>
      </c>
      <c r="M54">
        <f t="shared" si="4"/>
        <v>0.71230416504354532</v>
      </c>
      <c r="N54">
        <f t="shared" si="5"/>
        <v>0.28769583495645468</v>
      </c>
      <c r="O54">
        <f t="shared" si="6"/>
        <v>143332350.94807962</v>
      </c>
      <c r="P54">
        <f t="shared" si="7"/>
        <v>1.1925727464732152</v>
      </c>
      <c r="Q54">
        <f t="shared" si="8"/>
        <v>3.9148540045520486E-6</v>
      </c>
      <c r="R54">
        <f t="shared" si="9"/>
        <v>2.1253237009687944E-3</v>
      </c>
      <c r="S54">
        <f t="shared" si="10"/>
        <v>800.84568364414781</v>
      </c>
      <c r="T54">
        <f t="shared" si="10"/>
        <v>422.83489113622051</v>
      </c>
      <c r="U54">
        <f t="shared" si="10"/>
        <v>133.84816349728945</v>
      </c>
      <c r="V54">
        <f t="shared" si="10"/>
        <v>39.446598613736811</v>
      </c>
    </row>
    <row r="55" spans="1:22" x14ac:dyDescent="0.2">
      <c r="A55">
        <v>2014</v>
      </c>
      <c r="B55" s="4">
        <v>278733</v>
      </c>
      <c r="C55" s="5"/>
      <c r="E55">
        <v>1.0362209207171078</v>
      </c>
      <c r="F55">
        <f t="shared" si="3"/>
        <v>268989.93682457716</v>
      </c>
      <c r="G55">
        <v>469.12114014251785</v>
      </c>
      <c r="H55">
        <v>39296</v>
      </c>
      <c r="I55">
        <v>211545.9</v>
      </c>
      <c r="J55" s="3">
        <v>1907.5</v>
      </c>
      <c r="K55">
        <f t="shared" si="0"/>
        <v>1840.8236717320192</v>
      </c>
      <c r="L55">
        <f t="shared" si="1"/>
        <v>0.14098079524132415</v>
      </c>
      <c r="M55">
        <f t="shared" si="4"/>
        <v>0.71230416504354532</v>
      </c>
      <c r="N55">
        <f t="shared" si="5"/>
        <v>0.28769583495645468</v>
      </c>
      <c r="O55">
        <f t="shared" si="6"/>
        <v>131242984.39886476</v>
      </c>
      <c r="P55">
        <f t="shared" si="7"/>
        <v>1.2715440801479829</v>
      </c>
      <c r="Q55">
        <f t="shared" si="8"/>
        <v>4.36892844010565E-6</v>
      </c>
      <c r="R55">
        <f t="shared" si="9"/>
        <v>2.2175855932094067E-3</v>
      </c>
      <c r="S55">
        <f t="shared" si="10"/>
        <v>733.29835776209529</v>
      </c>
      <c r="T55">
        <f t="shared" si="10"/>
        <v>450.83472206980667</v>
      </c>
      <c r="U55">
        <f t="shared" si="10"/>
        <v>149.37288784697108</v>
      </c>
      <c r="V55">
        <f t="shared" si="10"/>
        <v>41.159004977482859</v>
      </c>
    </row>
    <row r="56" spans="1:22" x14ac:dyDescent="0.2">
      <c r="A56">
        <v>2015</v>
      </c>
      <c r="B56" s="4">
        <v>158122</v>
      </c>
      <c r="C56" s="5"/>
      <c r="E56">
        <v>1.0440049733085108</v>
      </c>
      <c r="F56">
        <f t="shared" si="3"/>
        <v>151457.13290895775</v>
      </c>
      <c r="G56">
        <v>442.37017310252998</v>
      </c>
      <c r="H56">
        <v>38814</v>
      </c>
      <c r="I56">
        <v>211686.3</v>
      </c>
      <c r="J56" s="3">
        <v>1876.1000000000001</v>
      </c>
      <c r="K56">
        <f t="shared" si="0"/>
        <v>1797.022090857032</v>
      </c>
      <c r="L56">
        <f t="shared" si="1"/>
        <v>0.24546868873401551</v>
      </c>
      <c r="M56">
        <f t="shared" si="4"/>
        <v>0.71230416504354532</v>
      </c>
      <c r="N56">
        <f t="shared" si="5"/>
        <v>0.28769583495645468</v>
      </c>
      <c r="O56">
        <f t="shared" si="6"/>
        <v>20064177.764081854</v>
      </c>
      <c r="P56">
        <f t="shared" si="7"/>
        <v>0.71547914489014053</v>
      </c>
      <c r="Q56">
        <f t="shared" si="8"/>
        <v>1.7064066209874126E-5</v>
      </c>
      <c r="R56">
        <f t="shared" si="9"/>
        <v>2.0897439895852022E-3</v>
      </c>
      <c r="S56">
        <f t="shared" si="10"/>
        <v>112.10525782873952</v>
      </c>
      <c r="T56">
        <f t="shared" si="10"/>
        <v>253.67806470047771</v>
      </c>
      <c r="U56">
        <f t="shared" si="10"/>
        <v>583.41739470541177</v>
      </c>
      <c r="V56">
        <f t="shared" si="10"/>
        <v>38.786229281243415</v>
      </c>
    </row>
    <row r="57" spans="1:22" x14ac:dyDescent="0.2">
      <c r="A57">
        <v>2016</v>
      </c>
      <c r="B57" s="4">
        <v>138565</v>
      </c>
      <c r="C57" s="5"/>
      <c r="E57">
        <v>1.0544659383517139</v>
      </c>
      <c r="F57">
        <f t="shared" si="3"/>
        <v>131407.75340415223</v>
      </c>
      <c r="G57">
        <v>390.95744680851061</v>
      </c>
      <c r="H57">
        <v>33722</v>
      </c>
      <c r="I57">
        <v>212382.6</v>
      </c>
      <c r="J57" s="3">
        <v>1866.8999999999999</v>
      </c>
      <c r="K57">
        <f t="shared" si="0"/>
        <v>1770.4697061322252</v>
      </c>
      <c r="L57">
        <f t="shared" si="1"/>
        <v>0.24336592934723775</v>
      </c>
      <c r="M57">
        <f t="shared" si="4"/>
        <v>0.71230416504354532</v>
      </c>
      <c r="N57">
        <f t="shared" si="5"/>
        <v>0.28769583495645468</v>
      </c>
      <c r="O57">
        <f t="shared" si="6"/>
        <v>14379050.119410798</v>
      </c>
      <c r="P57">
        <f t="shared" si="7"/>
        <v>0.61873125860664779</v>
      </c>
      <c r="Q57">
        <f t="shared" si="8"/>
        <v>2.3375521208206046E-5</v>
      </c>
      <c r="R57">
        <f t="shared" si="9"/>
        <v>1.8408167467980456E-3</v>
      </c>
      <c r="S57">
        <f t="shared" si="10"/>
        <v>80.340552198186714</v>
      </c>
      <c r="T57">
        <f t="shared" si="10"/>
        <v>219.37543445396398</v>
      </c>
      <c r="U57">
        <f t="shared" si="10"/>
        <v>799.20492076391611</v>
      </c>
      <c r="V57">
        <f t="shared" si="10"/>
        <v>34.166070466953997</v>
      </c>
    </row>
    <row r="58" spans="1:22" x14ac:dyDescent="0.2">
      <c r="A58">
        <v>2017</v>
      </c>
      <c r="B58" s="4">
        <v>175227</v>
      </c>
      <c r="C58" s="5"/>
      <c r="E58">
        <v>1.0754476636546919</v>
      </c>
      <c r="F58">
        <f t="shared" si="3"/>
        <v>162934.00964257657</v>
      </c>
      <c r="G58">
        <v>325.7363344051447</v>
      </c>
      <c r="H58">
        <v>29293</v>
      </c>
      <c r="I58">
        <v>212933.4</v>
      </c>
      <c r="J58" s="3">
        <v>1763.7</v>
      </c>
      <c r="K58">
        <f t="shared" si="0"/>
        <v>1639.9682286782988</v>
      </c>
      <c r="L58">
        <f t="shared" si="1"/>
        <v>0.1671717258185097</v>
      </c>
      <c r="M58">
        <f t="shared" si="4"/>
        <v>0.71230416504354532</v>
      </c>
      <c r="N58">
        <f t="shared" si="5"/>
        <v>0.28769583495645468</v>
      </c>
      <c r="O58">
        <f t="shared" si="6"/>
        <v>44049482.668578684</v>
      </c>
      <c r="P58">
        <f t="shared" si="7"/>
        <v>0.76518765793706656</v>
      </c>
      <c r="Q58">
        <f t="shared" si="8"/>
        <v>1.1355459902274467E-5</v>
      </c>
      <c r="R58">
        <f t="shared" si="9"/>
        <v>1.5297568836318996E-3</v>
      </c>
      <c r="S58">
        <f t="shared" si="10"/>
        <v>246.11916171435396</v>
      </c>
      <c r="T58">
        <f t="shared" si="10"/>
        <v>271.30256078668975</v>
      </c>
      <c r="U58">
        <f t="shared" si="10"/>
        <v>388.24115837251009</v>
      </c>
      <c r="V58">
        <f t="shared" si="10"/>
        <v>28.392712948960071</v>
      </c>
    </row>
    <row r="59" spans="1:22" x14ac:dyDescent="0.2">
      <c r="A59">
        <v>2018</v>
      </c>
      <c r="B59" s="4">
        <v>206494</v>
      </c>
      <c r="C59" s="5"/>
      <c r="E59">
        <v>1.1006377291858087</v>
      </c>
      <c r="F59">
        <f t="shared" si="3"/>
        <v>187613.04880285444</v>
      </c>
      <c r="G59">
        <v>332.8154761904762</v>
      </c>
      <c r="H59">
        <v>29839</v>
      </c>
      <c r="I59">
        <v>213423.4</v>
      </c>
      <c r="J59" s="3">
        <v>1688.1000000000001</v>
      </c>
      <c r="K59">
        <f t="shared" si="0"/>
        <v>1533.7471678794473</v>
      </c>
      <c r="L59">
        <f t="shared" si="1"/>
        <v>0.1445029879802803</v>
      </c>
      <c r="M59">
        <f t="shared" si="4"/>
        <v>0.71230416504354532</v>
      </c>
      <c r="N59">
        <f t="shared" si="5"/>
        <v>0.28769583495645468</v>
      </c>
      <c r="O59">
        <f t="shared" si="6"/>
        <v>83082499.508403346</v>
      </c>
      <c r="P59">
        <f t="shared" si="7"/>
        <v>0.87906503599349672</v>
      </c>
      <c r="Q59">
        <f t="shared" si="8"/>
        <v>6.7850019093575515E-6</v>
      </c>
      <c r="R59">
        <f t="shared" si="9"/>
        <v>1.5594141794689628E-3</v>
      </c>
      <c r="S59">
        <f t="shared" si="10"/>
        <v>464.20965453761244</v>
      </c>
      <c r="T59">
        <f t="shared" si="10"/>
        <v>311.67857046472943</v>
      </c>
      <c r="U59">
        <f t="shared" si="10"/>
        <v>231.97801088805238</v>
      </c>
      <c r="V59">
        <f t="shared" si="10"/>
        <v>28.943160602802266</v>
      </c>
    </row>
    <row r="60" spans="1:22" x14ac:dyDescent="0.2">
      <c r="B60" s="1"/>
      <c r="H60" s="1"/>
    </row>
    <row r="61" spans="1:22" x14ac:dyDescent="0.2">
      <c r="G61" s="1"/>
      <c r="H61" s="1"/>
    </row>
    <row r="62" spans="1:22" x14ac:dyDescent="0.2">
      <c r="G62" s="1"/>
      <c r="H6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CAF25-E108-7942-BA8A-414FE68E0A3E}">
  <dimension ref="A1:V60"/>
  <sheetViews>
    <sheetView topLeftCell="F30" workbookViewId="0">
      <selection activeCell="O61" sqref="O61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1961</v>
      </c>
      <c r="B2" s="3">
        <f>'USA Agg'!B2-'USA Oil'!B2</f>
        <v>472658</v>
      </c>
      <c r="C2" s="3"/>
      <c r="E2">
        <v>0.18269424807997656</v>
      </c>
      <c r="F2">
        <f>B2/E2</f>
        <v>2587153.1532458998</v>
      </c>
      <c r="G2" s="3">
        <f>'USA Agg'!G2-'USA Oil'!G2</f>
        <v>93824.462462462456</v>
      </c>
      <c r="H2" s="3">
        <f>'USA Agg'!H2-'USA Oil'!H2</f>
        <v>246138</v>
      </c>
      <c r="I2">
        <v>109048.6</v>
      </c>
      <c r="J2" s="3">
        <f>'USA Agg'!J2-'USA Oil'!J2</f>
        <v>1081.3999999999999</v>
      </c>
      <c r="K2">
        <f t="shared" ref="K2:K59" si="0">J2/E2</f>
        <v>5919.1792372500104</v>
      </c>
      <c r="L2">
        <f t="shared" ref="L2:L59" si="1">H2/B2</f>
        <v>0.52075284878284089</v>
      </c>
      <c r="M2">
        <f>1-AVERAGE($L$2:$L$60)</f>
        <v>0.48173366164355191</v>
      </c>
      <c r="N2">
        <f>1-M2</f>
        <v>0.51826633835644809</v>
      </c>
      <c r="O2">
        <f>(F2/((K2^M2)*(G2^N2)))^(1/N2)</f>
        <v>7851.147940990355</v>
      </c>
      <c r="P2">
        <f>F2/I2</f>
        <v>23.724771828761668</v>
      </c>
      <c r="Q2">
        <f>(K2/F2)^(M2/N2)</f>
        <v>3.5121486811472945E-3</v>
      </c>
      <c r="R2">
        <f>G2/I2</f>
        <v>0.86039126098329044</v>
      </c>
      <c r="S2">
        <f>O2/O$2*100</f>
        <v>100</v>
      </c>
      <c r="T2">
        <f t="shared" ref="T2:V17" si="2">P2/P$2*100</f>
        <v>100</v>
      </c>
      <c r="U2">
        <f t="shared" si="2"/>
        <v>100</v>
      </c>
      <c r="V2">
        <f t="shared" si="2"/>
        <v>100</v>
      </c>
    </row>
    <row r="3" spans="1:22" x14ac:dyDescent="0.2">
      <c r="A3">
        <v>1962</v>
      </c>
      <c r="B3" s="3">
        <f>'USA Agg'!B3-'USA Oil'!B3</f>
        <v>508527</v>
      </c>
      <c r="C3" s="3"/>
      <c r="E3">
        <v>0.18419282192692799</v>
      </c>
      <c r="F3">
        <f t="shared" ref="F3:F59" si="3">B3/E3</f>
        <v>2760840.4859649753</v>
      </c>
      <c r="G3" s="3">
        <f>'USA Agg'!G3-'USA Oil'!G3</f>
        <v>96436.694915254237</v>
      </c>
      <c r="H3" s="3">
        <f>'USA Agg'!H3-'USA Oil'!H3</f>
        <v>263623</v>
      </c>
      <c r="I3">
        <v>111177.3</v>
      </c>
      <c r="J3" s="3">
        <f>'USA Agg'!J3-'USA Oil'!J3</f>
        <v>1117.9000000000001</v>
      </c>
      <c r="K3">
        <f t="shared" si="0"/>
        <v>6069.183306412926</v>
      </c>
      <c r="L3">
        <f t="shared" si="1"/>
        <v>0.51840511909888753</v>
      </c>
      <c r="M3">
        <f t="shared" ref="M3:M59" si="4">1-AVERAGE($L$2:$L$60)</f>
        <v>0.48173366164355191</v>
      </c>
      <c r="N3">
        <f t="shared" ref="N3:N59" si="5">1-M3</f>
        <v>0.51826633835644809</v>
      </c>
      <c r="O3">
        <f t="shared" ref="O3:O59" si="6">(F3/((K3^M3)*(G3^N3)))^(1/N3)</f>
        <v>8459.6711992580622</v>
      </c>
      <c r="P3">
        <f t="shared" ref="P3:P59" si="7">F3/I3</f>
        <v>24.832771491707167</v>
      </c>
      <c r="Q3">
        <f t="shared" ref="Q3:Q59" si="8">(K3/F3)^(M3/N3)</f>
        <v>3.3841181210827603E-3</v>
      </c>
      <c r="R3">
        <f t="shared" ref="R3:R59" si="9">G3/I3</f>
        <v>0.86741353599389659</v>
      </c>
      <c r="S3">
        <f t="shared" ref="S3:V59" si="10">O3/O$2*100</f>
        <v>107.75075521237657</v>
      </c>
      <c r="T3">
        <f t="shared" si="2"/>
        <v>104.67022263034904</v>
      </c>
      <c r="U3">
        <f t="shared" si="2"/>
        <v>96.354637240963527</v>
      </c>
      <c r="V3">
        <f t="shared" si="2"/>
        <v>100.8161722845233</v>
      </c>
    </row>
    <row r="4" spans="1:22" x14ac:dyDescent="0.2">
      <c r="A4">
        <v>1963</v>
      </c>
      <c r="B4" s="3">
        <f>'USA Agg'!B4-'USA Oil'!B4</f>
        <v>535581</v>
      </c>
      <c r="C4" s="3"/>
      <c r="E4">
        <v>0.18539267527532113</v>
      </c>
      <c r="F4">
        <f t="shared" si="3"/>
        <v>2888900.54153771</v>
      </c>
      <c r="G4" s="3">
        <f>'USA Agg'!G4-'USA Oil'!G4</f>
        <v>98031.3670886076</v>
      </c>
      <c r="H4" s="3">
        <f>'USA Agg'!H4-'USA Oil'!H4</f>
        <v>277305</v>
      </c>
      <c r="I4">
        <v>112998.9</v>
      </c>
      <c r="J4" s="3">
        <f>'USA Agg'!J4-'USA Oil'!J4</f>
        <v>1151.9000000000001</v>
      </c>
      <c r="K4">
        <f t="shared" si="0"/>
        <v>6213.2983317132012</v>
      </c>
      <c r="L4">
        <f t="shared" si="1"/>
        <v>0.51776481988718792</v>
      </c>
      <c r="M4">
        <f t="shared" si="4"/>
        <v>0.48173366164355191</v>
      </c>
      <c r="N4">
        <f t="shared" si="5"/>
        <v>0.51826633835644809</v>
      </c>
      <c r="O4">
        <f t="shared" si="6"/>
        <v>8886.9294415712593</v>
      </c>
      <c r="P4">
        <f t="shared" si="7"/>
        <v>25.565740388072008</v>
      </c>
      <c r="Q4">
        <f t="shared" si="8"/>
        <v>3.3160097523368594E-3</v>
      </c>
      <c r="R4">
        <f t="shared" si="9"/>
        <v>0.86754266712868533</v>
      </c>
      <c r="S4">
        <f t="shared" si="10"/>
        <v>113.19273956325742</v>
      </c>
      <c r="T4">
        <f t="shared" si="2"/>
        <v>107.75968920838481</v>
      </c>
      <c r="U4">
        <f t="shared" si="2"/>
        <v>94.415414989027084</v>
      </c>
      <c r="V4">
        <f t="shared" si="2"/>
        <v>100.83118070460432</v>
      </c>
    </row>
    <row r="5" spans="1:22" x14ac:dyDescent="0.2">
      <c r="A5">
        <v>1964</v>
      </c>
      <c r="B5" s="3">
        <f>'USA Agg'!B5-'USA Oil'!B5</f>
        <v>575569</v>
      </c>
      <c r="C5" s="3"/>
      <c r="E5">
        <v>0.18765112528513231</v>
      </c>
      <c r="F5">
        <f t="shared" si="3"/>
        <v>3067229.1419805442</v>
      </c>
      <c r="G5" s="3">
        <f>'USA Agg'!G5-'USA Oil'!G5</f>
        <v>100108.62898089172</v>
      </c>
      <c r="H5" s="3">
        <f>'USA Agg'!H5-'USA Oil'!H5</f>
        <v>297091</v>
      </c>
      <c r="I5">
        <v>114814.39999999999</v>
      </c>
      <c r="J5" s="3">
        <f>'USA Agg'!J5-'USA Oil'!J5</f>
        <v>1228.9000000000001</v>
      </c>
      <c r="K5">
        <f t="shared" si="0"/>
        <v>6548.8549462877454</v>
      </c>
      <c r="L5">
        <f t="shared" si="1"/>
        <v>0.51616921689667095</v>
      </c>
      <c r="M5">
        <f t="shared" si="4"/>
        <v>0.48173366164355191</v>
      </c>
      <c r="N5">
        <f t="shared" si="5"/>
        <v>0.51826633835644809</v>
      </c>
      <c r="O5">
        <f t="shared" si="6"/>
        <v>9302.6330349243181</v>
      </c>
      <c r="P5">
        <f t="shared" si="7"/>
        <v>26.714672915423016</v>
      </c>
      <c r="Q5">
        <f t="shared" si="8"/>
        <v>3.2935845649298061E-3</v>
      </c>
      <c r="R5">
        <f t="shared" si="9"/>
        <v>0.87191701546924194</v>
      </c>
      <c r="S5">
        <f t="shared" si="10"/>
        <v>118.48755245530211</v>
      </c>
      <c r="T5">
        <f t="shared" si="2"/>
        <v>112.60244401186053</v>
      </c>
      <c r="U5">
        <f t="shared" si="2"/>
        <v>93.776911627041613</v>
      </c>
      <c r="V5">
        <f t="shared" si="2"/>
        <v>101.33959455524682</v>
      </c>
    </row>
    <row r="6" spans="1:22" x14ac:dyDescent="0.2">
      <c r="A6">
        <v>1965</v>
      </c>
      <c r="B6" s="3">
        <f>'USA Agg'!B6-'USA Oil'!B6</f>
        <v>625956</v>
      </c>
      <c r="C6" s="3"/>
      <c r="E6">
        <v>0.19067867567812927</v>
      </c>
      <c r="F6">
        <f t="shared" si="3"/>
        <v>3282779.2503480073</v>
      </c>
      <c r="G6" s="3">
        <f>'USA Agg'!G6-'USA Oil'!G6</f>
        <v>103999.1356466877</v>
      </c>
      <c r="H6" s="3">
        <f>'USA Agg'!H6-'USA Oil'!H6</f>
        <v>320425</v>
      </c>
      <c r="I6">
        <v>116601.3</v>
      </c>
      <c r="J6" s="3">
        <f>'USA Agg'!J6-'USA Oil'!J6</f>
        <v>1306.8000000000002</v>
      </c>
      <c r="K6">
        <f t="shared" si="0"/>
        <v>6853.4144961543243</v>
      </c>
      <c r="L6">
        <f t="shared" si="1"/>
        <v>0.51189700234521274</v>
      </c>
      <c r="M6">
        <f t="shared" si="4"/>
        <v>0.48173366164355191</v>
      </c>
      <c r="N6">
        <f t="shared" si="5"/>
        <v>0.51826633835644809</v>
      </c>
      <c r="O6">
        <f t="shared" si="6"/>
        <v>9786.0946586370501</v>
      </c>
      <c r="P6">
        <f t="shared" si="7"/>
        <v>28.153882078055794</v>
      </c>
      <c r="Q6">
        <f t="shared" si="8"/>
        <v>3.2255407845356372E-3</v>
      </c>
      <c r="R6">
        <f t="shared" si="9"/>
        <v>0.89192089322063905</v>
      </c>
      <c r="S6">
        <f t="shared" si="10"/>
        <v>124.6453987644846</v>
      </c>
      <c r="T6">
        <f t="shared" si="2"/>
        <v>118.66871589434926</v>
      </c>
      <c r="U6">
        <f t="shared" si="2"/>
        <v>91.839528373325237</v>
      </c>
      <c r="V6">
        <f t="shared" si="2"/>
        <v>103.66456909398582</v>
      </c>
    </row>
    <row r="7" spans="1:22" x14ac:dyDescent="0.2">
      <c r="A7">
        <v>1966</v>
      </c>
      <c r="B7" s="3">
        <f>'USA Agg'!B7-'USA Oil'!B7</f>
        <v>685130</v>
      </c>
      <c r="C7" s="3"/>
      <c r="E7">
        <v>0.19610316842609468</v>
      </c>
      <c r="F7">
        <f t="shared" si="3"/>
        <v>3493722.2355905212</v>
      </c>
      <c r="G7" s="3">
        <f>'USA Agg'!G7-'USA Oil'!G7</f>
        <v>108446.6148969889</v>
      </c>
      <c r="H7" s="3">
        <f>'USA Agg'!H7-'USA Oil'!H7</f>
        <v>353661</v>
      </c>
      <c r="I7">
        <v>118546</v>
      </c>
      <c r="J7" s="3">
        <f>'USA Agg'!J7-'USA Oil'!J7</f>
        <v>1418.3</v>
      </c>
      <c r="K7">
        <f t="shared" si="0"/>
        <v>7232.4175656270136</v>
      </c>
      <c r="L7">
        <f t="shared" si="1"/>
        <v>0.51619546655379267</v>
      </c>
      <c r="M7">
        <f t="shared" si="4"/>
        <v>0.48173366164355191</v>
      </c>
      <c r="N7">
        <f t="shared" si="5"/>
        <v>0.51826633835644809</v>
      </c>
      <c r="O7">
        <f t="shared" si="6"/>
        <v>10066.565502181415</v>
      </c>
      <c r="P7">
        <f t="shared" si="7"/>
        <v>29.47144767086634</v>
      </c>
      <c r="Q7">
        <f t="shared" si="8"/>
        <v>3.2003026404903668E-3</v>
      </c>
      <c r="R7">
        <f t="shared" si="9"/>
        <v>0.91480619250745621</v>
      </c>
      <c r="S7">
        <f t="shared" si="10"/>
        <v>128.21775335074889</v>
      </c>
      <c r="T7">
        <f t="shared" si="2"/>
        <v>124.22225968528788</v>
      </c>
      <c r="U7">
        <f t="shared" si="2"/>
        <v>91.120932825797723</v>
      </c>
      <c r="V7">
        <f t="shared" si="2"/>
        <v>106.32444028568796</v>
      </c>
    </row>
    <row r="8" spans="1:22" x14ac:dyDescent="0.2">
      <c r="A8">
        <v>1967</v>
      </c>
      <c r="B8" s="3">
        <f>'USA Agg'!B8-'USA Oil'!B8</f>
        <v>719515</v>
      </c>
      <c r="C8" s="3"/>
      <c r="E8">
        <v>0.20096726056242609</v>
      </c>
      <c r="F8">
        <f t="shared" si="3"/>
        <v>3580259.7795599569</v>
      </c>
      <c r="G8" s="3">
        <f>'USA Agg'!G8-'USA Oil'!G8</f>
        <v>109319.80781758958</v>
      </c>
      <c r="H8" s="3">
        <f>'USA Agg'!H8-'USA Oil'!H8</f>
        <v>376485</v>
      </c>
      <c r="I8">
        <v>120582.2</v>
      </c>
      <c r="J8" s="3">
        <f>'USA Agg'!J8-'USA Oil'!J8</f>
        <v>1534.1999999999998</v>
      </c>
      <c r="K8">
        <f t="shared" si="0"/>
        <v>7634.0792809057284</v>
      </c>
      <c r="L8">
        <f t="shared" si="1"/>
        <v>0.52324829920154547</v>
      </c>
      <c r="M8">
        <f t="shared" si="4"/>
        <v>0.48173366164355191</v>
      </c>
      <c r="N8">
        <f t="shared" si="5"/>
        <v>0.51826633835644809</v>
      </c>
      <c r="O8">
        <f t="shared" si="6"/>
        <v>9955.9615380056075</v>
      </c>
      <c r="P8">
        <f t="shared" si="7"/>
        <v>29.691445168191962</v>
      </c>
      <c r="Q8">
        <f t="shared" si="8"/>
        <v>3.2895195362758725E-3</v>
      </c>
      <c r="R8">
        <f t="shared" si="9"/>
        <v>0.9065998780714698</v>
      </c>
      <c r="S8">
        <f t="shared" si="10"/>
        <v>126.80899166383239</v>
      </c>
      <c r="T8">
        <f t="shared" si="2"/>
        <v>125.14954994086334</v>
      </c>
      <c r="U8">
        <f t="shared" si="2"/>
        <v>93.661169697442972</v>
      </c>
      <c r="V8">
        <f t="shared" si="2"/>
        <v>105.3706516074292</v>
      </c>
    </row>
    <row r="9" spans="1:22" x14ac:dyDescent="0.2">
      <c r="A9">
        <v>1968</v>
      </c>
      <c r="B9" s="3">
        <f>'USA Agg'!B9-'USA Oil'!B9</f>
        <v>784561</v>
      </c>
      <c r="C9" s="3"/>
      <c r="E9">
        <v>0.20834046154738325</v>
      </c>
      <c r="F9">
        <f t="shared" si="3"/>
        <v>3765763.9527767189</v>
      </c>
      <c r="G9" s="3">
        <f>'USA Agg'!G9-'USA Oil'!G9</f>
        <v>111479.28032786885</v>
      </c>
      <c r="H9" s="3">
        <f>'USA Agg'!H9-'USA Oil'!H9</f>
        <v>412904</v>
      </c>
      <c r="I9">
        <v>122655.9</v>
      </c>
      <c r="J9" s="3">
        <f>'USA Agg'!J9-'USA Oil'!J9</f>
        <v>1691.6999999999998</v>
      </c>
      <c r="K9">
        <f t="shared" si="0"/>
        <v>8119.8821747606307</v>
      </c>
      <c r="L9">
        <f t="shared" si="1"/>
        <v>0.52628667496854931</v>
      </c>
      <c r="M9">
        <f t="shared" si="4"/>
        <v>0.48173366164355191</v>
      </c>
      <c r="N9">
        <f t="shared" si="5"/>
        <v>0.51826633835644809</v>
      </c>
      <c r="O9">
        <f t="shared" si="6"/>
        <v>10162.818165376724</v>
      </c>
      <c r="P9">
        <f t="shared" si="7"/>
        <v>30.701857413925616</v>
      </c>
      <c r="Q9">
        <f t="shared" si="8"/>
        <v>3.3238757598947934E-3</v>
      </c>
      <c r="R9">
        <f t="shared" si="9"/>
        <v>0.90887825475879147</v>
      </c>
      <c r="S9">
        <f t="shared" si="10"/>
        <v>129.44372264745238</v>
      </c>
      <c r="T9">
        <f t="shared" si="2"/>
        <v>129.40844125086838</v>
      </c>
      <c r="U9">
        <f t="shared" si="2"/>
        <v>94.639380665655665</v>
      </c>
      <c r="V9">
        <f t="shared" si="2"/>
        <v>105.63545865401842</v>
      </c>
    </row>
    <row r="10" spans="1:22" x14ac:dyDescent="0.2">
      <c r="A10">
        <v>1969</v>
      </c>
      <c r="B10" s="3">
        <f>'USA Agg'!B10-'USA Oil'!B10</f>
        <v>847604</v>
      </c>
      <c r="C10" s="3"/>
      <c r="E10">
        <v>0.21795526165320708</v>
      </c>
      <c r="F10">
        <f t="shared" si="3"/>
        <v>3888889.8279897436</v>
      </c>
      <c r="G10" s="3">
        <f>'USA Agg'!G10-'USA Oil'!G10</f>
        <v>114873.04006410256</v>
      </c>
      <c r="H10" s="3">
        <f>'USA Agg'!H10-'USA Oil'!H10</f>
        <v>455237</v>
      </c>
      <c r="I10">
        <v>124737.2</v>
      </c>
      <c r="J10" s="3">
        <f>'USA Agg'!J10-'USA Oil'!J10</f>
        <v>1839.1000000000001</v>
      </c>
      <c r="K10">
        <f t="shared" si="0"/>
        <v>8437.9701873232516</v>
      </c>
      <c r="L10">
        <f t="shared" si="1"/>
        <v>0.53708689435160761</v>
      </c>
      <c r="M10">
        <f t="shared" si="4"/>
        <v>0.48173366164355191</v>
      </c>
      <c r="N10">
        <f t="shared" si="5"/>
        <v>0.51826633835644809</v>
      </c>
      <c r="O10">
        <f t="shared" si="6"/>
        <v>10126.012531987148</v>
      </c>
      <c r="P10">
        <f t="shared" si="7"/>
        <v>31.176664443243425</v>
      </c>
      <c r="Q10">
        <f t="shared" si="8"/>
        <v>3.3432516269307575E-3</v>
      </c>
      <c r="R10">
        <f t="shared" si="9"/>
        <v>0.92092046369569436</v>
      </c>
      <c r="S10">
        <f t="shared" si="10"/>
        <v>128.97492962933313</v>
      </c>
      <c r="T10">
        <f t="shared" si="2"/>
        <v>131.40975461541757</v>
      </c>
      <c r="U10">
        <f t="shared" si="2"/>
        <v>95.191061952383976</v>
      </c>
      <c r="V10">
        <f t="shared" si="2"/>
        <v>107.03507874350429</v>
      </c>
    </row>
    <row r="11" spans="1:22" x14ac:dyDescent="0.2">
      <c r="A11">
        <v>1970</v>
      </c>
      <c r="B11" s="3">
        <f>'USA Agg'!B11-'USA Oil'!B11</f>
        <v>886962</v>
      </c>
      <c r="C11" s="3"/>
      <c r="E11">
        <v>0.22674949491294477</v>
      </c>
      <c r="F11">
        <f t="shared" si="3"/>
        <v>3911638.2611592081</v>
      </c>
      <c r="G11" s="3">
        <f>'USA Agg'!G11-'USA Oil'!G11</f>
        <v>112844.34872611465</v>
      </c>
      <c r="H11" s="3">
        <f>'USA Agg'!H11-'USA Oil'!H11</f>
        <v>479928</v>
      </c>
      <c r="I11">
        <v>127007</v>
      </c>
      <c r="J11" s="3">
        <f>'USA Agg'!J11-'USA Oil'!J11</f>
        <v>2000.3000000000002</v>
      </c>
      <c r="K11">
        <f t="shared" si="0"/>
        <v>8821.6293525503515</v>
      </c>
      <c r="L11">
        <f t="shared" si="1"/>
        <v>0.54109195207911953</v>
      </c>
      <c r="M11">
        <f t="shared" si="4"/>
        <v>0.48173366164355191</v>
      </c>
      <c r="N11">
        <f t="shared" si="5"/>
        <v>0.51826633835644809</v>
      </c>
      <c r="O11">
        <f t="shared" si="6"/>
        <v>10002.641417152065</v>
      </c>
      <c r="P11">
        <f t="shared" si="7"/>
        <v>30.798603708135836</v>
      </c>
      <c r="Q11">
        <f t="shared" si="8"/>
        <v>3.4654861774756061E-3</v>
      </c>
      <c r="R11">
        <f t="shared" si="9"/>
        <v>0.88848920709972401</v>
      </c>
      <c r="S11">
        <f t="shared" si="10"/>
        <v>127.40355286045364</v>
      </c>
      <c r="T11">
        <f t="shared" si="2"/>
        <v>129.81622723468524</v>
      </c>
      <c r="U11">
        <f t="shared" si="2"/>
        <v>98.671397258260569</v>
      </c>
      <c r="V11">
        <f t="shared" si="2"/>
        <v>103.2657172835905</v>
      </c>
    </row>
    <row r="12" spans="1:22" x14ac:dyDescent="0.2">
      <c r="A12">
        <v>1971</v>
      </c>
      <c r="B12" s="3">
        <f>'USA Agg'!B12-'USA Oil'!B12</f>
        <v>961738</v>
      </c>
      <c r="C12" s="3"/>
      <c r="E12">
        <v>0.23607994051036532</v>
      </c>
      <c r="F12">
        <f t="shared" si="3"/>
        <v>4073781.1011002604</v>
      </c>
      <c r="G12" s="3">
        <f>'USA Agg'!G12-'USA Oil'!G12</f>
        <v>112202.29593495934</v>
      </c>
      <c r="H12" s="3">
        <f>'USA Agg'!H12-'USA Oil'!H12</f>
        <v>507392</v>
      </c>
      <c r="I12">
        <v>129364.8</v>
      </c>
      <c r="J12" s="3">
        <f>'USA Agg'!J12-'USA Oil'!J12</f>
        <v>2217.1</v>
      </c>
      <c r="K12">
        <f t="shared" si="0"/>
        <v>9391.3103976856346</v>
      </c>
      <c r="L12">
        <f t="shared" si="1"/>
        <v>0.52757819697256425</v>
      </c>
      <c r="M12">
        <f t="shared" si="4"/>
        <v>0.48173366164355191</v>
      </c>
      <c r="N12">
        <f t="shared" si="5"/>
        <v>0.51826633835644809</v>
      </c>
      <c r="O12">
        <f t="shared" si="6"/>
        <v>10265.160685387815</v>
      </c>
      <c r="P12">
        <f t="shared" si="7"/>
        <v>31.490645841065422</v>
      </c>
      <c r="Q12">
        <f t="shared" si="8"/>
        <v>3.5369603666926875E-3</v>
      </c>
      <c r="R12">
        <f t="shared" si="9"/>
        <v>0.86733250416619778</v>
      </c>
      <c r="S12">
        <f t="shared" si="10"/>
        <v>130.74725839509466</v>
      </c>
      <c r="T12">
        <f t="shared" si="2"/>
        <v>132.73318735520627</v>
      </c>
      <c r="U12">
        <f t="shared" si="2"/>
        <v>100.70645316579503</v>
      </c>
      <c r="V12">
        <f t="shared" si="2"/>
        <v>100.8067542637491</v>
      </c>
    </row>
    <row r="13" spans="1:22" x14ac:dyDescent="0.2">
      <c r="A13">
        <v>1972</v>
      </c>
      <c r="B13" s="3">
        <f>'USA Agg'!B13-'USA Oil'!B13</f>
        <v>1058920</v>
      </c>
      <c r="C13" s="3"/>
      <c r="E13">
        <v>0.24356702837545877</v>
      </c>
      <c r="F13">
        <f t="shared" si="3"/>
        <v>4347550.680659757</v>
      </c>
      <c r="G13" s="3">
        <f>'USA Agg'!G13-'USA Oil'!G13</f>
        <v>116313.52</v>
      </c>
      <c r="H13" s="3">
        <f>'USA Agg'!H13-'USA Oil'!H13</f>
        <v>559314</v>
      </c>
      <c r="I13">
        <v>131829.29999999999</v>
      </c>
      <c r="J13" s="3">
        <f>'USA Agg'!J13-'USA Oil'!J13</f>
        <v>2434.1999999999998</v>
      </c>
      <c r="K13">
        <f t="shared" si="0"/>
        <v>9993.9635353586473</v>
      </c>
      <c r="L13">
        <f t="shared" si="1"/>
        <v>0.52819287576020857</v>
      </c>
      <c r="M13">
        <f t="shared" si="4"/>
        <v>0.48173366164355191</v>
      </c>
      <c r="N13">
        <f t="shared" si="5"/>
        <v>0.51826633835644809</v>
      </c>
      <c r="O13">
        <f t="shared" si="6"/>
        <v>10595.771310090227</v>
      </c>
      <c r="P13">
        <f t="shared" si="7"/>
        <v>32.978637379245413</v>
      </c>
      <c r="Q13">
        <f t="shared" si="8"/>
        <v>3.5276206654438072E-3</v>
      </c>
      <c r="R13">
        <f t="shared" si="9"/>
        <v>0.88230400980662127</v>
      </c>
      <c r="S13">
        <f t="shared" si="10"/>
        <v>134.95824291847012</v>
      </c>
      <c r="T13">
        <f t="shared" si="2"/>
        <v>139.00507712898312</v>
      </c>
      <c r="U13">
        <f t="shared" si="2"/>
        <v>100.44052760008606</v>
      </c>
      <c r="V13">
        <f t="shared" si="2"/>
        <v>102.54683535468362</v>
      </c>
    </row>
    <row r="14" spans="1:22" x14ac:dyDescent="0.2">
      <c r="A14">
        <v>1973</v>
      </c>
      <c r="B14" s="3">
        <f>'USA Agg'!B14-'USA Oil'!B14</f>
        <v>1188251</v>
      </c>
      <c r="C14" s="3"/>
      <c r="E14">
        <v>0.25805418642887995</v>
      </c>
      <c r="F14">
        <f t="shared" si="3"/>
        <v>4604656.9383112229</v>
      </c>
      <c r="G14" s="3">
        <f>'USA Agg'!G14-'USA Oil'!G14</f>
        <v>122193.45539906103</v>
      </c>
      <c r="H14" s="3">
        <f>'USA Agg'!H14-'USA Oil'!H14</f>
        <v>627715</v>
      </c>
      <c r="I14">
        <v>134224.6</v>
      </c>
      <c r="J14" s="3">
        <f>'USA Agg'!J14-'USA Oil'!J14</f>
        <v>2763.7000000000003</v>
      </c>
      <c r="K14">
        <f t="shared" si="0"/>
        <v>10709.76618610944</v>
      </c>
      <c r="L14">
        <f t="shared" si="1"/>
        <v>0.52826801744749219</v>
      </c>
      <c r="M14">
        <f t="shared" si="4"/>
        <v>0.48173366164355191</v>
      </c>
      <c r="N14">
        <f t="shared" si="5"/>
        <v>0.51826633835644809</v>
      </c>
      <c r="O14">
        <f t="shared" si="6"/>
        <v>10566.632889669389</v>
      </c>
      <c r="P14">
        <f t="shared" si="7"/>
        <v>34.305611179405432</v>
      </c>
      <c r="Q14">
        <f t="shared" si="8"/>
        <v>3.566257632628017E-3</v>
      </c>
      <c r="R14">
        <f t="shared" si="9"/>
        <v>0.9103655767948724</v>
      </c>
      <c r="S14">
        <f t="shared" si="10"/>
        <v>134.58710712228023</v>
      </c>
      <c r="T14">
        <f t="shared" si="2"/>
        <v>144.59827654829775</v>
      </c>
      <c r="U14">
        <f t="shared" si="2"/>
        <v>101.54062246200372</v>
      </c>
      <c r="V14">
        <f t="shared" si="2"/>
        <v>105.80832443073274</v>
      </c>
    </row>
    <row r="15" spans="1:22" x14ac:dyDescent="0.2">
      <c r="A15">
        <v>1974</v>
      </c>
      <c r="B15" s="3">
        <f>'USA Agg'!B15-'USA Oil'!B15</f>
        <v>1281600</v>
      </c>
      <c r="C15" s="3"/>
      <c r="E15">
        <v>0.28141473806864364</v>
      </c>
      <c r="F15">
        <f t="shared" si="3"/>
        <v>4554132.4835921982</v>
      </c>
      <c r="G15" s="3">
        <f>'USA Agg'!G15-'USA Oil'!G15</f>
        <v>121887.22746781116</v>
      </c>
      <c r="H15" s="3">
        <f>'USA Agg'!H15-'USA Oil'!H15</f>
        <v>686695</v>
      </c>
      <c r="I15">
        <v>136590</v>
      </c>
      <c r="J15" s="3">
        <f>'USA Agg'!J15-'USA Oil'!J15</f>
        <v>3277.2000000000003</v>
      </c>
      <c r="K15">
        <f t="shared" si="0"/>
        <v>11645.445517500275</v>
      </c>
      <c r="L15">
        <f t="shared" si="1"/>
        <v>0.53581070536828967</v>
      </c>
      <c r="M15">
        <f t="shared" si="4"/>
        <v>0.48173366164355191</v>
      </c>
      <c r="N15">
        <f t="shared" si="5"/>
        <v>0.51826633835644809</v>
      </c>
      <c r="O15">
        <f t="shared" si="6"/>
        <v>9593.3199918037899</v>
      </c>
      <c r="P15">
        <f t="shared" si="7"/>
        <v>33.341624449756189</v>
      </c>
      <c r="Q15">
        <f t="shared" si="8"/>
        <v>3.8947405403639813E-3</v>
      </c>
      <c r="R15">
        <f t="shared" si="9"/>
        <v>0.8923583532309185</v>
      </c>
      <c r="S15">
        <f t="shared" si="10"/>
        <v>122.19002958430656</v>
      </c>
      <c r="T15">
        <f t="shared" si="2"/>
        <v>140.53506895832803</v>
      </c>
      <c r="U15">
        <f t="shared" si="2"/>
        <v>110.89338447630035</v>
      </c>
      <c r="V15">
        <f t="shared" si="2"/>
        <v>103.71541340518671</v>
      </c>
    </row>
    <row r="16" spans="1:22" x14ac:dyDescent="0.2">
      <c r="A16">
        <v>1975</v>
      </c>
      <c r="B16" s="3">
        <f>'USA Agg'!B16-'USA Oil'!B16</f>
        <v>1394926</v>
      </c>
      <c r="C16" s="3"/>
      <c r="E16">
        <v>0.30778583450100538</v>
      </c>
      <c r="F16">
        <f t="shared" si="3"/>
        <v>4532131.9035410108</v>
      </c>
      <c r="G16" s="3">
        <f>'USA Agg'!G16-'USA Oil'!G16</f>
        <v>117299.9203187251</v>
      </c>
      <c r="H16" s="3">
        <f>'USA Agg'!H16-'USA Oil'!H16</f>
        <v>724862</v>
      </c>
      <c r="I16">
        <v>138915.4</v>
      </c>
      <c r="J16" s="3">
        <f>'USA Agg'!J16-'USA Oil'!J16</f>
        <v>3608.2000000000003</v>
      </c>
      <c r="K16">
        <f t="shared" si="0"/>
        <v>11723.086625639407</v>
      </c>
      <c r="L16">
        <f t="shared" si="1"/>
        <v>0.51964190215108186</v>
      </c>
      <c r="M16">
        <f t="shared" si="4"/>
        <v>0.48173366164355191</v>
      </c>
      <c r="N16">
        <f t="shared" si="5"/>
        <v>0.51826633835644809</v>
      </c>
      <c r="O16">
        <f t="shared" si="6"/>
        <v>9814.9701169181699</v>
      </c>
      <c r="P16">
        <f t="shared" si="7"/>
        <v>32.625122222165515</v>
      </c>
      <c r="Q16">
        <f t="shared" si="8"/>
        <v>3.9365506377188574E-3</v>
      </c>
      <c r="R16">
        <f t="shared" si="9"/>
        <v>0.84439824755732695</v>
      </c>
      <c r="S16">
        <f t="shared" si="10"/>
        <v>125.01318521428976</v>
      </c>
      <c r="T16">
        <f t="shared" si="2"/>
        <v>137.51500944938027</v>
      </c>
      <c r="U16">
        <f t="shared" si="2"/>
        <v>112.08382660021459</v>
      </c>
      <c r="V16">
        <f t="shared" si="2"/>
        <v>98.141192948928136</v>
      </c>
    </row>
    <row r="17" spans="1:22" x14ac:dyDescent="0.2">
      <c r="A17">
        <v>1976</v>
      </c>
      <c r="B17" s="3">
        <f>'USA Agg'!B17-'USA Oil'!B17</f>
        <v>1560571</v>
      </c>
      <c r="C17" s="3"/>
      <c r="E17">
        <v>0.32470305338888183</v>
      </c>
      <c r="F17">
        <f t="shared" si="3"/>
        <v>4806148.2136140438</v>
      </c>
      <c r="G17" s="3">
        <f>'USA Agg'!G17-'USA Oil'!G17</f>
        <v>121367.87723785166</v>
      </c>
      <c r="H17" s="3">
        <f>'USA Agg'!H17-'USA Oil'!H17</f>
        <v>810383</v>
      </c>
      <c r="I17">
        <v>141381.1</v>
      </c>
      <c r="J17" s="3">
        <f>'USA Agg'!J17-'USA Oil'!J17</f>
        <v>3955.6</v>
      </c>
      <c r="K17">
        <f t="shared" si="0"/>
        <v>12182.207585410541</v>
      </c>
      <c r="L17">
        <f t="shared" si="1"/>
        <v>0.51928620998339714</v>
      </c>
      <c r="M17">
        <f t="shared" si="4"/>
        <v>0.48173366164355191</v>
      </c>
      <c r="N17">
        <f t="shared" si="5"/>
        <v>0.51826633835644809</v>
      </c>
      <c r="O17">
        <f t="shared" si="6"/>
        <v>10251.020400007961</v>
      </c>
      <c r="P17">
        <f t="shared" si="7"/>
        <v>33.994276558988744</v>
      </c>
      <c r="Q17">
        <f t="shared" si="8"/>
        <v>3.8630142105188165E-3</v>
      </c>
      <c r="R17">
        <f t="shared" si="9"/>
        <v>0.85844485039267382</v>
      </c>
      <c r="S17">
        <f t="shared" si="10"/>
        <v>130.56715370867005</v>
      </c>
      <c r="T17">
        <f t="shared" si="2"/>
        <v>143.28599998494948</v>
      </c>
      <c r="U17">
        <f t="shared" si="2"/>
        <v>109.9900534181516</v>
      </c>
      <c r="V17">
        <f t="shared" si="2"/>
        <v>99.773776108744741</v>
      </c>
    </row>
    <row r="18" spans="1:22" x14ac:dyDescent="0.2">
      <c r="A18">
        <v>1977</v>
      </c>
      <c r="B18" s="3">
        <f>'USA Agg'!B18-'USA Oil'!B18</f>
        <v>1744169</v>
      </c>
      <c r="C18" s="3"/>
      <c r="E18">
        <v>0.34596977362960168</v>
      </c>
      <c r="F18">
        <f t="shared" si="3"/>
        <v>5041391.2802316742</v>
      </c>
      <c r="G18" s="3">
        <f>'USA Agg'!G18-'USA Oil'!G18</f>
        <v>126193.54050785974</v>
      </c>
      <c r="H18" s="3">
        <f>'USA Agg'!H18-'USA Oil'!H18</f>
        <v>909115</v>
      </c>
      <c r="I18">
        <v>143750.29999999999</v>
      </c>
      <c r="J18" s="3">
        <f>'USA Agg'!J18-'USA Oil'!J18</f>
        <v>4459.5</v>
      </c>
      <c r="K18">
        <f t="shared" si="0"/>
        <v>12889.854374314156</v>
      </c>
      <c r="L18">
        <f t="shared" si="1"/>
        <v>0.52123102749790873</v>
      </c>
      <c r="M18">
        <f t="shared" si="4"/>
        <v>0.48173366164355191</v>
      </c>
      <c r="N18">
        <f t="shared" si="5"/>
        <v>0.51826633835644809</v>
      </c>
      <c r="O18">
        <f t="shared" si="6"/>
        <v>10258.500103006281</v>
      </c>
      <c r="P18">
        <f t="shared" si="7"/>
        <v>35.070474845838056</v>
      </c>
      <c r="Q18">
        <f t="shared" si="8"/>
        <v>3.8943000800447242E-3</v>
      </c>
      <c r="R18">
        <f t="shared" si="9"/>
        <v>0.87786627581201393</v>
      </c>
      <c r="S18">
        <f t="shared" si="10"/>
        <v>130.66242261780968</v>
      </c>
      <c r="T18">
        <f t="shared" si="10"/>
        <v>147.82217969878189</v>
      </c>
      <c r="U18">
        <f t="shared" si="10"/>
        <v>110.88084342638349</v>
      </c>
      <c r="V18">
        <f t="shared" si="10"/>
        <v>102.0310544308356</v>
      </c>
    </row>
    <row r="19" spans="1:22" x14ac:dyDescent="0.2">
      <c r="A19">
        <v>1978</v>
      </c>
      <c r="B19" s="3">
        <f>'USA Agg'!B19-'USA Oil'!B19</f>
        <v>1981931</v>
      </c>
      <c r="C19" s="3"/>
      <c r="E19">
        <v>0.37220632312502872</v>
      </c>
      <c r="F19">
        <f t="shared" si="3"/>
        <v>5324818.1905126981</v>
      </c>
      <c r="G19" s="3">
        <f>'USA Agg'!G19-'USA Oil'!G19</f>
        <v>132624.21917808219</v>
      </c>
      <c r="H19" s="3">
        <f>'USA Agg'!H19-'USA Oil'!H19</f>
        <v>1035925</v>
      </c>
      <c r="I19">
        <v>146127.9</v>
      </c>
      <c r="J19" s="3">
        <f>'USA Agg'!J19-'USA Oil'!J19</f>
        <v>5064.8999999999996</v>
      </c>
      <c r="K19">
        <f t="shared" si="0"/>
        <v>13607.775272261124</v>
      </c>
      <c r="L19">
        <f t="shared" si="1"/>
        <v>0.52268469487585589</v>
      </c>
      <c r="M19">
        <f t="shared" si="4"/>
        <v>0.48173366164355191</v>
      </c>
      <c r="N19">
        <f t="shared" si="5"/>
        <v>0.51826633835644809</v>
      </c>
      <c r="O19">
        <f t="shared" si="6"/>
        <v>10314.605374959141</v>
      </c>
      <c r="P19">
        <f t="shared" si="7"/>
        <v>36.439435525404107</v>
      </c>
      <c r="Q19">
        <f t="shared" si="8"/>
        <v>3.8925063244275729E-3</v>
      </c>
      <c r="R19">
        <f t="shared" si="9"/>
        <v>0.90758998916758671</v>
      </c>
      <c r="S19">
        <f t="shared" si="10"/>
        <v>131.37703495698034</v>
      </c>
      <c r="T19">
        <f t="shared" si="10"/>
        <v>153.59235396830405</v>
      </c>
      <c r="U19">
        <f t="shared" si="10"/>
        <v>110.8297705425167</v>
      </c>
      <c r="V19">
        <f t="shared" si="10"/>
        <v>105.4857284499096</v>
      </c>
    </row>
    <row r="20" spans="1:22" x14ac:dyDescent="0.2">
      <c r="A20">
        <v>1979</v>
      </c>
      <c r="B20" s="3">
        <f>'USA Agg'!B20-'USA Oil'!B20</f>
        <v>2223200</v>
      </c>
      <c r="C20" s="3"/>
      <c r="E20">
        <v>0.40436980157026486</v>
      </c>
      <c r="F20">
        <f t="shared" si="3"/>
        <v>5497937.7573863864</v>
      </c>
      <c r="G20" s="3">
        <f>'USA Agg'!G20-'USA Oil'!G20</f>
        <v>136992.5</v>
      </c>
      <c r="H20" s="3">
        <f>'USA Agg'!H20-'USA Oil'!H20</f>
        <v>1171984</v>
      </c>
      <c r="I20">
        <v>148467.1</v>
      </c>
      <c r="J20" s="3">
        <f>'USA Agg'!J20-'USA Oil'!J20</f>
        <v>5865.4000000000005</v>
      </c>
      <c r="K20">
        <f t="shared" si="0"/>
        <v>14505.039637537833</v>
      </c>
      <c r="L20">
        <f t="shared" si="1"/>
        <v>0.52716084922634043</v>
      </c>
      <c r="M20">
        <f t="shared" si="4"/>
        <v>0.48173366164355191</v>
      </c>
      <c r="N20">
        <f t="shared" si="5"/>
        <v>0.51826633835644809</v>
      </c>
      <c r="O20">
        <f t="shared" si="6"/>
        <v>10009.498051279959</v>
      </c>
      <c r="P20">
        <f t="shared" si="7"/>
        <v>37.031354134258606</v>
      </c>
      <c r="Q20">
        <f t="shared" si="8"/>
        <v>4.0095047123440931E-3</v>
      </c>
      <c r="R20">
        <f t="shared" si="9"/>
        <v>0.92271284345151217</v>
      </c>
      <c r="S20">
        <f t="shared" si="10"/>
        <v>127.49088574705098</v>
      </c>
      <c r="T20">
        <f t="shared" si="10"/>
        <v>156.0872930687801</v>
      </c>
      <c r="U20">
        <f t="shared" si="10"/>
        <v>114.16101869110878</v>
      </c>
      <c r="V20">
        <f t="shared" si="10"/>
        <v>107.24340021736134</v>
      </c>
    </row>
    <row r="21" spans="1:22" x14ac:dyDescent="0.2">
      <c r="A21">
        <v>1980</v>
      </c>
      <c r="B21" s="3">
        <f>'USA Agg'!B21-'USA Oil'!B21</f>
        <v>2389698</v>
      </c>
      <c r="C21" s="3"/>
      <c r="E21">
        <v>0.44283841542413438</v>
      </c>
      <c r="F21">
        <f t="shared" si="3"/>
        <v>5396320.4563254407</v>
      </c>
      <c r="G21" s="3">
        <f>'USA Agg'!G21-'USA Oil'!G21</f>
        <v>135427.38372093023</v>
      </c>
      <c r="H21" s="3">
        <f>'USA Agg'!H21-'USA Oil'!H21</f>
        <v>1283064</v>
      </c>
      <c r="I21">
        <v>150227.4</v>
      </c>
      <c r="J21" s="3">
        <f>'USA Agg'!J21-'USA Oil'!J21</f>
        <v>6718.3</v>
      </c>
      <c r="K21">
        <f t="shared" si="0"/>
        <v>15170.996386041756</v>
      </c>
      <c r="L21">
        <f t="shared" si="1"/>
        <v>0.5369147063771238</v>
      </c>
      <c r="M21">
        <f t="shared" si="4"/>
        <v>0.48173366164355191</v>
      </c>
      <c r="N21">
        <f t="shared" si="5"/>
        <v>0.51826633835644809</v>
      </c>
      <c r="O21">
        <f t="shared" si="6"/>
        <v>9368.0366147003897</v>
      </c>
      <c r="P21">
        <f t="shared" si="7"/>
        <v>35.921013452442367</v>
      </c>
      <c r="Q21">
        <f t="shared" si="8"/>
        <v>4.253463045510439E-3</v>
      </c>
      <c r="R21">
        <f t="shared" si="9"/>
        <v>0.90148257721913738</v>
      </c>
      <c r="S21">
        <f t="shared" si="10"/>
        <v>119.32059725674577</v>
      </c>
      <c r="T21">
        <f t="shared" si="10"/>
        <v>151.40720303533175</v>
      </c>
      <c r="U21">
        <f t="shared" si="10"/>
        <v>121.10714641274765</v>
      </c>
      <c r="V21">
        <f t="shared" si="10"/>
        <v>104.77588721541477</v>
      </c>
    </row>
    <row r="22" spans="1:22" x14ac:dyDescent="0.2">
      <c r="A22">
        <v>1981</v>
      </c>
      <c r="B22" s="3">
        <f>'USA Agg'!B22-'USA Oil'!B22</f>
        <v>2671850</v>
      </c>
      <c r="C22" s="3"/>
      <c r="E22">
        <v>0.48453604901742431</v>
      </c>
      <c r="F22">
        <f t="shared" si="3"/>
        <v>5514243.9977751132</v>
      </c>
      <c r="G22" s="3">
        <f>'USA Agg'!G22-'USA Oil'!G22</f>
        <v>136742.52128583839</v>
      </c>
      <c r="H22" s="3">
        <f>'USA Agg'!H22-'USA Oil'!H22</f>
        <v>1413355</v>
      </c>
      <c r="I22">
        <v>151991.70000000001</v>
      </c>
      <c r="J22" s="3">
        <f>'USA Agg'!J22-'USA Oil'!J22</f>
        <v>7350.6</v>
      </c>
      <c r="K22">
        <f t="shared" si="0"/>
        <v>15170.388281544903</v>
      </c>
      <c r="L22">
        <f t="shared" si="1"/>
        <v>0.52897992027995588</v>
      </c>
      <c r="M22">
        <f t="shared" si="4"/>
        <v>0.48173366164355191</v>
      </c>
      <c r="N22">
        <f t="shared" si="5"/>
        <v>0.51826633835644809</v>
      </c>
      <c r="O22">
        <f t="shared" si="6"/>
        <v>9673.4720513009015</v>
      </c>
      <c r="P22">
        <f t="shared" si="7"/>
        <v>36.279902111596307</v>
      </c>
      <c r="Q22">
        <f t="shared" si="8"/>
        <v>4.1686939754290034E-3</v>
      </c>
      <c r="R22">
        <f t="shared" si="9"/>
        <v>0.89967097733519907</v>
      </c>
      <c r="S22">
        <f t="shared" si="10"/>
        <v>123.21092563797333</v>
      </c>
      <c r="T22">
        <f t="shared" si="10"/>
        <v>152.91992004582312</v>
      </c>
      <c r="U22">
        <f t="shared" si="10"/>
        <v>118.69355069749608</v>
      </c>
      <c r="V22">
        <f t="shared" si="10"/>
        <v>104.56533185925414</v>
      </c>
    </row>
    <row r="23" spans="1:22" x14ac:dyDescent="0.2">
      <c r="A23">
        <v>1982</v>
      </c>
      <c r="B23" s="3">
        <f>'USA Agg'!B23-'USA Oil'!B23</f>
        <v>2771850</v>
      </c>
      <c r="C23" s="3"/>
      <c r="E23">
        <v>0.51267758506278627</v>
      </c>
      <c r="F23">
        <f t="shared" si="3"/>
        <v>5406614.372774926</v>
      </c>
      <c r="G23" s="3">
        <f>'USA Agg'!G23-'USA Oil'!G23</f>
        <v>132884.02987697715</v>
      </c>
      <c r="H23" s="3">
        <f>'USA Agg'!H23-'USA Oil'!H23</f>
        <v>1482212</v>
      </c>
      <c r="I23">
        <v>153546.6</v>
      </c>
      <c r="J23" s="3">
        <f>'USA Agg'!J23-'USA Oil'!J23</f>
        <v>7823.2</v>
      </c>
      <c r="K23">
        <f t="shared" si="0"/>
        <v>15259.492959969984</v>
      </c>
      <c r="L23">
        <f t="shared" si="1"/>
        <v>0.53473744971769754</v>
      </c>
      <c r="M23">
        <f t="shared" si="4"/>
        <v>0.48173366164355191</v>
      </c>
      <c r="N23">
        <f t="shared" si="5"/>
        <v>0.51826633835644809</v>
      </c>
      <c r="O23">
        <f t="shared" si="6"/>
        <v>9530.8431129707988</v>
      </c>
      <c r="P23">
        <f t="shared" si="7"/>
        <v>35.21155383951794</v>
      </c>
      <c r="Q23">
        <f t="shared" si="8"/>
        <v>4.2689521188264802E-3</v>
      </c>
      <c r="R23">
        <f t="shared" si="9"/>
        <v>0.86543127543675435</v>
      </c>
      <c r="S23">
        <f t="shared" si="10"/>
        <v>121.39426214618705</v>
      </c>
      <c r="T23">
        <f t="shared" si="10"/>
        <v>148.4168281729512</v>
      </c>
      <c r="U23">
        <f t="shared" si="10"/>
        <v>121.54816058162905</v>
      </c>
      <c r="V23">
        <f t="shared" si="10"/>
        <v>100.58578168817102</v>
      </c>
    </row>
    <row r="24" spans="1:22" x14ac:dyDescent="0.2">
      <c r="A24">
        <v>1983</v>
      </c>
      <c r="B24" s="3">
        <f>'USA Agg'!B24-'USA Oil'!B24</f>
        <v>3036552</v>
      </c>
      <c r="C24" s="3"/>
      <c r="E24">
        <v>0.5294328883097178</v>
      </c>
      <c r="F24">
        <f t="shared" si="3"/>
        <v>5735480.4868556252</v>
      </c>
      <c r="G24" s="3">
        <f>'USA Agg'!G24-'USA Oil'!G24</f>
        <v>135626.71576763486</v>
      </c>
      <c r="H24" s="3">
        <f>'USA Agg'!H24-'USA Oil'!H24</f>
        <v>1579239</v>
      </c>
      <c r="I24">
        <v>154962.70000000001</v>
      </c>
      <c r="J24" s="3">
        <f>'USA Agg'!J24-'USA Oil'!J24</f>
        <v>8119.3</v>
      </c>
      <c r="K24">
        <f t="shared" si="0"/>
        <v>15335.843653237909</v>
      </c>
      <c r="L24">
        <f t="shared" si="1"/>
        <v>0.52007638927309663</v>
      </c>
      <c r="M24">
        <f t="shared" si="4"/>
        <v>0.48173366164355191</v>
      </c>
      <c r="N24">
        <f t="shared" si="5"/>
        <v>0.51826633835644809</v>
      </c>
      <c r="O24">
        <f t="shared" si="6"/>
        <v>10416.581926407574</v>
      </c>
      <c r="P24">
        <f t="shared" si="7"/>
        <v>37.012006675513689</v>
      </c>
      <c r="Q24">
        <f t="shared" si="8"/>
        <v>4.0597503439844737E-3</v>
      </c>
      <c r="R24">
        <f t="shared" si="9"/>
        <v>0.87522168733272487</v>
      </c>
      <c r="S24">
        <f t="shared" si="10"/>
        <v>132.67590936636472</v>
      </c>
      <c r="T24">
        <f t="shared" si="10"/>
        <v>156.00574345943269</v>
      </c>
      <c r="U24">
        <f t="shared" si="10"/>
        <v>115.59164239761903</v>
      </c>
      <c r="V24">
        <f t="shared" si="10"/>
        <v>101.72368398215548</v>
      </c>
    </row>
    <row r="25" spans="1:22" x14ac:dyDescent="0.2">
      <c r="A25">
        <v>1984</v>
      </c>
      <c r="B25" s="3">
        <f>'USA Agg'!B25-'USA Oil'!B25</f>
        <v>3395416</v>
      </c>
      <c r="C25" s="3"/>
      <c r="E25">
        <v>0.54901302446059874</v>
      </c>
      <c r="F25">
        <f t="shared" si="3"/>
        <v>6184581.8746030135</v>
      </c>
      <c r="G25" s="3">
        <f>'USA Agg'!G25-'USA Oil'!G25</f>
        <v>143435.26530612246</v>
      </c>
      <c r="H25" s="3">
        <f>'USA Agg'!H25-'USA Oil'!H25</f>
        <v>1750770</v>
      </c>
      <c r="I25">
        <v>156464.29999999999</v>
      </c>
      <c r="J25" s="3">
        <f>'USA Agg'!J25-'USA Oil'!J25</f>
        <v>8531.9</v>
      </c>
      <c r="K25">
        <f t="shared" si="0"/>
        <v>15540.432776403672</v>
      </c>
      <c r="L25">
        <f t="shared" si="1"/>
        <v>0.51562754018947898</v>
      </c>
      <c r="M25">
        <f t="shared" si="4"/>
        <v>0.48173366164355191</v>
      </c>
      <c r="N25">
        <f t="shared" si="5"/>
        <v>0.51826633835644809</v>
      </c>
      <c r="O25">
        <f t="shared" si="6"/>
        <v>11252.214202462532</v>
      </c>
      <c r="P25">
        <f t="shared" si="7"/>
        <v>39.527111773120218</v>
      </c>
      <c r="Q25">
        <f t="shared" si="8"/>
        <v>3.8319198026253685E-3</v>
      </c>
      <c r="R25">
        <f t="shared" si="9"/>
        <v>0.91672838664233613</v>
      </c>
      <c r="S25">
        <f t="shared" si="10"/>
        <v>143.31935007510711</v>
      </c>
      <c r="T25">
        <f t="shared" si="10"/>
        <v>166.60692064149291</v>
      </c>
      <c r="U25">
        <f t="shared" si="10"/>
        <v>109.10471482014867</v>
      </c>
      <c r="V25">
        <f t="shared" si="10"/>
        <v>106.54784959050623</v>
      </c>
    </row>
    <row r="26" spans="1:22" x14ac:dyDescent="0.2">
      <c r="A26">
        <v>1985</v>
      </c>
      <c r="B26" s="3">
        <f>'USA Agg'!B26-'USA Oil'!B26</f>
        <v>3648950</v>
      </c>
      <c r="C26" s="3"/>
      <c r="E26">
        <v>0.56411523052842438</v>
      </c>
      <c r="F26">
        <f t="shared" si="3"/>
        <v>6468447.9385212036</v>
      </c>
      <c r="G26" s="3">
        <f>'USA Agg'!G26-'USA Oil'!G26</f>
        <v>146294.03211991434</v>
      </c>
      <c r="H26" s="3">
        <f>'USA Agg'!H26-'USA Oil'!H26</f>
        <v>1885926</v>
      </c>
      <c r="I26">
        <v>157973.70000000001</v>
      </c>
      <c r="J26" s="3">
        <f>'USA Agg'!J26-'USA Oil'!J26</f>
        <v>9004.7000000000007</v>
      </c>
      <c r="K26">
        <f t="shared" si="0"/>
        <v>15962.518848436368</v>
      </c>
      <c r="L26">
        <f t="shared" si="1"/>
        <v>0.51684073500596062</v>
      </c>
      <c r="M26">
        <f t="shared" si="4"/>
        <v>0.48173366164355191</v>
      </c>
      <c r="N26">
        <f t="shared" si="5"/>
        <v>0.51826633835644809</v>
      </c>
      <c r="O26">
        <f t="shared" si="6"/>
        <v>11734.242173356188</v>
      </c>
      <c r="P26">
        <f t="shared" si="7"/>
        <v>40.946359669496907</v>
      </c>
      <c r="Q26">
        <f t="shared" si="8"/>
        <v>3.7680653834081031E-3</v>
      </c>
      <c r="R26">
        <f t="shared" si="9"/>
        <v>0.92606574461390934</v>
      </c>
      <c r="S26">
        <f t="shared" si="10"/>
        <v>149.45893596135718</v>
      </c>
      <c r="T26">
        <f t="shared" si="10"/>
        <v>172.58905571373046</v>
      </c>
      <c r="U26">
        <f t="shared" si="10"/>
        <v>107.28661356606378</v>
      </c>
      <c r="V26">
        <f t="shared" si="10"/>
        <v>107.63309515203157</v>
      </c>
    </row>
    <row r="27" spans="1:22" x14ac:dyDescent="0.2">
      <c r="A27">
        <v>1986</v>
      </c>
      <c r="B27" s="3">
        <f>'USA Agg'!B27-'USA Oil'!B27</f>
        <v>3879684</v>
      </c>
      <c r="C27" s="3"/>
      <c r="E27">
        <v>0.57257397322031656</v>
      </c>
      <c r="F27">
        <f t="shared" si="3"/>
        <v>6775865.0959623074</v>
      </c>
      <c r="G27" s="3">
        <f>'USA Agg'!G27-'USA Oil'!G27</f>
        <v>147822.63984674329</v>
      </c>
      <c r="H27" s="3">
        <f>'USA Agg'!H27-'USA Oil'!H27</f>
        <v>2017779</v>
      </c>
      <c r="I27">
        <v>159590.20000000001</v>
      </c>
      <c r="J27" s="3">
        <f>'USA Agg'!J27-'USA Oil'!J27</f>
        <v>9640.4</v>
      </c>
      <c r="K27">
        <f t="shared" si="0"/>
        <v>16836.951120533278</v>
      </c>
      <c r="L27">
        <f t="shared" si="1"/>
        <v>0.52008849174314198</v>
      </c>
      <c r="M27">
        <f t="shared" si="4"/>
        <v>0.48173366164355191</v>
      </c>
      <c r="N27">
        <f t="shared" si="5"/>
        <v>0.51826633835644809</v>
      </c>
      <c r="O27">
        <f t="shared" si="6"/>
        <v>12087.021301041254</v>
      </c>
      <c r="P27">
        <f t="shared" si="7"/>
        <v>42.45790215165033</v>
      </c>
      <c r="Q27">
        <f t="shared" si="8"/>
        <v>3.792315923690775E-3</v>
      </c>
      <c r="R27">
        <f t="shared" si="9"/>
        <v>0.92626389243664886</v>
      </c>
      <c r="S27">
        <f t="shared" si="10"/>
        <v>153.95228050583108</v>
      </c>
      <c r="T27">
        <f t="shared" si="10"/>
        <v>178.96021280246154</v>
      </c>
      <c r="U27">
        <f t="shared" si="10"/>
        <v>107.97708946797661</v>
      </c>
      <c r="V27">
        <f t="shared" si="10"/>
        <v>107.65612511894606</v>
      </c>
    </row>
    <row r="28" spans="1:22" x14ac:dyDescent="0.2">
      <c r="A28">
        <v>1987</v>
      </c>
      <c r="B28" s="3">
        <f>'USA Agg'!B28-'USA Oil'!B28</f>
        <v>4112576</v>
      </c>
      <c r="C28" s="3"/>
      <c r="E28">
        <v>0.58850500684092122</v>
      </c>
      <c r="F28">
        <f t="shared" si="3"/>
        <v>6988175.0404744986</v>
      </c>
      <c r="G28" s="3">
        <f>'USA Agg'!G28-'USA Oil'!G28</f>
        <v>152697.33791208791</v>
      </c>
      <c r="H28" s="3">
        <f>'USA Agg'!H28-'USA Oil'!H28</f>
        <v>2169437</v>
      </c>
      <c r="I28">
        <v>160803.4</v>
      </c>
      <c r="J28" s="3">
        <f>'USA Agg'!J28-'USA Oil'!J28</f>
        <v>10272.5</v>
      </c>
      <c r="K28">
        <f t="shared" si="0"/>
        <v>17455.246566452337</v>
      </c>
      <c r="L28">
        <f t="shared" si="1"/>
        <v>0.52751292620488954</v>
      </c>
      <c r="M28">
        <f t="shared" si="4"/>
        <v>0.48173366164355191</v>
      </c>
      <c r="N28">
        <f t="shared" si="5"/>
        <v>0.51826633835644809</v>
      </c>
      <c r="O28">
        <f t="shared" si="6"/>
        <v>12009.470005305009</v>
      </c>
      <c r="P28">
        <f t="shared" si="7"/>
        <v>43.457881117404852</v>
      </c>
      <c r="Q28">
        <f t="shared" si="8"/>
        <v>3.8107325285631996E-3</v>
      </c>
      <c r="R28">
        <f t="shared" si="9"/>
        <v>0.94959023199812886</v>
      </c>
      <c r="S28">
        <f t="shared" si="10"/>
        <v>152.96451035655963</v>
      </c>
      <c r="T28">
        <f t="shared" si="10"/>
        <v>183.17512779920872</v>
      </c>
      <c r="U28">
        <f t="shared" si="10"/>
        <v>108.501458068067</v>
      </c>
      <c r="V28">
        <f t="shared" si="10"/>
        <v>110.36725674234513</v>
      </c>
    </row>
    <row r="29" spans="1:22" x14ac:dyDescent="0.2">
      <c r="A29">
        <v>1988</v>
      </c>
      <c r="B29" s="3">
        <f>'USA Agg'!B29-'USA Oil'!B29</f>
        <v>4444440</v>
      </c>
      <c r="C29" s="3"/>
      <c r="E29">
        <v>0.60771728543461012</v>
      </c>
      <c r="F29">
        <f t="shared" si="3"/>
        <v>7313334.8458593711</v>
      </c>
      <c r="G29" s="3">
        <f>'USA Agg'!G29-'USA Oil'!G29</f>
        <v>156987.53772290811</v>
      </c>
      <c r="H29" s="3">
        <f>'USA Agg'!H29-'USA Oil'!H29</f>
        <v>2353833</v>
      </c>
      <c r="I29">
        <v>161924.4</v>
      </c>
      <c r="J29" s="3">
        <f>'USA Agg'!J29-'USA Oil'!J29</f>
        <v>10935.3</v>
      </c>
      <c r="K29">
        <f t="shared" si="0"/>
        <v>17994.05786554121</v>
      </c>
      <c r="L29">
        <f t="shared" si="1"/>
        <v>0.52961295461295466</v>
      </c>
      <c r="M29">
        <f t="shared" si="4"/>
        <v>0.48173366164355191</v>
      </c>
      <c r="N29">
        <f t="shared" si="5"/>
        <v>0.51826633835644809</v>
      </c>
      <c r="O29">
        <f t="shared" si="6"/>
        <v>12397.347170696843</v>
      </c>
      <c r="P29">
        <f t="shared" si="7"/>
        <v>45.165119314071084</v>
      </c>
      <c r="Q29">
        <f t="shared" si="8"/>
        <v>3.7576949171805032E-3</v>
      </c>
      <c r="R29">
        <f t="shared" si="9"/>
        <v>0.9695113134457074</v>
      </c>
      <c r="S29">
        <f t="shared" si="10"/>
        <v>157.90489828845364</v>
      </c>
      <c r="T29">
        <f t="shared" si="10"/>
        <v>190.37114304010785</v>
      </c>
      <c r="U29">
        <f t="shared" si="10"/>
        <v>106.99133944275381</v>
      </c>
      <c r="V29">
        <f t="shared" si="10"/>
        <v>112.68260818196944</v>
      </c>
    </row>
    <row r="30" spans="1:22" x14ac:dyDescent="0.2">
      <c r="A30">
        <v>1989</v>
      </c>
      <c r="B30" s="3">
        <f>'USA Agg'!B30-'USA Oil'!B30</f>
        <v>4787107</v>
      </c>
      <c r="C30" s="3"/>
      <c r="E30">
        <v>0.63170892609764839</v>
      </c>
      <c r="F30">
        <f t="shared" si="3"/>
        <v>7578026.5280912267</v>
      </c>
      <c r="G30" s="3">
        <f>'USA Agg'!G30-'USA Oil'!G30</f>
        <v>161635.34423897581</v>
      </c>
      <c r="H30" s="3">
        <f>'USA Agg'!H30-'USA Oil'!H30</f>
        <v>2501643</v>
      </c>
      <c r="I30">
        <v>162915.79999999999</v>
      </c>
      <c r="J30" s="3">
        <f>'USA Agg'!J30-'USA Oil'!J30</f>
        <v>11588.000000000002</v>
      </c>
      <c r="K30">
        <f t="shared" si="0"/>
        <v>18343.89150013174</v>
      </c>
      <c r="L30">
        <f t="shared" si="1"/>
        <v>0.52257929475986231</v>
      </c>
      <c r="M30">
        <f t="shared" si="4"/>
        <v>0.48173366164355191</v>
      </c>
      <c r="N30">
        <f t="shared" si="5"/>
        <v>0.51826633835644809</v>
      </c>
      <c r="O30">
        <f t="shared" si="6"/>
        <v>12667.112377325893</v>
      </c>
      <c r="P30">
        <f t="shared" si="7"/>
        <v>46.514988282850574</v>
      </c>
      <c r="Q30">
        <f t="shared" si="8"/>
        <v>3.7011966918915019E-3</v>
      </c>
      <c r="R30">
        <f t="shared" si="9"/>
        <v>0.99214038318552178</v>
      </c>
      <c r="S30">
        <f t="shared" si="10"/>
        <v>161.34089527458383</v>
      </c>
      <c r="T30">
        <f t="shared" si="10"/>
        <v>196.06084567886214</v>
      </c>
      <c r="U30">
        <f t="shared" si="10"/>
        <v>105.38268814640421</v>
      </c>
      <c r="V30">
        <f t="shared" si="10"/>
        <v>115.31269878911404</v>
      </c>
    </row>
    <row r="31" spans="1:22" x14ac:dyDescent="0.2">
      <c r="A31">
        <v>1990</v>
      </c>
      <c r="B31" s="3">
        <f>'USA Agg'!B31-'USA Oil'!B31</f>
        <v>5041462</v>
      </c>
      <c r="C31" s="3"/>
      <c r="E31">
        <v>0.65485687880638621</v>
      </c>
      <c r="F31">
        <f t="shared" si="3"/>
        <v>7698570.7307360349</v>
      </c>
      <c r="G31" s="3">
        <f>'USA Agg'!G31-'USA Oil'!G31</f>
        <v>162480.54583333334</v>
      </c>
      <c r="H31" s="3">
        <f>'USA Agg'!H31-'USA Oil'!H31</f>
        <v>2650142</v>
      </c>
      <c r="I31">
        <v>164229.5</v>
      </c>
      <c r="J31" s="3">
        <f>'USA Agg'!J31-'USA Oil'!J31</f>
        <v>12165.8</v>
      </c>
      <c r="K31">
        <f t="shared" si="0"/>
        <v>18577.799812036359</v>
      </c>
      <c r="L31">
        <f t="shared" si="1"/>
        <v>0.52566933956856166</v>
      </c>
      <c r="M31">
        <f t="shared" si="4"/>
        <v>0.48173366164355191</v>
      </c>
      <c r="N31">
        <f t="shared" si="5"/>
        <v>0.51826633835644809</v>
      </c>
      <c r="O31">
        <f t="shared" si="6"/>
        <v>12838.742898672659</v>
      </c>
      <c r="P31">
        <f t="shared" si="7"/>
        <v>46.876905371666084</v>
      </c>
      <c r="Q31">
        <f t="shared" si="8"/>
        <v>3.6905086946959634E-3</v>
      </c>
      <c r="R31">
        <f t="shared" si="9"/>
        <v>0.98935054806434497</v>
      </c>
      <c r="S31">
        <f t="shared" si="10"/>
        <v>163.5269516657861</v>
      </c>
      <c r="T31">
        <f t="shared" si="10"/>
        <v>197.58632753144946</v>
      </c>
      <c r="U31">
        <f t="shared" si="10"/>
        <v>105.07837309126688</v>
      </c>
      <c r="V31">
        <f t="shared" si="10"/>
        <v>114.98844687632864</v>
      </c>
    </row>
    <row r="32" spans="1:22" x14ac:dyDescent="0.2">
      <c r="A32">
        <v>1991</v>
      </c>
      <c r="B32" s="3">
        <f>'USA Agg'!B32-'USA Oil'!B32</f>
        <v>5188146</v>
      </c>
      <c r="C32" s="3"/>
      <c r="E32">
        <v>0.67328032461365228</v>
      </c>
      <c r="F32">
        <f t="shared" si="3"/>
        <v>7705773.9701172886</v>
      </c>
      <c r="G32" s="3">
        <f>'USA Agg'!G32-'USA Oil'!G32</f>
        <v>158431.98998569386</v>
      </c>
      <c r="H32" s="3">
        <f>'USA Agg'!H32-'USA Oil'!H32</f>
        <v>2715367</v>
      </c>
      <c r="I32">
        <v>165924.20000000001</v>
      </c>
      <c r="J32" s="3">
        <f>'USA Agg'!J32-'USA Oil'!J32</f>
        <v>12544.3</v>
      </c>
      <c r="K32">
        <f t="shared" si="0"/>
        <v>18631.6153040686</v>
      </c>
      <c r="L32">
        <f t="shared" si="1"/>
        <v>0.52337906450589478</v>
      </c>
      <c r="M32">
        <f t="shared" si="4"/>
        <v>0.48173366164355191</v>
      </c>
      <c r="N32">
        <f t="shared" si="5"/>
        <v>0.51826633835644809</v>
      </c>
      <c r="O32">
        <f t="shared" si="6"/>
        <v>13155.186493668974</v>
      </c>
      <c r="P32">
        <f t="shared" si="7"/>
        <v>46.44153155547707</v>
      </c>
      <c r="Q32">
        <f t="shared" si="8"/>
        <v>3.6972292437602978E-3</v>
      </c>
      <c r="R32">
        <f t="shared" si="9"/>
        <v>0.95484558603081315</v>
      </c>
      <c r="S32">
        <f t="shared" si="10"/>
        <v>167.55749086049653</v>
      </c>
      <c r="T32">
        <f t="shared" si="10"/>
        <v>195.75122530441263</v>
      </c>
      <c r="U32">
        <f t="shared" si="10"/>
        <v>105.26972458787091</v>
      </c>
      <c r="V32">
        <f t="shared" si="10"/>
        <v>110.97806652982231</v>
      </c>
    </row>
    <row r="33" spans="1:22" x14ac:dyDescent="0.2">
      <c r="A33">
        <v>1992</v>
      </c>
      <c r="B33" s="3">
        <f>'USA Agg'!B33-'USA Oil'!B33</f>
        <v>5502548</v>
      </c>
      <c r="C33" s="3"/>
      <c r="E33">
        <v>0.68639449611293046</v>
      </c>
      <c r="F33">
        <f t="shared" si="3"/>
        <v>8016596.9149826663</v>
      </c>
      <c r="G33" s="3">
        <f>'USA Agg'!G33-'USA Oil'!G33</f>
        <v>159700.53188180405</v>
      </c>
      <c r="H33" s="3">
        <f>'USA Agg'!H33-'USA Oil'!H33</f>
        <v>2890056</v>
      </c>
      <c r="I33">
        <v>167953.3</v>
      </c>
      <c r="J33" s="3">
        <f>'USA Agg'!J33-'USA Oil'!J33</f>
        <v>13065.3</v>
      </c>
      <c r="K33">
        <f t="shared" si="0"/>
        <v>19034.680601300166</v>
      </c>
      <c r="L33">
        <f t="shared" si="1"/>
        <v>0.52522140651930704</v>
      </c>
      <c r="M33">
        <f t="shared" si="4"/>
        <v>0.48173366164355191</v>
      </c>
      <c r="N33">
        <f t="shared" si="5"/>
        <v>0.51826633835644809</v>
      </c>
      <c r="O33">
        <f t="shared" si="6"/>
        <v>13807.995305364395</v>
      </c>
      <c r="P33">
        <f t="shared" si="7"/>
        <v>47.731106890919477</v>
      </c>
      <c r="Q33">
        <f t="shared" si="8"/>
        <v>3.6354071244050624E-3</v>
      </c>
      <c r="R33">
        <f t="shared" si="9"/>
        <v>0.95086272125527793</v>
      </c>
      <c r="S33">
        <f t="shared" si="10"/>
        <v>175.87231076456618</v>
      </c>
      <c r="T33">
        <f t="shared" si="10"/>
        <v>201.18679005820744</v>
      </c>
      <c r="U33">
        <f t="shared" si="10"/>
        <v>103.50948819221126</v>
      </c>
      <c r="V33">
        <f t="shared" si="10"/>
        <v>110.515153323221</v>
      </c>
    </row>
    <row r="34" spans="1:22" x14ac:dyDescent="0.2">
      <c r="A34">
        <v>1993</v>
      </c>
      <c r="B34" s="3">
        <f>'USA Agg'!B34-'USA Oil'!B34</f>
        <v>5809068</v>
      </c>
      <c r="C34" s="3"/>
      <c r="E34">
        <v>0.70269866769310019</v>
      </c>
      <c r="F34">
        <f t="shared" si="3"/>
        <v>8266798.0844060443</v>
      </c>
      <c r="G34" s="3">
        <f>'USA Agg'!G34-'USA Oil'!G34</f>
        <v>163940.00648298216</v>
      </c>
      <c r="H34" s="3">
        <f>'USA Agg'!H34-'USA Oil'!H34</f>
        <v>3016468</v>
      </c>
      <c r="I34">
        <v>169920.1</v>
      </c>
      <c r="J34" s="3">
        <f>'USA Agg'!J34-'USA Oil'!J34</f>
        <v>13718.500000000002</v>
      </c>
      <c r="K34">
        <f t="shared" si="0"/>
        <v>19522.59287047842</v>
      </c>
      <c r="L34">
        <f t="shared" si="1"/>
        <v>0.51926883968306103</v>
      </c>
      <c r="M34">
        <f t="shared" si="4"/>
        <v>0.48173366164355191</v>
      </c>
      <c r="N34">
        <f t="shared" si="5"/>
        <v>0.51826633835644809</v>
      </c>
      <c r="O34">
        <f t="shared" si="6"/>
        <v>13940.831450589394</v>
      </c>
      <c r="P34">
        <f t="shared" si="7"/>
        <v>48.651090038235878</v>
      </c>
      <c r="Q34">
        <f t="shared" si="8"/>
        <v>3.6171265698098508E-3</v>
      </c>
      <c r="R34">
        <f t="shared" si="9"/>
        <v>0.96480643833767843</v>
      </c>
      <c r="S34">
        <f t="shared" si="10"/>
        <v>177.56424353953616</v>
      </c>
      <c r="T34">
        <f t="shared" si="10"/>
        <v>205.06452238775972</v>
      </c>
      <c r="U34">
        <f t="shared" si="10"/>
        <v>102.98899329706805</v>
      </c>
      <c r="V34">
        <f t="shared" si="10"/>
        <v>112.13577846374893</v>
      </c>
    </row>
    <row r="35" spans="1:22" x14ac:dyDescent="0.2">
      <c r="A35">
        <v>1994</v>
      </c>
      <c r="B35" s="3">
        <f>'USA Agg'!B35-'USA Oil'!B35</f>
        <v>6202488</v>
      </c>
      <c r="C35" s="3"/>
      <c r="E35">
        <v>0.71715917654300365</v>
      </c>
      <c r="F35">
        <f t="shared" si="3"/>
        <v>8648690.8386203647</v>
      </c>
      <c r="G35" s="3">
        <f>'USA Agg'!G35-'USA Oil'!G35</f>
        <v>169410.96880131363</v>
      </c>
      <c r="H35" s="3">
        <f>'USA Agg'!H35-'USA Oil'!H35</f>
        <v>3178684</v>
      </c>
      <c r="I35">
        <v>171992.2</v>
      </c>
      <c r="J35" s="3">
        <f>'USA Agg'!J35-'USA Oil'!J35</f>
        <v>14530.6</v>
      </c>
      <c r="K35">
        <f t="shared" si="0"/>
        <v>20261.331759071047</v>
      </c>
      <c r="L35">
        <f t="shared" si="1"/>
        <v>0.51248531234562644</v>
      </c>
      <c r="M35">
        <f t="shared" si="4"/>
        <v>0.48173366164355191</v>
      </c>
      <c r="N35">
        <f t="shared" si="5"/>
        <v>0.51826633835644809</v>
      </c>
      <c r="O35">
        <f t="shared" si="6"/>
        <v>14219.430658724816</v>
      </c>
      <c r="P35">
        <f t="shared" si="7"/>
        <v>50.28536665395503</v>
      </c>
      <c r="Q35">
        <f t="shared" si="8"/>
        <v>3.5902661053682306E-3</v>
      </c>
      <c r="R35">
        <f t="shared" si="9"/>
        <v>0.9849921612800675</v>
      </c>
      <c r="S35">
        <f t="shared" si="10"/>
        <v>181.11275912259981</v>
      </c>
      <c r="T35">
        <f t="shared" si="10"/>
        <v>211.95300429820705</v>
      </c>
      <c r="U35">
        <f t="shared" si="10"/>
        <v>102.22420607191999</v>
      </c>
      <c r="V35">
        <f t="shared" si="10"/>
        <v>114.48188817659282</v>
      </c>
    </row>
    <row r="36" spans="1:22" x14ac:dyDescent="0.2">
      <c r="A36">
        <v>1995</v>
      </c>
      <c r="B36" s="3">
        <f>'USA Agg'!B36-'USA Oil'!B36</f>
        <v>6520542</v>
      </c>
      <c r="C36" s="3"/>
      <c r="E36">
        <v>0.73433172932414381</v>
      </c>
      <c r="F36">
        <f t="shared" si="3"/>
        <v>8879559.1142456904</v>
      </c>
      <c r="G36" s="3">
        <f>'USA Agg'!G36-'USA Oil'!G36</f>
        <v>174675.84576271186</v>
      </c>
      <c r="H36" s="3">
        <f>'USA Agg'!H36-'USA Oil'!H36</f>
        <v>3348197</v>
      </c>
      <c r="I36">
        <v>174237.4</v>
      </c>
      <c r="J36" s="3">
        <f>'USA Agg'!J36-'USA Oil'!J36</f>
        <v>15217.2</v>
      </c>
      <c r="K36">
        <f t="shared" si="0"/>
        <v>20722.514624290361</v>
      </c>
      <c r="L36">
        <f t="shared" si="1"/>
        <v>0.51348446187448837</v>
      </c>
      <c r="M36">
        <f t="shared" si="4"/>
        <v>0.48173366164355191</v>
      </c>
      <c r="N36">
        <f t="shared" si="5"/>
        <v>0.51826633835644809</v>
      </c>
      <c r="O36">
        <f t="shared" si="6"/>
        <v>14209.571959145329</v>
      </c>
      <c r="P36">
        <f t="shared" si="7"/>
        <v>50.962417450247138</v>
      </c>
      <c r="Q36">
        <f t="shared" si="8"/>
        <v>3.5774827833713876E-3</v>
      </c>
      <c r="R36">
        <f t="shared" si="9"/>
        <v>1.0025163699797626</v>
      </c>
      <c r="S36">
        <f t="shared" si="10"/>
        <v>180.98718895561805</v>
      </c>
      <c r="T36">
        <f t="shared" si="10"/>
        <v>214.80677587999023</v>
      </c>
      <c r="U36">
        <f t="shared" si="10"/>
        <v>101.86023167455286</v>
      </c>
      <c r="V36">
        <f t="shared" si="10"/>
        <v>116.51866022372725</v>
      </c>
    </row>
    <row r="37" spans="1:22" x14ac:dyDescent="0.2">
      <c r="A37">
        <v>1996</v>
      </c>
      <c r="B37" s="3">
        <f>'USA Agg'!B37-'USA Oil'!B37</f>
        <v>6914565</v>
      </c>
      <c r="C37" s="3"/>
      <c r="E37">
        <v>0.74460036457205936</v>
      </c>
      <c r="F37">
        <f t="shared" si="3"/>
        <v>9286276.6780593451</v>
      </c>
      <c r="G37" s="3">
        <f>'USA Agg'!G37-'USA Oil'!G37</f>
        <v>177296.79416809606</v>
      </c>
      <c r="H37" s="3">
        <f>'USA Agg'!H37-'USA Oil'!H37</f>
        <v>3543804</v>
      </c>
      <c r="I37">
        <v>176547.3</v>
      </c>
      <c r="J37" s="3">
        <f>'USA Agg'!J37-'USA Oil'!J37</f>
        <v>15949.099999999997</v>
      </c>
      <c r="K37">
        <f t="shared" si="0"/>
        <v>21419.677935782838</v>
      </c>
      <c r="L37">
        <f t="shared" si="1"/>
        <v>0.51251293465315606</v>
      </c>
      <c r="M37">
        <f t="shared" si="4"/>
        <v>0.48173366164355191</v>
      </c>
      <c r="N37">
        <f t="shared" si="5"/>
        <v>0.51826633835644809</v>
      </c>
      <c r="O37">
        <f t="shared" si="6"/>
        <v>14800.788302839986</v>
      </c>
      <c r="P37">
        <f t="shared" si="7"/>
        <v>52.599369563053898</v>
      </c>
      <c r="Q37">
        <f t="shared" si="8"/>
        <v>3.5387989458459251E-3</v>
      </c>
      <c r="R37">
        <f t="shared" si="9"/>
        <v>1.0042452881924337</v>
      </c>
      <c r="S37">
        <f t="shared" si="10"/>
        <v>188.51750615430379</v>
      </c>
      <c r="T37">
        <f t="shared" si="10"/>
        <v>221.70653502044391</v>
      </c>
      <c r="U37">
        <f t="shared" si="10"/>
        <v>100.75880229221745</v>
      </c>
      <c r="V37">
        <f t="shared" si="10"/>
        <v>116.71960580407814</v>
      </c>
    </row>
    <row r="38" spans="1:22" x14ac:dyDescent="0.2">
      <c r="A38">
        <v>1997</v>
      </c>
      <c r="B38" s="3">
        <f>'USA Agg'!B38-'USA Oil'!B38</f>
        <v>7376931</v>
      </c>
      <c r="C38" s="3"/>
      <c r="E38">
        <v>0.75278794248253134</v>
      </c>
      <c r="F38">
        <f t="shared" si="3"/>
        <v>9799480.8148394115</v>
      </c>
      <c r="G38" s="3">
        <f>'USA Agg'!G38-'USA Oil'!G38</f>
        <v>183587.54</v>
      </c>
      <c r="H38" s="3">
        <f>'USA Agg'!H38-'USA Oil'!H38</f>
        <v>3802760</v>
      </c>
      <c r="I38">
        <v>179158</v>
      </c>
      <c r="J38" s="3">
        <f>'USA Agg'!J38-'USA Oil'!J38</f>
        <v>16784.8</v>
      </c>
      <c r="K38">
        <f t="shared" si="0"/>
        <v>22296.850218731412</v>
      </c>
      <c r="L38">
        <f t="shared" si="1"/>
        <v>0.51549350265035687</v>
      </c>
      <c r="M38">
        <f t="shared" si="4"/>
        <v>0.48173366164355191</v>
      </c>
      <c r="N38">
        <f t="shared" si="5"/>
        <v>0.51826633835644809</v>
      </c>
      <c r="O38">
        <f t="shared" si="6"/>
        <v>15276.250646762959</v>
      </c>
      <c r="P38">
        <f t="shared" si="7"/>
        <v>54.697422469772</v>
      </c>
      <c r="Q38">
        <f t="shared" si="8"/>
        <v>3.4941624237564612E-3</v>
      </c>
      <c r="R38">
        <f t="shared" si="9"/>
        <v>1.0247242099152705</v>
      </c>
      <c r="S38">
        <f t="shared" si="10"/>
        <v>194.57346570947422</v>
      </c>
      <c r="T38">
        <f t="shared" si="10"/>
        <v>230.54983569309621</v>
      </c>
      <c r="U38">
        <f t="shared" si="10"/>
        <v>99.487884511057828</v>
      </c>
      <c r="V38">
        <f t="shared" si="10"/>
        <v>119.09979289470857</v>
      </c>
    </row>
    <row r="39" spans="1:22" x14ac:dyDescent="0.2">
      <c r="A39">
        <v>1998</v>
      </c>
      <c r="B39" s="3">
        <f>'USA Agg'!B39-'USA Oil'!B39</f>
        <v>7832435</v>
      </c>
      <c r="C39" s="5"/>
      <c r="E39">
        <v>0.7608524185189075</v>
      </c>
      <c r="F39">
        <f t="shared" si="3"/>
        <v>10294289.417186575</v>
      </c>
      <c r="G39" s="3">
        <f>'USA Agg'!G39-'USA Oil'!G39</f>
        <v>189433.38596491228</v>
      </c>
      <c r="H39" s="3">
        <f>'USA Agg'!H39-'USA Oil'!H39</f>
        <v>4134577</v>
      </c>
      <c r="I39">
        <v>181754.5</v>
      </c>
      <c r="J39" s="3">
        <f>'USA Agg'!J39-'USA Oil'!J39</f>
        <v>17760.300000000003</v>
      </c>
      <c r="K39">
        <f t="shared" si="0"/>
        <v>23342.634613125898</v>
      </c>
      <c r="L39">
        <f t="shared" si="1"/>
        <v>0.52787887802452238</v>
      </c>
      <c r="M39">
        <f t="shared" si="4"/>
        <v>0.48173366164355191</v>
      </c>
      <c r="N39">
        <f t="shared" si="5"/>
        <v>0.51826633835644809</v>
      </c>
      <c r="O39">
        <f t="shared" si="6"/>
        <v>15601.950619161631</v>
      </c>
      <c r="P39">
        <f t="shared" si="7"/>
        <v>56.638429404425061</v>
      </c>
      <c r="Q39">
        <f t="shared" si="8"/>
        <v>3.4830599776612442E-3</v>
      </c>
      <c r="R39">
        <f t="shared" si="9"/>
        <v>1.0422486704038265</v>
      </c>
      <c r="S39">
        <f t="shared" si="10"/>
        <v>198.72190329906812</v>
      </c>
      <c r="T39">
        <f t="shared" si="10"/>
        <v>238.73118701930775</v>
      </c>
      <c r="U39">
        <f t="shared" si="10"/>
        <v>99.171769018715111</v>
      </c>
      <c r="V39">
        <f t="shared" si="10"/>
        <v>121.13659420630354</v>
      </c>
    </row>
    <row r="40" spans="1:22" x14ac:dyDescent="0.2">
      <c r="A40">
        <v>1999</v>
      </c>
      <c r="B40" s="3">
        <f>'USA Agg'!B40-'USA Oil'!B40</f>
        <v>8334741</v>
      </c>
      <c r="C40" s="5"/>
      <c r="E40">
        <v>0.76975697196346959</v>
      </c>
      <c r="F40">
        <f t="shared" si="3"/>
        <v>10827756.426473189</v>
      </c>
      <c r="G40" s="3">
        <f>'USA Agg'!G40-'USA Oil'!G40</f>
        <v>193954.22787193974</v>
      </c>
      <c r="H40" s="3">
        <f>'USA Agg'!H40-'USA Oil'!H40</f>
        <v>4416766</v>
      </c>
      <c r="I40">
        <v>184287</v>
      </c>
      <c r="J40" s="3">
        <f>'USA Agg'!J40-'USA Oil'!J40</f>
        <v>18945.7</v>
      </c>
      <c r="K40">
        <f t="shared" si="0"/>
        <v>24612.573435579234</v>
      </c>
      <c r="L40">
        <f t="shared" si="1"/>
        <v>0.52992240550726166</v>
      </c>
      <c r="M40">
        <f t="shared" si="4"/>
        <v>0.48173366164355191</v>
      </c>
      <c r="N40">
        <f t="shared" si="5"/>
        <v>0.51826633835644809</v>
      </c>
      <c r="O40">
        <f t="shared" si="6"/>
        <v>15991.466768208953</v>
      </c>
      <c r="P40">
        <f t="shared" si="7"/>
        <v>58.754857512864113</v>
      </c>
      <c r="Q40">
        <f t="shared" si="8"/>
        <v>3.4910086652640768E-3</v>
      </c>
      <c r="R40">
        <f t="shared" si="9"/>
        <v>1.0524574596794116</v>
      </c>
      <c r="S40">
        <f t="shared" si="10"/>
        <v>203.68316695089263</v>
      </c>
      <c r="T40">
        <f t="shared" si="10"/>
        <v>247.65193923439674</v>
      </c>
      <c r="U40">
        <f t="shared" si="10"/>
        <v>99.398088811083255</v>
      </c>
      <c r="V40">
        <f t="shared" si="10"/>
        <v>122.32312290999099</v>
      </c>
    </row>
    <row r="41" spans="1:22" x14ac:dyDescent="0.2">
      <c r="A41">
        <v>2000</v>
      </c>
      <c r="B41" s="3">
        <f>'USA Agg'!B41-'USA Oil'!B41</f>
        <v>8859713</v>
      </c>
      <c r="C41" s="5"/>
      <c r="E41">
        <v>0.78538169966062354</v>
      </c>
      <c r="F41">
        <f t="shared" si="3"/>
        <v>11280773.417343985</v>
      </c>
      <c r="G41" s="3">
        <f>'USA Agg'!G41-'USA Oil'!G41</f>
        <v>196911.52591170825</v>
      </c>
      <c r="H41" s="3">
        <f>'USA Agg'!H41-'USA Oil'!H41</f>
        <v>4797892</v>
      </c>
      <c r="I41">
        <v>186813</v>
      </c>
      <c r="J41" s="3">
        <f>'USA Agg'!J41-'USA Oil'!J41</f>
        <v>20244.5</v>
      </c>
      <c r="K41">
        <f t="shared" si="0"/>
        <v>25776.638300520604</v>
      </c>
      <c r="L41">
        <f t="shared" si="1"/>
        <v>0.54154034109231308</v>
      </c>
      <c r="M41">
        <f t="shared" si="4"/>
        <v>0.48173366164355191</v>
      </c>
      <c r="N41">
        <f t="shared" si="5"/>
        <v>0.51826633835644809</v>
      </c>
      <c r="O41">
        <f t="shared" si="6"/>
        <v>16330.816149050628</v>
      </c>
      <c r="P41">
        <f t="shared" si="7"/>
        <v>60.385376913512367</v>
      </c>
      <c r="Q41">
        <f t="shared" si="8"/>
        <v>3.5080021346345657E-3</v>
      </c>
      <c r="R41">
        <f t="shared" si="9"/>
        <v>1.0540568692313075</v>
      </c>
      <c r="S41">
        <f t="shared" si="10"/>
        <v>208.00545693182588</v>
      </c>
      <c r="T41">
        <f t="shared" si="10"/>
        <v>254.5245844695832</v>
      </c>
      <c r="U41">
        <f t="shared" si="10"/>
        <v>99.881937045120367</v>
      </c>
      <c r="V41">
        <f t="shared" si="10"/>
        <v>122.50901619185299</v>
      </c>
    </row>
    <row r="42" spans="1:22" x14ac:dyDescent="0.2">
      <c r="A42">
        <v>2001</v>
      </c>
      <c r="B42" s="3">
        <f>'USA Agg'!B42-'USA Oil'!B42</f>
        <v>9112897</v>
      </c>
      <c r="C42" s="5"/>
      <c r="E42">
        <v>0.80235919531972422</v>
      </c>
      <c r="F42">
        <f t="shared" si="3"/>
        <v>11357627.672440011</v>
      </c>
      <c r="G42" s="3">
        <f>'USA Agg'!G42-'USA Oil'!G42</f>
        <v>194073.57434944238</v>
      </c>
      <c r="H42" s="3">
        <f>'USA Agg'!H42-'USA Oil'!H42</f>
        <v>4920194</v>
      </c>
      <c r="I42">
        <v>189228.4</v>
      </c>
      <c r="J42" s="3">
        <f>'USA Agg'!J42-'USA Oil'!J42</f>
        <v>21553.600000000002</v>
      </c>
      <c r="K42">
        <f t="shared" si="0"/>
        <v>26862.781813588266</v>
      </c>
      <c r="L42">
        <f t="shared" si="1"/>
        <v>0.53991546266790902</v>
      </c>
      <c r="M42">
        <f t="shared" si="4"/>
        <v>0.48173366164355191</v>
      </c>
      <c r="N42">
        <f t="shared" si="5"/>
        <v>0.51826633835644809</v>
      </c>
      <c r="O42">
        <f t="shared" si="6"/>
        <v>16156.269004764661</v>
      </c>
      <c r="P42">
        <f t="shared" si="7"/>
        <v>60.020735113968151</v>
      </c>
      <c r="Q42">
        <f t="shared" si="8"/>
        <v>3.6222643973416006E-3</v>
      </c>
      <c r="R42">
        <f t="shared" si="9"/>
        <v>1.025604900477108</v>
      </c>
      <c r="S42">
        <f t="shared" si="10"/>
        <v>205.78225154074329</v>
      </c>
      <c r="T42">
        <f t="shared" si="10"/>
        <v>252.98761795131236</v>
      </c>
      <c r="U42">
        <f t="shared" si="10"/>
        <v>103.13528059860882</v>
      </c>
      <c r="V42">
        <f t="shared" si="10"/>
        <v>119.20215220514963</v>
      </c>
    </row>
    <row r="43" spans="1:22" x14ac:dyDescent="0.2">
      <c r="A43">
        <v>2002</v>
      </c>
      <c r="B43" s="3">
        <f>'USA Agg'!B43-'USA Oil'!B43</f>
        <v>9384853</v>
      </c>
      <c r="C43" s="5"/>
      <c r="E43">
        <v>0.81143049188008098</v>
      </c>
      <c r="F43">
        <f t="shared" si="3"/>
        <v>11565812.591359902</v>
      </c>
      <c r="G43" s="3">
        <f>'USA Agg'!G43-'USA Oil'!G43</f>
        <v>191253.48722986248</v>
      </c>
      <c r="H43" s="3">
        <f>'USA Agg'!H43-'USA Oil'!H43</f>
        <v>4944740</v>
      </c>
      <c r="I43">
        <v>191540</v>
      </c>
      <c r="J43" s="3">
        <f>'USA Agg'!J43-'USA Oil'!J43</f>
        <v>22715.3</v>
      </c>
      <c r="K43">
        <f t="shared" si="0"/>
        <v>27994.141491243132</v>
      </c>
      <c r="L43">
        <f t="shared" si="1"/>
        <v>0.52688518403005358</v>
      </c>
      <c r="M43">
        <f t="shared" si="4"/>
        <v>0.48173366164355191</v>
      </c>
      <c r="N43">
        <f t="shared" si="5"/>
        <v>0.51826633835644809</v>
      </c>
      <c r="O43">
        <f t="shared" si="6"/>
        <v>16340.51898831477</v>
      </c>
      <c r="P43">
        <f t="shared" si="7"/>
        <v>60.383275510911048</v>
      </c>
      <c r="Q43">
        <f t="shared" si="8"/>
        <v>3.700845392446599E-3</v>
      </c>
      <c r="R43">
        <f t="shared" si="9"/>
        <v>0.9985041622108306</v>
      </c>
      <c r="S43">
        <f t="shared" si="10"/>
        <v>208.12904190738703</v>
      </c>
      <c r="T43">
        <f t="shared" si="10"/>
        <v>254.51572704993555</v>
      </c>
      <c r="U43">
        <f t="shared" si="10"/>
        <v>105.37268573828327</v>
      </c>
      <c r="V43">
        <f t="shared" si="10"/>
        <v>116.05233659273794</v>
      </c>
    </row>
    <row r="44" spans="1:22" x14ac:dyDescent="0.2">
      <c r="A44">
        <v>2003</v>
      </c>
      <c r="B44" s="3">
        <f>'USA Agg'!B44-'USA Oil'!B44</f>
        <v>9811245</v>
      </c>
      <c r="C44" s="5"/>
      <c r="E44">
        <v>0.82676596359383392</v>
      </c>
      <c r="F44">
        <f t="shared" si="3"/>
        <v>11867016.098911371</v>
      </c>
      <c r="G44" s="3">
        <f>'USA Agg'!G44-'USA Oil'!G44</f>
        <v>189979.04780876494</v>
      </c>
      <c r="H44" s="3">
        <f>'USA Agg'!H44-'USA Oil'!H44</f>
        <v>5092958</v>
      </c>
      <c r="I44">
        <v>193615.8</v>
      </c>
      <c r="J44" s="3">
        <f>'USA Agg'!J44-'USA Oil'!J44</f>
        <v>23978.300000000003</v>
      </c>
      <c r="K44">
        <f t="shared" si="0"/>
        <v>29002.524361029264</v>
      </c>
      <c r="L44">
        <f t="shared" si="1"/>
        <v>0.51909395800431035</v>
      </c>
      <c r="M44">
        <f t="shared" si="4"/>
        <v>0.48173366164355191</v>
      </c>
      <c r="N44">
        <f t="shared" si="5"/>
        <v>0.51826633835644809</v>
      </c>
      <c r="O44">
        <f t="shared" si="6"/>
        <v>16727.379318756</v>
      </c>
      <c r="P44">
        <f t="shared" si="7"/>
        <v>61.291568657678617</v>
      </c>
      <c r="Q44">
        <f t="shared" si="8"/>
        <v>3.7342889505642433E-3</v>
      </c>
      <c r="R44">
        <f t="shared" si="9"/>
        <v>0.98121665591736285</v>
      </c>
      <c r="S44">
        <f t="shared" si="10"/>
        <v>213.05647842175276</v>
      </c>
      <c r="T44">
        <f t="shared" si="10"/>
        <v>258.34418598443392</v>
      </c>
      <c r="U44">
        <f t="shared" si="10"/>
        <v>106.32491074792378</v>
      </c>
      <c r="V44">
        <f t="shared" si="10"/>
        <v>114.04307556494567</v>
      </c>
    </row>
    <row r="45" spans="1:22" x14ac:dyDescent="0.2">
      <c r="A45">
        <v>2004</v>
      </c>
      <c r="B45" s="3">
        <f>'USA Agg'!B45-'USA Oil'!B45</f>
        <v>10473014</v>
      </c>
      <c r="C45" s="5"/>
      <c r="E45">
        <v>0.84804219958290994</v>
      </c>
      <c r="F45">
        <f t="shared" si="3"/>
        <v>12349637.795325411</v>
      </c>
      <c r="G45" s="3">
        <f>'USA Agg'!G45-'USA Oil'!G45</f>
        <v>192722.17115384617</v>
      </c>
      <c r="H45" s="3">
        <f>'USA Agg'!H45-'USA Oil'!H45</f>
        <v>5390713</v>
      </c>
      <c r="I45">
        <v>195950.2</v>
      </c>
      <c r="J45" s="3">
        <f>'USA Agg'!J45-'USA Oil'!J45</f>
        <v>26254.3</v>
      </c>
      <c r="K45">
        <f t="shared" si="0"/>
        <v>30958.718814833239</v>
      </c>
      <c r="L45">
        <f t="shared" si="1"/>
        <v>0.5147241281258671</v>
      </c>
      <c r="M45">
        <f t="shared" si="4"/>
        <v>0.48173366164355191</v>
      </c>
      <c r="N45">
        <f t="shared" si="5"/>
        <v>0.51826633835644809</v>
      </c>
      <c r="O45">
        <f t="shared" si="6"/>
        <v>16759.380198118852</v>
      </c>
      <c r="P45">
        <f t="shared" si="7"/>
        <v>63.024369433281571</v>
      </c>
      <c r="Q45">
        <f t="shared" si="8"/>
        <v>3.8235307501254283E-3</v>
      </c>
      <c r="R45">
        <f t="shared" si="9"/>
        <v>0.98352627940081794</v>
      </c>
      <c r="S45">
        <f t="shared" si="10"/>
        <v>213.46407333148275</v>
      </c>
      <c r="T45">
        <f t="shared" si="10"/>
        <v>265.6479475890124</v>
      </c>
      <c r="U45">
        <f t="shared" si="10"/>
        <v>108.86585669478026</v>
      </c>
      <c r="V45">
        <f t="shared" si="10"/>
        <v>114.31151430766553</v>
      </c>
    </row>
    <row r="46" spans="1:22" x14ac:dyDescent="0.2">
      <c r="A46">
        <v>2005</v>
      </c>
      <c r="B46" s="3">
        <f>'USA Agg'!B46-'USA Oil'!B46</f>
        <v>11173140</v>
      </c>
      <c r="C46" s="5"/>
      <c r="E46">
        <v>0.87416348947227318</v>
      </c>
      <c r="F46">
        <f t="shared" si="3"/>
        <v>12781522.146097811</v>
      </c>
      <c r="G46" s="3">
        <f>'USA Agg'!G46-'USA Oil'!G46</f>
        <v>195946.43010752689</v>
      </c>
      <c r="H46" s="3">
        <f>'USA Agg'!H46-'USA Oil'!H46</f>
        <v>5677161</v>
      </c>
      <c r="I46">
        <v>198347.8</v>
      </c>
      <c r="J46" s="3">
        <f>'USA Agg'!J46-'USA Oil'!J46</f>
        <v>28697.699999999997</v>
      </c>
      <c r="K46">
        <f t="shared" si="0"/>
        <v>32828.756114402138</v>
      </c>
      <c r="L46">
        <f t="shared" si="1"/>
        <v>0.50810792668846894</v>
      </c>
      <c r="M46">
        <f t="shared" si="4"/>
        <v>0.48173366164355191</v>
      </c>
      <c r="N46">
        <f t="shared" si="5"/>
        <v>0.51826633835644809</v>
      </c>
      <c r="O46">
        <f t="shared" si="6"/>
        <v>16679.411633880685</v>
      </c>
      <c r="P46">
        <f t="shared" si="7"/>
        <v>64.439949150420688</v>
      </c>
      <c r="Q46">
        <f t="shared" si="8"/>
        <v>3.9107899856195994E-3</v>
      </c>
      <c r="R46">
        <f t="shared" si="9"/>
        <v>0.98789313573191584</v>
      </c>
      <c r="S46">
        <f t="shared" si="10"/>
        <v>212.44551445526221</v>
      </c>
      <c r="T46">
        <f t="shared" si="10"/>
        <v>271.61462127235211</v>
      </c>
      <c r="U46">
        <f t="shared" si="10"/>
        <v>111.35035389054437</v>
      </c>
      <c r="V46">
        <f t="shared" si="10"/>
        <v>114.8190573905773</v>
      </c>
    </row>
    <row r="47" spans="1:22" x14ac:dyDescent="0.2">
      <c r="A47">
        <v>2006</v>
      </c>
      <c r="B47" s="3">
        <f>'USA Agg'!B47-'USA Oil'!B47</f>
        <v>11844848</v>
      </c>
      <c r="C47" s="5"/>
      <c r="E47">
        <v>0.89910484448076733</v>
      </c>
      <c r="F47">
        <f t="shared" si="3"/>
        <v>13174045.354900068</v>
      </c>
      <c r="G47" s="3">
        <f>'USA Agg'!G47-'USA Oil'!G47</f>
        <v>200266.39512195121</v>
      </c>
      <c r="H47" s="3">
        <f>'USA Agg'!H47-'USA Oil'!H47</f>
        <v>6026183</v>
      </c>
      <c r="I47">
        <v>200699.1</v>
      </c>
      <c r="J47" s="3">
        <f>'USA Agg'!J47-'USA Oil'!J47</f>
        <v>30825.600000000002</v>
      </c>
      <c r="K47">
        <f t="shared" si="0"/>
        <v>34284.766887005011</v>
      </c>
      <c r="L47">
        <f t="shared" si="1"/>
        <v>0.5087598422537799</v>
      </c>
      <c r="M47">
        <f t="shared" si="4"/>
        <v>0.48173366164355191</v>
      </c>
      <c r="N47">
        <f t="shared" si="5"/>
        <v>0.51826633835644809</v>
      </c>
      <c r="O47">
        <f t="shared" si="6"/>
        <v>16616.47491100055</v>
      </c>
      <c r="P47">
        <f t="shared" si="7"/>
        <v>65.640779430002766</v>
      </c>
      <c r="Q47">
        <f t="shared" si="8"/>
        <v>3.9588785407355994E-3</v>
      </c>
      <c r="R47">
        <f t="shared" si="9"/>
        <v>0.99784401186627747</v>
      </c>
      <c r="S47">
        <f t="shared" si="10"/>
        <v>211.64388998769169</v>
      </c>
      <c r="T47">
        <f t="shared" si="10"/>
        <v>276.67612529122874</v>
      </c>
      <c r="U47">
        <f t="shared" si="10"/>
        <v>112.7195600227942</v>
      </c>
      <c r="V47">
        <f t="shared" si="10"/>
        <v>115.97560983196185</v>
      </c>
    </row>
    <row r="48" spans="1:22" x14ac:dyDescent="0.2">
      <c r="A48">
        <v>2007</v>
      </c>
      <c r="B48" s="3">
        <f>'USA Agg'!B48-'USA Oil'!B48</f>
        <v>12381198</v>
      </c>
      <c r="C48" s="5"/>
      <c r="E48">
        <v>0.92453650318820113</v>
      </c>
      <c r="F48">
        <f t="shared" si="3"/>
        <v>13391789.244993879</v>
      </c>
      <c r="G48" s="3">
        <f>'USA Agg'!G48-'USA Oil'!G48</f>
        <v>201949.43617021278</v>
      </c>
      <c r="H48" s="3">
        <f>'USA Agg'!H48-'USA Oil'!H48</f>
        <v>6347188</v>
      </c>
      <c r="I48">
        <v>202723.9</v>
      </c>
      <c r="J48" s="3">
        <f>'USA Agg'!J48-'USA Oil'!J48</f>
        <v>32013.699999999997</v>
      </c>
      <c r="K48">
        <f t="shared" si="0"/>
        <v>34626.756098437363</v>
      </c>
      <c r="L48">
        <f t="shared" si="1"/>
        <v>0.51264732217350861</v>
      </c>
      <c r="M48">
        <f t="shared" si="4"/>
        <v>0.48173366164355191</v>
      </c>
      <c r="N48">
        <f t="shared" si="5"/>
        <v>0.51826633835644809</v>
      </c>
      <c r="O48">
        <f t="shared" si="6"/>
        <v>16851.347403399537</v>
      </c>
      <c r="P48">
        <f t="shared" si="7"/>
        <v>66.059252239098981</v>
      </c>
      <c r="Q48">
        <f t="shared" si="8"/>
        <v>3.9351503398709926E-3</v>
      </c>
      <c r="R48">
        <f t="shared" si="9"/>
        <v>0.99617971127337612</v>
      </c>
      <c r="S48">
        <f t="shared" si="10"/>
        <v>214.63545878965928</v>
      </c>
      <c r="T48">
        <f t="shared" si="10"/>
        <v>278.43998971157646</v>
      </c>
      <c r="U48">
        <f t="shared" si="10"/>
        <v>112.04395648152112</v>
      </c>
      <c r="V48">
        <f t="shared" si="10"/>
        <v>115.78217451150086</v>
      </c>
    </row>
    <row r="49" spans="1:22" x14ac:dyDescent="0.2">
      <c r="A49">
        <v>2008</v>
      </c>
      <c r="B49" s="3">
        <f>'USA Agg'!B49-'USA Oil'!B49</f>
        <v>12516493</v>
      </c>
      <c r="C49" s="5"/>
      <c r="E49">
        <v>0.94194915698617043</v>
      </c>
      <c r="F49">
        <f t="shared" si="3"/>
        <v>13287864.750627687</v>
      </c>
      <c r="G49" s="3">
        <f>'USA Agg'!G49-'USA Oil'!G49</f>
        <v>199728.82122905029</v>
      </c>
      <c r="H49" s="3">
        <f>'USA Agg'!H49-'USA Oil'!H49</f>
        <v>6448202</v>
      </c>
      <c r="I49">
        <v>204409</v>
      </c>
      <c r="J49" s="3">
        <f>'USA Agg'!J49-'USA Oil'!J49</f>
        <v>32936.9</v>
      </c>
      <c r="K49">
        <f t="shared" si="0"/>
        <v>34966.749272735513</v>
      </c>
      <c r="L49">
        <f t="shared" si="1"/>
        <v>0.51517641563016092</v>
      </c>
      <c r="M49">
        <f t="shared" si="4"/>
        <v>0.48173366164355191</v>
      </c>
      <c r="N49">
        <f t="shared" si="5"/>
        <v>0.51826633835644809</v>
      </c>
      <c r="O49">
        <f t="shared" si="6"/>
        <v>16632.743541421813</v>
      </c>
      <c r="P49">
        <f t="shared" si="7"/>
        <v>65.006260735230285</v>
      </c>
      <c r="Q49">
        <f t="shared" si="8"/>
        <v>3.9999132175240742E-3</v>
      </c>
      <c r="R49">
        <f t="shared" si="9"/>
        <v>0.97710385173378023</v>
      </c>
      <c r="S49">
        <f t="shared" si="10"/>
        <v>211.85110338557362</v>
      </c>
      <c r="T49">
        <f t="shared" si="10"/>
        <v>274.00162667285531</v>
      </c>
      <c r="U49">
        <f t="shared" si="10"/>
        <v>113.88792390809161</v>
      </c>
      <c r="V49">
        <f t="shared" si="10"/>
        <v>113.56505999574028</v>
      </c>
    </row>
    <row r="50" spans="1:22" x14ac:dyDescent="0.2">
      <c r="A50">
        <v>2009</v>
      </c>
      <c r="B50" s="3">
        <f>'USA Agg'!B50-'USA Oil'!B50</f>
        <v>12260441</v>
      </c>
      <c r="C50" s="5"/>
      <c r="E50">
        <v>0.94514106802922859</v>
      </c>
      <c r="F50">
        <f t="shared" si="3"/>
        <v>12972075.190389298</v>
      </c>
      <c r="G50" s="3">
        <f>'USA Agg'!G50-'USA Oil'!G50</f>
        <v>186470.55242566511</v>
      </c>
      <c r="H50" s="3">
        <f>'USA Agg'!H50-'USA Oil'!H50</f>
        <v>6100458</v>
      </c>
      <c r="I50">
        <v>206060.79999999999</v>
      </c>
      <c r="J50" s="3">
        <f>'USA Agg'!J50-'USA Oil'!J50</f>
        <v>32602.599999999991</v>
      </c>
      <c r="K50">
        <f t="shared" si="0"/>
        <v>34494.95647034116</v>
      </c>
      <c r="L50">
        <f t="shared" si="1"/>
        <v>0.49757247720534686</v>
      </c>
      <c r="M50">
        <f t="shared" si="4"/>
        <v>0.48173366164355191</v>
      </c>
      <c r="N50">
        <f t="shared" si="5"/>
        <v>0.51826633835644809</v>
      </c>
      <c r="O50">
        <f t="shared" si="6"/>
        <v>17223.563145019252</v>
      </c>
      <c r="P50">
        <f t="shared" si="7"/>
        <v>62.952658586151749</v>
      </c>
      <c r="Q50">
        <f t="shared" si="8"/>
        <v>4.039021809964829E-3</v>
      </c>
      <c r="R50">
        <f t="shared" si="9"/>
        <v>0.90492977036712041</v>
      </c>
      <c r="S50">
        <f t="shared" si="10"/>
        <v>219.3763673092453</v>
      </c>
      <c r="T50">
        <f t="shared" si="10"/>
        <v>265.34568610617322</v>
      </c>
      <c r="U50">
        <f t="shared" si="10"/>
        <v>115.00144716667928</v>
      </c>
      <c r="V50">
        <f t="shared" si="10"/>
        <v>105.17654134851738</v>
      </c>
    </row>
    <row r="51" spans="1:22" x14ac:dyDescent="0.2">
      <c r="A51">
        <v>2010</v>
      </c>
      <c r="B51" s="3">
        <f>'USA Agg'!B51-'USA Oil'!B51</f>
        <v>12751881</v>
      </c>
      <c r="C51" s="5"/>
      <c r="E51">
        <v>0.9575844300123697</v>
      </c>
      <c r="F51">
        <f t="shared" si="3"/>
        <v>13316717.148205172</v>
      </c>
      <c r="G51" s="3">
        <f>'USA Agg'!G51-'USA Oil'!G51</f>
        <v>186933.4160246533</v>
      </c>
      <c r="H51" s="3">
        <f>'USA Agg'!H51-'USA Oil'!H51</f>
        <v>6213706</v>
      </c>
      <c r="I51">
        <v>207665.3</v>
      </c>
      <c r="J51" s="3">
        <f>'USA Agg'!J51-'USA Oil'!J51</f>
        <v>32973.800000000003</v>
      </c>
      <c r="K51">
        <f t="shared" si="0"/>
        <v>34434.352696789421</v>
      </c>
      <c r="L51">
        <f t="shared" si="1"/>
        <v>0.48727760241802759</v>
      </c>
      <c r="M51">
        <f t="shared" si="4"/>
        <v>0.48173366164355191</v>
      </c>
      <c r="N51">
        <f t="shared" si="5"/>
        <v>0.51826633835644809</v>
      </c>
      <c r="O51">
        <f t="shared" si="6"/>
        <v>18102.096534343582</v>
      </c>
      <c r="P51">
        <f t="shared" si="7"/>
        <v>64.12586574745599</v>
      </c>
      <c r="Q51">
        <f t="shared" si="8"/>
        <v>3.9353318128097529E-3</v>
      </c>
      <c r="R51">
        <f t="shared" si="9"/>
        <v>0.9001668358876197</v>
      </c>
      <c r="S51">
        <f t="shared" si="10"/>
        <v>230.56623910796102</v>
      </c>
      <c r="T51">
        <f t="shared" si="10"/>
        <v>270.29075858051397</v>
      </c>
      <c r="U51">
        <f t="shared" si="10"/>
        <v>112.04912348768275</v>
      </c>
      <c r="V51">
        <f t="shared" si="10"/>
        <v>104.62296361063362</v>
      </c>
    </row>
    <row r="52" spans="1:22" x14ac:dyDescent="0.2">
      <c r="A52">
        <v>2011</v>
      </c>
      <c r="B52" s="3">
        <f>'USA Agg'!B52-'USA Oil'!B52</f>
        <v>13243644</v>
      </c>
      <c r="C52" s="5"/>
      <c r="E52">
        <v>0.97926267988720228</v>
      </c>
      <c r="F52">
        <f t="shared" si="3"/>
        <v>13524097.539922064</v>
      </c>
      <c r="G52" s="3">
        <f>'USA Agg'!G52-'USA Oil'!G52</f>
        <v>191485.60522696012</v>
      </c>
      <c r="H52" s="3">
        <f>'USA Agg'!H52-'USA Oil'!H52</f>
        <v>6501360</v>
      </c>
      <c r="I52">
        <v>209179.2</v>
      </c>
      <c r="J52" s="3">
        <f>'USA Agg'!J52-'USA Oil'!J52</f>
        <v>33711.699999999997</v>
      </c>
      <c r="K52">
        <f t="shared" si="0"/>
        <v>34425.594574770403</v>
      </c>
      <c r="L52">
        <f t="shared" si="1"/>
        <v>0.49090416504702178</v>
      </c>
      <c r="M52">
        <f t="shared" si="4"/>
        <v>0.48173366164355191</v>
      </c>
      <c r="N52">
        <f t="shared" si="5"/>
        <v>0.51826633835644809</v>
      </c>
      <c r="O52">
        <f t="shared" si="6"/>
        <v>18210.905627237418</v>
      </c>
      <c r="P52">
        <f t="shared" si="7"/>
        <v>64.653165993187002</v>
      </c>
      <c r="Q52">
        <f t="shared" si="8"/>
        <v>3.8782930217178659E-3</v>
      </c>
      <c r="R52">
        <f t="shared" si="9"/>
        <v>0.91541417706425932</v>
      </c>
      <c r="S52">
        <f t="shared" si="10"/>
        <v>231.95213953566474</v>
      </c>
      <c r="T52">
        <f t="shared" si="10"/>
        <v>272.51333104416886</v>
      </c>
      <c r="U52">
        <f t="shared" si="10"/>
        <v>110.42508087815249</v>
      </c>
      <c r="V52">
        <f t="shared" si="10"/>
        <v>106.39510401559478</v>
      </c>
    </row>
    <row r="53" spans="1:22" x14ac:dyDescent="0.2">
      <c r="A53">
        <v>2012</v>
      </c>
      <c r="B53" s="3">
        <f>'USA Agg'!B53-'USA Oil'!B53</f>
        <v>13869565</v>
      </c>
      <c r="C53" s="5"/>
      <c r="E53">
        <v>1</v>
      </c>
      <c r="F53">
        <f t="shared" si="3"/>
        <v>13869565</v>
      </c>
      <c r="G53" s="3">
        <f>'USA Agg'!G53-'USA Oil'!G53</f>
        <v>196269.59445843828</v>
      </c>
      <c r="H53" s="3">
        <f>'USA Agg'!H53-'USA Oil'!H53</f>
        <v>6836587</v>
      </c>
      <c r="I53">
        <v>209823</v>
      </c>
      <c r="J53" s="3">
        <f>'USA Agg'!J53-'USA Oil'!J53</f>
        <v>34581.000000000007</v>
      </c>
      <c r="K53">
        <f t="shared" si="0"/>
        <v>34581.000000000007</v>
      </c>
      <c r="L53">
        <f t="shared" si="1"/>
        <v>0.49292007355674095</v>
      </c>
      <c r="M53">
        <f t="shared" si="4"/>
        <v>0.48173366164355191</v>
      </c>
      <c r="N53">
        <f t="shared" si="5"/>
        <v>0.51826633835644809</v>
      </c>
      <c r="O53">
        <f t="shared" si="6"/>
        <v>18575.19330992347</v>
      </c>
      <c r="P53">
        <f t="shared" si="7"/>
        <v>66.10126153948805</v>
      </c>
      <c r="Q53">
        <f t="shared" si="8"/>
        <v>3.8043150294502473E-3</v>
      </c>
      <c r="R53">
        <f t="shared" si="9"/>
        <v>0.93540552970093027</v>
      </c>
      <c r="S53">
        <f t="shared" si="10"/>
        <v>236.59206844063584</v>
      </c>
      <c r="T53">
        <f t="shared" si="10"/>
        <v>278.61705906630948</v>
      </c>
      <c r="U53">
        <f t="shared" si="10"/>
        <v>108.31873519111703</v>
      </c>
      <c r="V53">
        <f t="shared" si="10"/>
        <v>108.71862280794326</v>
      </c>
    </row>
    <row r="54" spans="1:22" x14ac:dyDescent="0.2">
      <c r="A54">
        <v>2013</v>
      </c>
      <c r="B54" s="3">
        <f>'USA Agg'!B54-'USA Oil'!B54</f>
        <v>14374695</v>
      </c>
      <c r="C54" s="5"/>
      <c r="E54">
        <v>1.0188881542306372</v>
      </c>
      <c r="F54">
        <f t="shared" si="3"/>
        <v>14108216.824695874</v>
      </c>
      <c r="G54" s="3">
        <f>'USA Agg'!G54-'USA Oil'!G54</f>
        <v>200259.25061728395</v>
      </c>
      <c r="H54" s="3">
        <f>'USA Agg'!H54-'USA Oil'!H54</f>
        <v>7058849</v>
      </c>
      <c r="I54">
        <v>210673.5</v>
      </c>
      <c r="J54" s="3">
        <f>'USA Agg'!J54-'USA Oil'!J54</f>
        <v>36366.899999999994</v>
      </c>
      <c r="K54">
        <f t="shared" si="0"/>
        <v>35692.73020693881</v>
      </c>
      <c r="L54">
        <f t="shared" si="1"/>
        <v>0.49106078424620486</v>
      </c>
      <c r="M54">
        <f t="shared" si="4"/>
        <v>0.48173366164355191</v>
      </c>
      <c r="N54">
        <f t="shared" si="5"/>
        <v>0.51826633835644809</v>
      </c>
      <c r="O54">
        <f t="shared" si="6"/>
        <v>18269.074193319004</v>
      </c>
      <c r="P54">
        <f t="shared" si="7"/>
        <v>66.967211465589514</v>
      </c>
      <c r="Q54">
        <f t="shared" si="8"/>
        <v>3.8562306253043573E-3</v>
      </c>
      <c r="R54">
        <f t="shared" si="9"/>
        <v>0.950566875365359</v>
      </c>
      <c r="S54">
        <f t="shared" si="10"/>
        <v>232.6930320334088</v>
      </c>
      <c r="T54">
        <f t="shared" si="10"/>
        <v>282.26704117088622</v>
      </c>
      <c r="U54">
        <f t="shared" si="10"/>
        <v>109.796907118541</v>
      </c>
      <c r="V54">
        <f t="shared" si="10"/>
        <v>110.48076828198047</v>
      </c>
    </row>
    <row r="55" spans="1:22" x14ac:dyDescent="0.2">
      <c r="A55">
        <v>2014</v>
      </c>
      <c r="B55" s="3">
        <f>'USA Agg'!B55-'USA Oil'!B55</f>
        <v>15000579</v>
      </c>
      <c r="C55" s="5"/>
      <c r="E55">
        <v>1.0362209207171078</v>
      </c>
      <c r="F55">
        <f t="shared" si="3"/>
        <v>14476236.389455425</v>
      </c>
      <c r="G55" s="3">
        <f>'USA Agg'!G55-'USA Oil'!G55</f>
        <v>205105.87885985748</v>
      </c>
      <c r="H55" s="3">
        <f>'USA Agg'!H55-'USA Oil'!H55</f>
        <v>7429406</v>
      </c>
      <c r="I55">
        <v>211545.9</v>
      </c>
      <c r="J55" s="3">
        <f>'USA Agg'!J55-'USA Oil'!J55</f>
        <v>37800</v>
      </c>
      <c r="K55">
        <f t="shared" si="0"/>
        <v>36478.707623313407</v>
      </c>
      <c r="L55">
        <f t="shared" si="1"/>
        <v>0.49527461573316606</v>
      </c>
      <c r="M55">
        <f t="shared" si="4"/>
        <v>0.48173366164355191</v>
      </c>
      <c r="N55">
        <f t="shared" si="5"/>
        <v>0.51826633835644809</v>
      </c>
      <c r="O55">
        <f t="shared" si="6"/>
        <v>18370.327935043435</v>
      </c>
      <c r="P55">
        <f t="shared" si="7"/>
        <v>68.430711204780735</v>
      </c>
      <c r="Q55">
        <f t="shared" si="8"/>
        <v>3.8420290885552871E-3</v>
      </c>
      <c r="R55">
        <f t="shared" si="9"/>
        <v>0.96955733417597545</v>
      </c>
      <c r="S55">
        <f t="shared" si="10"/>
        <v>233.98270002190503</v>
      </c>
      <c r="T55">
        <f t="shared" si="10"/>
        <v>288.43569792237929</v>
      </c>
      <c r="U55">
        <f t="shared" si="10"/>
        <v>109.3925524616524</v>
      </c>
      <c r="V55">
        <f t="shared" si="10"/>
        <v>112.68795699620723</v>
      </c>
    </row>
    <row r="56" spans="1:22" x14ac:dyDescent="0.2">
      <c r="A56">
        <v>2015</v>
      </c>
      <c r="B56" s="3">
        <f>'USA Agg'!B56-'USA Oil'!B56</f>
        <v>15708457</v>
      </c>
      <c r="C56" s="5"/>
      <c r="E56">
        <v>1.0440049733085108</v>
      </c>
      <c r="F56">
        <f t="shared" si="3"/>
        <v>15046343.074611044</v>
      </c>
      <c r="G56" s="3">
        <f>'USA Agg'!G56-'USA Oil'!G56</f>
        <v>209855.62982689746</v>
      </c>
      <c r="H56" s="3">
        <f>'USA Agg'!H56-'USA Oil'!H56</f>
        <v>7824399</v>
      </c>
      <c r="I56">
        <v>211686.3</v>
      </c>
      <c r="J56" s="3">
        <f>'USA Agg'!J56-'USA Oil'!J56</f>
        <v>38894</v>
      </c>
      <c r="K56">
        <f t="shared" si="0"/>
        <v>37254.611802032625</v>
      </c>
      <c r="L56">
        <f t="shared" si="1"/>
        <v>0.49810105473758498</v>
      </c>
      <c r="M56">
        <f t="shared" si="4"/>
        <v>0.48173366164355191</v>
      </c>
      <c r="N56">
        <f t="shared" si="5"/>
        <v>0.51826633835644809</v>
      </c>
      <c r="O56">
        <f t="shared" si="6"/>
        <v>18969.077502697302</v>
      </c>
      <c r="P56">
        <f t="shared" si="7"/>
        <v>71.07849244193433</v>
      </c>
      <c r="Q56">
        <f t="shared" si="8"/>
        <v>3.7797591278188733E-3</v>
      </c>
      <c r="R56">
        <f t="shared" si="9"/>
        <v>0.99135196669268377</v>
      </c>
      <c r="S56">
        <f t="shared" si="10"/>
        <v>241.60896782572303</v>
      </c>
      <c r="T56">
        <f t="shared" si="10"/>
        <v>299.59610551771669</v>
      </c>
      <c r="U56">
        <f t="shared" si="10"/>
        <v>107.61956485806176</v>
      </c>
      <c r="V56">
        <f t="shared" si="10"/>
        <v>115.2210641423445</v>
      </c>
    </row>
    <row r="57" spans="1:22" x14ac:dyDescent="0.2">
      <c r="A57">
        <v>2016</v>
      </c>
      <c r="B57" s="3">
        <f>'USA Agg'!B57-'USA Oil'!B57</f>
        <v>16172351</v>
      </c>
      <c r="C57" s="5"/>
      <c r="E57">
        <v>1.0544659383517139</v>
      </c>
      <c r="F57">
        <f t="shared" si="3"/>
        <v>15337006.54691585</v>
      </c>
      <c r="G57" s="3">
        <f>'USA Agg'!G57-'USA Oil'!G57</f>
        <v>213206.04255319148</v>
      </c>
      <c r="H57" s="3">
        <f>'USA Agg'!H57-'USA Oil'!H57</f>
        <v>8055975</v>
      </c>
      <c r="I57">
        <v>212382.6</v>
      </c>
      <c r="J57" s="3">
        <f>'USA Agg'!J57-'USA Oil'!J57</f>
        <v>40812.6</v>
      </c>
      <c r="K57">
        <f t="shared" si="0"/>
        <v>38704.521896455117</v>
      </c>
      <c r="L57">
        <f t="shared" si="1"/>
        <v>0.49813258443376601</v>
      </c>
      <c r="M57">
        <f t="shared" si="4"/>
        <v>0.48173366164355191</v>
      </c>
      <c r="N57">
        <f t="shared" si="5"/>
        <v>0.51826633835644809</v>
      </c>
      <c r="O57">
        <f t="shared" si="6"/>
        <v>18697.693816149429</v>
      </c>
      <c r="P57">
        <f t="shared" si="7"/>
        <v>72.214044591769053</v>
      </c>
      <c r="Q57">
        <f t="shared" si="8"/>
        <v>3.847273403553929E-3</v>
      </c>
      <c r="R57">
        <f t="shared" si="9"/>
        <v>1.0038771657997947</v>
      </c>
      <c r="S57">
        <f t="shared" si="10"/>
        <v>238.15235627556999</v>
      </c>
      <c r="T57">
        <f t="shared" si="10"/>
        <v>304.38246198104031</v>
      </c>
      <c r="U57">
        <f t="shared" si="10"/>
        <v>109.54187173810539</v>
      </c>
      <c r="V57">
        <f t="shared" si="10"/>
        <v>116.67682034014648</v>
      </c>
    </row>
    <row r="58" spans="1:22" x14ac:dyDescent="0.2">
      <c r="A58">
        <v>2017</v>
      </c>
      <c r="B58" s="3">
        <f>'USA Agg'!B58-'USA Oil'!B58</f>
        <v>16856470</v>
      </c>
      <c r="C58" s="5"/>
      <c r="E58">
        <v>1.0754476636546919</v>
      </c>
      <c r="F58">
        <f t="shared" si="3"/>
        <v>15673910.102437424</v>
      </c>
      <c r="G58" s="3">
        <f>'USA Agg'!G58-'USA Oil'!G58</f>
        <v>216595.26366559486</v>
      </c>
      <c r="H58" s="3">
        <f>'USA Agg'!H58-'USA Oil'!H58</f>
        <v>8470201</v>
      </c>
      <c r="I58">
        <v>212933.4</v>
      </c>
      <c r="J58" s="3">
        <f>'USA Agg'!J58-'USA Oil'!J58</f>
        <v>42680.800000000003</v>
      </c>
      <c r="K58">
        <f t="shared" si="0"/>
        <v>39686.543048462176</v>
      </c>
      <c r="L58">
        <f t="shared" si="1"/>
        <v>0.50248960784790642</v>
      </c>
      <c r="M58">
        <f t="shared" si="4"/>
        <v>0.48173366164355191</v>
      </c>
      <c r="N58">
        <f t="shared" si="5"/>
        <v>0.51826633835644809</v>
      </c>
      <c r="O58">
        <f t="shared" si="6"/>
        <v>18751.342912305874</v>
      </c>
      <c r="P58">
        <f t="shared" si="7"/>
        <v>73.609448317818732</v>
      </c>
      <c r="Q58">
        <f t="shared" si="8"/>
        <v>3.8591887488742512E-3</v>
      </c>
      <c r="R58">
        <f t="shared" si="9"/>
        <v>1.0171972253558852</v>
      </c>
      <c r="S58">
        <f t="shared" si="10"/>
        <v>238.83568432593506</v>
      </c>
      <c r="T58">
        <f t="shared" si="10"/>
        <v>310.26409378817124</v>
      </c>
      <c r="U58">
        <f t="shared" si="10"/>
        <v>109.8811325838743</v>
      </c>
      <c r="V58">
        <f t="shared" si="10"/>
        <v>118.22496014120256</v>
      </c>
    </row>
    <row r="59" spans="1:22" x14ac:dyDescent="0.2">
      <c r="A59">
        <v>2018</v>
      </c>
      <c r="B59" s="3">
        <f>'USA Agg'!B59-'USA Oil'!B59</f>
        <v>17781048</v>
      </c>
      <c r="C59" s="5"/>
      <c r="E59">
        <v>1.1006377291858087</v>
      </c>
      <c r="F59">
        <f t="shared" si="3"/>
        <v>16155223.038877144</v>
      </c>
      <c r="G59" s="3">
        <f>'USA Agg'!G59-'USA Oil'!G59</f>
        <v>220432.18452380953</v>
      </c>
      <c r="H59" s="3">
        <f>'USA Agg'!H59-'USA Oil'!H59</f>
        <v>8922970</v>
      </c>
      <c r="I59">
        <v>213423.4</v>
      </c>
      <c r="J59" s="3">
        <f>'USA Agg'!J59-'USA Oil'!J59</f>
        <v>45069.500000000007</v>
      </c>
      <c r="K59">
        <f t="shared" si="0"/>
        <v>40948.532659642646</v>
      </c>
      <c r="L59">
        <f t="shared" si="1"/>
        <v>0.50182475183689956</v>
      </c>
      <c r="M59">
        <f t="shared" si="4"/>
        <v>0.48173366164355191</v>
      </c>
      <c r="N59">
        <f t="shared" si="5"/>
        <v>0.51826633835644809</v>
      </c>
      <c r="O59">
        <f t="shared" si="6"/>
        <v>18972.075969398062</v>
      </c>
      <c r="P59">
        <f t="shared" si="7"/>
        <v>75.69565023740202</v>
      </c>
      <c r="Q59">
        <f t="shared" si="8"/>
        <v>3.8629856835982928E-3</v>
      </c>
      <c r="R59">
        <f t="shared" si="9"/>
        <v>1.0328398128968499</v>
      </c>
      <c r="S59">
        <f t="shared" si="10"/>
        <v>241.64715926885077</v>
      </c>
      <c r="T59">
        <f t="shared" si="10"/>
        <v>319.05744250672109</v>
      </c>
      <c r="U59">
        <f t="shared" si="10"/>
        <v>109.98924118259117</v>
      </c>
      <c r="V59">
        <f t="shared" si="10"/>
        <v>120.04303852603968</v>
      </c>
    </row>
    <row r="60" spans="1:22" x14ac:dyDescent="0.2">
      <c r="B60" s="1"/>
      <c r="G60" s="1"/>
      <c r="H60" s="1"/>
      <c r="J6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9EA-1D7B-4B42-8785-D33B6CE88616}">
  <dimension ref="A1:V62"/>
  <sheetViews>
    <sheetView topLeftCell="D1" workbookViewId="0">
      <selection activeCell="J2" sqref="J2:J59"/>
    </sheetView>
  </sheetViews>
  <sheetFormatPr baseColWidth="10" defaultRowHeight="16" x14ac:dyDescent="0.2"/>
  <cols>
    <col min="2" max="2" width="11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1961</v>
      </c>
      <c r="B2" s="3">
        <v>138549</v>
      </c>
      <c r="C2" s="3"/>
      <c r="E2">
        <v>0.18269424807997656</v>
      </c>
      <c r="F2">
        <f>B2/E2</f>
        <v>758365.41903250583</v>
      </c>
      <c r="G2">
        <v>31762</v>
      </c>
      <c r="H2" s="3">
        <v>99626</v>
      </c>
      <c r="I2">
        <v>109048.6</v>
      </c>
      <c r="J2">
        <v>119.00000000000001</v>
      </c>
      <c r="K2">
        <f t="shared" ref="K2:K59" si="0">J2/E2</f>
        <v>651.36150289694046</v>
      </c>
      <c r="L2">
        <f t="shared" ref="L2:L59" si="1">H2/B2</f>
        <v>0.71906690051894995</v>
      </c>
      <c r="M2">
        <f>1-AVERAGE($L$2:$L$60)</f>
        <v>0.36933775513609357</v>
      </c>
      <c r="N2">
        <f>1-M2</f>
        <v>0.63066224486390643</v>
      </c>
      <c r="O2">
        <f>(F2/((K2^M2)*(G2^N2)))^(1/N2)</f>
        <v>1491.282818509758</v>
      </c>
      <c r="P2">
        <f>F2/I2</f>
        <v>6.9543801482321257</v>
      </c>
      <c r="Q2">
        <f>(K2/F2)^(M2/N2)</f>
        <v>1.6010712738896479E-2</v>
      </c>
      <c r="R2">
        <f>G2/I2</f>
        <v>0.29126462879853571</v>
      </c>
      <c r="S2">
        <f>O2/O$2*100</f>
        <v>100</v>
      </c>
      <c r="T2">
        <f t="shared" ref="T2:V17" si="2">P2/P$2*100</f>
        <v>100</v>
      </c>
      <c r="U2">
        <f t="shared" si="2"/>
        <v>100</v>
      </c>
      <c r="V2">
        <f t="shared" si="2"/>
        <v>100</v>
      </c>
    </row>
    <row r="3" spans="1:22" x14ac:dyDescent="0.2">
      <c r="A3">
        <v>1962</v>
      </c>
      <c r="B3" s="3">
        <v>152205</v>
      </c>
      <c r="C3" s="3"/>
      <c r="E3">
        <v>0.18419282192692799</v>
      </c>
      <c r="F3">
        <f t="shared" ref="F3:F59" si="3">B3/E3</f>
        <v>826335.13297484512</v>
      </c>
      <c r="G3">
        <v>33201</v>
      </c>
      <c r="H3" s="3">
        <v>107881</v>
      </c>
      <c r="I3">
        <v>111177.3</v>
      </c>
      <c r="J3">
        <v>123.4</v>
      </c>
      <c r="K3">
        <f t="shared" si="0"/>
        <v>669.95010288161291</v>
      </c>
      <c r="L3">
        <f t="shared" si="1"/>
        <v>0.70878749055550083</v>
      </c>
      <c r="M3">
        <f t="shared" ref="M3:M59" si="4">1-AVERAGE($L$2:$L$60)</f>
        <v>0.36933775513609357</v>
      </c>
      <c r="N3">
        <f t="shared" ref="N3:N59" si="5">1-M3</f>
        <v>0.63066224486390643</v>
      </c>
      <c r="O3">
        <f t="shared" ref="O3:O59" si="6">(F3/((K3^M3)*(G3^N3)))^(1/N3)</f>
        <v>1607.9362617342961</v>
      </c>
      <c r="P3">
        <f t="shared" ref="P3:P59" si="7">F3/I3</f>
        <v>7.4325886037423565</v>
      </c>
      <c r="Q3">
        <f t="shared" ref="Q3:Q59" si="8">(K3/F3)^(M3/N3)</f>
        <v>1.5478762042231182E-2</v>
      </c>
      <c r="R3">
        <f t="shared" ref="R3:R59" si="9">G3/I3</f>
        <v>0.29863110545048316</v>
      </c>
      <c r="S3">
        <f t="shared" ref="S3:V59" si="10">O3/O$2*100</f>
        <v>107.82235547654939</v>
      </c>
      <c r="T3">
        <f t="shared" si="2"/>
        <v>106.87636346183629</v>
      </c>
      <c r="U3">
        <f t="shared" si="2"/>
        <v>96.677532691140144</v>
      </c>
      <c r="V3">
        <f t="shared" si="2"/>
        <v>102.52913533728214</v>
      </c>
    </row>
    <row r="4" spans="1:22" x14ac:dyDescent="0.2">
      <c r="A4">
        <v>1963</v>
      </c>
      <c r="B4" s="3">
        <v>160947</v>
      </c>
      <c r="C4" s="3"/>
      <c r="E4">
        <v>0.18539267527532113</v>
      </c>
      <c r="F4">
        <f t="shared" si="3"/>
        <v>868141.09436083387</v>
      </c>
      <c r="G4">
        <v>33510</v>
      </c>
      <c r="H4" s="3">
        <v>112455</v>
      </c>
      <c r="I4">
        <v>112998.9</v>
      </c>
      <c r="J4">
        <v>128.10000000000002</v>
      </c>
      <c r="K4">
        <f t="shared" si="0"/>
        <v>690.96580978597206</v>
      </c>
      <c r="L4">
        <f t="shared" si="1"/>
        <v>0.6987082704244254</v>
      </c>
      <c r="M4">
        <f t="shared" si="4"/>
        <v>0.36933775513609357</v>
      </c>
      <c r="N4">
        <f t="shared" si="5"/>
        <v>0.63066224486390643</v>
      </c>
      <c r="O4">
        <f t="shared" si="6"/>
        <v>1691.9068621539298</v>
      </c>
      <c r="P4">
        <f t="shared" si="7"/>
        <v>7.682739339593871</v>
      </c>
      <c r="Q4">
        <f t="shared" si="8"/>
        <v>1.5312264937205144E-2</v>
      </c>
      <c r="R4">
        <f t="shared" si="9"/>
        <v>0.29655155935146271</v>
      </c>
      <c r="S4">
        <f t="shared" si="10"/>
        <v>113.45311842623225</v>
      </c>
      <c r="T4">
        <f t="shared" si="2"/>
        <v>110.47338764687606</v>
      </c>
      <c r="U4">
        <f t="shared" si="2"/>
        <v>95.637622052923831</v>
      </c>
      <c r="V4">
        <f t="shared" si="2"/>
        <v>101.81516395407692</v>
      </c>
    </row>
    <row r="5" spans="1:22" x14ac:dyDescent="0.2">
      <c r="A5">
        <v>1964</v>
      </c>
      <c r="B5" s="3">
        <v>173014</v>
      </c>
      <c r="C5" s="3"/>
      <c r="E5">
        <v>0.18765112528513231</v>
      </c>
      <c r="F5">
        <f t="shared" si="3"/>
        <v>921998.20138093247</v>
      </c>
      <c r="G5">
        <v>34212</v>
      </c>
      <c r="H5" s="3">
        <v>119913</v>
      </c>
      <c r="I5">
        <v>114814.39999999999</v>
      </c>
      <c r="J5">
        <v>135</v>
      </c>
      <c r="K5">
        <f t="shared" si="0"/>
        <v>719.42014626808168</v>
      </c>
      <c r="L5">
        <f t="shared" si="1"/>
        <v>0.69308264071115633</v>
      </c>
      <c r="M5">
        <f t="shared" si="4"/>
        <v>0.36933775513609357</v>
      </c>
      <c r="N5">
        <f t="shared" si="5"/>
        <v>0.63066224486390643</v>
      </c>
      <c r="O5">
        <f t="shared" si="6"/>
        <v>1780.5602391884347</v>
      </c>
      <c r="P5">
        <f t="shared" si="7"/>
        <v>8.0303359280798627</v>
      </c>
      <c r="Q5">
        <f t="shared" si="8"/>
        <v>1.5135436116496476E-2</v>
      </c>
      <c r="R5">
        <f t="shared" si="9"/>
        <v>0.29797656043144416</v>
      </c>
      <c r="S5">
        <f t="shared" si="10"/>
        <v>119.39789133812675</v>
      </c>
      <c r="T5">
        <f t="shared" si="2"/>
        <v>115.47162733290122</v>
      </c>
      <c r="U5">
        <f t="shared" si="2"/>
        <v>94.533181397517666</v>
      </c>
      <c r="V5">
        <f t="shared" si="2"/>
        <v>102.30441013747364</v>
      </c>
    </row>
    <row r="6" spans="1:22" x14ac:dyDescent="0.2">
      <c r="A6">
        <v>1965</v>
      </c>
      <c r="B6" s="3">
        <v>191220</v>
      </c>
      <c r="C6" s="3"/>
      <c r="E6">
        <v>0.19067867567812927</v>
      </c>
      <c r="F6">
        <f t="shared" si="3"/>
        <v>1002838.9347678527</v>
      </c>
      <c r="G6">
        <v>36047</v>
      </c>
      <c r="H6" s="3">
        <v>129455</v>
      </c>
      <c r="I6">
        <v>116601.3</v>
      </c>
      <c r="J6">
        <v>143.69999999999999</v>
      </c>
      <c r="K6">
        <f t="shared" si="0"/>
        <v>753.62386218042263</v>
      </c>
      <c r="L6">
        <f t="shared" si="1"/>
        <v>0.67699508419621379</v>
      </c>
      <c r="M6">
        <f t="shared" si="4"/>
        <v>0.36933775513609357</v>
      </c>
      <c r="N6">
        <f t="shared" si="5"/>
        <v>0.63066224486390643</v>
      </c>
      <c r="O6">
        <f t="shared" si="6"/>
        <v>1879.0138922062674</v>
      </c>
      <c r="P6">
        <f t="shared" si="7"/>
        <v>8.6005810807242504</v>
      </c>
      <c r="Q6">
        <f t="shared" si="8"/>
        <v>1.480580650522295E-2</v>
      </c>
      <c r="R6">
        <f t="shared" si="9"/>
        <v>0.30914749664026042</v>
      </c>
      <c r="S6">
        <f t="shared" si="10"/>
        <v>125.99983510062631</v>
      </c>
      <c r="T6">
        <f t="shared" si="2"/>
        <v>123.67142574037466</v>
      </c>
      <c r="U6">
        <f t="shared" si="2"/>
        <v>92.474374793157537</v>
      </c>
      <c r="V6">
        <f t="shared" si="2"/>
        <v>106.13973207645961</v>
      </c>
    </row>
    <row r="7" spans="1:22" x14ac:dyDescent="0.2">
      <c r="A7">
        <v>1966</v>
      </c>
      <c r="B7" s="3">
        <v>212157</v>
      </c>
      <c r="C7" s="3"/>
      <c r="E7">
        <v>0.19610316842609468</v>
      </c>
      <c r="F7">
        <f t="shared" si="3"/>
        <v>1081864.2131218575</v>
      </c>
      <c r="G7">
        <v>38540</v>
      </c>
      <c r="H7" s="3">
        <v>144532</v>
      </c>
      <c r="I7">
        <v>118546</v>
      </c>
      <c r="J7">
        <v>158.69999999999999</v>
      </c>
      <c r="K7">
        <f t="shared" si="0"/>
        <v>809.26790359233382</v>
      </c>
      <c r="L7">
        <f t="shared" si="1"/>
        <v>0.6812502062152086</v>
      </c>
      <c r="M7">
        <f t="shared" si="4"/>
        <v>0.36933775513609357</v>
      </c>
      <c r="N7">
        <f t="shared" si="5"/>
        <v>0.63066224486390643</v>
      </c>
      <c r="O7">
        <f t="shared" si="6"/>
        <v>1901.0893325890365</v>
      </c>
      <c r="P7">
        <f t="shared" si="7"/>
        <v>9.1261131807218927</v>
      </c>
      <c r="Q7">
        <f t="shared" si="8"/>
        <v>1.4765852294904387E-2</v>
      </c>
      <c r="R7">
        <f t="shared" si="9"/>
        <v>0.32510586607730335</v>
      </c>
      <c r="S7">
        <f t="shared" si="10"/>
        <v>127.48013381451004</v>
      </c>
      <c r="T7">
        <f t="shared" si="2"/>
        <v>131.22827608211557</v>
      </c>
      <c r="U7">
        <f t="shared" si="2"/>
        <v>92.22482806172755</v>
      </c>
      <c r="V7">
        <f t="shared" si="2"/>
        <v>111.61872535582589</v>
      </c>
    </row>
    <row r="8" spans="1:22" x14ac:dyDescent="0.2">
      <c r="A8">
        <v>1967</v>
      </c>
      <c r="B8" s="3">
        <v>217488</v>
      </c>
      <c r="C8" s="3"/>
      <c r="E8">
        <v>0.20096726056242609</v>
      </c>
      <c r="F8">
        <f t="shared" si="3"/>
        <v>1082206.1234817007</v>
      </c>
      <c r="G8">
        <v>38440</v>
      </c>
      <c r="H8" s="3">
        <v>151457</v>
      </c>
      <c r="I8">
        <v>120582.2</v>
      </c>
      <c r="J8">
        <v>176.89999999999998</v>
      </c>
      <c r="K8">
        <f t="shared" si="0"/>
        <v>880.24287888946901</v>
      </c>
      <c r="L8">
        <f t="shared" si="1"/>
        <v>0.69639244464062389</v>
      </c>
      <c r="M8">
        <f t="shared" si="4"/>
        <v>0.36933775513609357</v>
      </c>
      <c r="N8">
        <f t="shared" si="5"/>
        <v>0.63066224486390643</v>
      </c>
      <c r="O8">
        <f t="shared" si="6"/>
        <v>1815.3769213581295</v>
      </c>
      <c r="P8">
        <f t="shared" si="7"/>
        <v>8.9748414233750982</v>
      </c>
      <c r="Q8">
        <f t="shared" si="8"/>
        <v>1.5508143035904651E-2</v>
      </c>
      <c r="R8">
        <f t="shared" si="9"/>
        <v>0.31878668659221676</v>
      </c>
      <c r="S8">
        <f t="shared" si="10"/>
        <v>121.73257136914106</v>
      </c>
      <c r="T8">
        <f t="shared" si="2"/>
        <v>129.05307492654964</v>
      </c>
      <c r="U8">
        <f t="shared" si="2"/>
        <v>96.861041034288974</v>
      </c>
      <c r="V8">
        <f t="shared" si="2"/>
        <v>109.44915896832697</v>
      </c>
    </row>
    <row r="9" spans="1:22" x14ac:dyDescent="0.2">
      <c r="A9">
        <v>1968</v>
      </c>
      <c r="B9" s="3">
        <v>236774</v>
      </c>
      <c r="C9" s="3"/>
      <c r="E9">
        <v>0.20834046154738325</v>
      </c>
      <c r="F9">
        <f t="shared" si="3"/>
        <v>1136476.314977108</v>
      </c>
      <c r="G9">
        <v>38928</v>
      </c>
      <c r="H9" s="3">
        <v>164914</v>
      </c>
      <c r="I9">
        <v>122655.9</v>
      </c>
      <c r="J9">
        <v>198.29999999999998</v>
      </c>
      <c r="K9">
        <f t="shared" si="0"/>
        <v>951.8074335018224</v>
      </c>
      <c r="L9">
        <f t="shared" si="1"/>
        <v>0.69650383910395564</v>
      </c>
      <c r="M9">
        <f t="shared" si="4"/>
        <v>0.36933775513609357</v>
      </c>
      <c r="N9">
        <f t="shared" si="5"/>
        <v>0.63066224486390643</v>
      </c>
      <c r="O9">
        <f t="shared" si="6"/>
        <v>1850.560043251701</v>
      </c>
      <c r="P9">
        <f t="shared" si="7"/>
        <v>9.2655658225744393</v>
      </c>
      <c r="Q9">
        <f t="shared" si="8"/>
        <v>1.5775935310561689E-2</v>
      </c>
      <c r="R9">
        <f t="shared" si="9"/>
        <v>0.31737568270258504</v>
      </c>
      <c r="S9">
        <f t="shared" si="10"/>
        <v>124.09182351480248</v>
      </c>
      <c r="T9">
        <f t="shared" si="2"/>
        <v>133.23352513206862</v>
      </c>
      <c r="U9">
        <f t="shared" si="2"/>
        <v>98.53362288010814</v>
      </c>
      <c r="V9">
        <f t="shared" si="2"/>
        <v>108.96471844581926</v>
      </c>
    </row>
    <row r="10" spans="1:22" x14ac:dyDescent="0.2">
      <c r="A10">
        <v>1969</v>
      </c>
      <c r="B10" s="3">
        <v>248741</v>
      </c>
      <c r="C10" s="3"/>
      <c r="E10">
        <v>0.21795526165320708</v>
      </c>
      <c r="F10">
        <f t="shared" si="3"/>
        <v>1141247.9704012685</v>
      </c>
      <c r="G10">
        <v>39544</v>
      </c>
      <c r="H10" s="3">
        <v>179143</v>
      </c>
      <c r="I10">
        <v>124737.2</v>
      </c>
      <c r="J10">
        <v>219.5</v>
      </c>
      <c r="K10">
        <f t="shared" si="0"/>
        <v>1007.0874102101319</v>
      </c>
      <c r="L10">
        <f t="shared" si="1"/>
        <v>0.72019892177003386</v>
      </c>
      <c r="M10">
        <f t="shared" si="4"/>
        <v>0.36933775513609357</v>
      </c>
      <c r="N10">
        <f t="shared" si="5"/>
        <v>0.63066224486390643</v>
      </c>
      <c r="O10">
        <f t="shared" si="6"/>
        <v>1774.235662808665</v>
      </c>
      <c r="P10">
        <f t="shared" si="7"/>
        <v>9.1492190814068977</v>
      </c>
      <c r="Q10">
        <f t="shared" si="8"/>
        <v>1.6266275224244932E-2</v>
      </c>
      <c r="R10">
        <f t="shared" si="9"/>
        <v>0.31701849969375617</v>
      </c>
      <c r="S10">
        <f t="shared" si="10"/>
        <v>118.97378825712363</v>
      </c>
      <c r="T10">
        <f t="shared" si="2"/>
        <v>131.56052568873048</v>
      </c>
      <c r="U10">
        <f t="shared" si="2"/>
        <v>101.59619680595225</v>
      </c>
      <c r="V10">
        <f t="shared" si="2"/>
        <v>108.84208666237811</v>
      </c>
    </row>
    <row r="11" spans="1:22" x14ac:dyDescent="0.2">
      <c r="A11">
        <v>1970</v>
      </c>
      <c r="B11" s="3">
        <v>245444</v>
      </c>
      <c r="C11" s="3"/>
      <c r="E11">
        <v>0.22674949491294477</v>
      </c>
      <c r="F11">
        <f t="shared" si="3"/>
        <v>1082445.6305591003</v>
      </c>
      <c r="G11">
        <v>37004</v>
      </c>
      <c r="H11" s="3">
        <v>179918</v>
      </c>
      <c r="I11">
        <v>127007</v>
      </c>
      <c r="J11">
        <v>244.29999999999998</v>
      </c>
      <c r="K11">
        <f t="shared" si="0"/>
        <v>1077.4004153517226</v>
      </c>
      <c r="L11">
        <f t="shared" si="1"/>
        <v>0.73303075243232674</v>
      </c>
      <c r="M11">
        <f t="shared" si="4"/>
        <v>0.36933775513609357</v>
      </c>
      <c r="N11">
        <f t="shared" si="5"/>
        <v>0.63066224486390643</v>
      </c>
      <c r="O11">
        <f t="shared" si="6"/>
        <v>1675.9074555689958</v>
      </c>
      <c r="P11">
        <f t="shared" si="7"/>
        <v>8.5227241849590989</v>
      </c>
      <c r="Q11">
        <f t="shared" si="8"/>
        <v>1.745449894820908E-2</v>
      </c>
      <c r="R11">
        <f t="shared" si="9"/>
        <v>0.29135401985717324</v>
      </c>
      <c r="S11">
        <f t="shared" si="10"/>
        <v>112.38025643209204</v>
      </c>
      <c r="T11">
        <f t="shared" si="2"/>
        <v>122.55188820998895</v>
      </c>
      <c r="U11">
        <f t="shared" si="2"/>
        <v>109.01762609109251</v>
      </c>
      <c r="V11">
        <f t="shared" si="2"/>
        <v>100.03069066745462</v>
      </c>
    </row>
    <row r="12" spans="1:22" x14ac:dyDescent="0.2">
      <c r="A12">
        <v>1971</v>
      </c>
      <c r="B12" s="3">
        <v>258901</v>
      </c>
      <c r="C12" s="3"/>
      <c r="E12">
        <v>0.23607994051036532</v>
      </c>
      <c r="F12">
        <f t="shared" si="3"/>
        <v>1096666.660624784</v>
      </c>
      <c r="G12">
        <v>35478</v>
      </c>
      <c r="H12" s="3">
        <v>183287</v>
      </c>
      <c r="I12">
        <v>129364.8</v>
      </c>
      <c r="J12">
        <v>268.89999999999998</v>
      </c>
      <c r="K12">
        <f t="shared" si="0"/>
        <v>1139.0209579800942</v>
      </c>
      <c r="L12">
        <f t="shared" si="1"/>
        <v>0.70794241814438719</v>
      </c>
      <c r="M12">
        <f t="shared" si="4"/>
        <v>0.36933775513609357</v>
      </c>
      <c r="N12">
        <f t="shared" si="5"/>
        <v>0.63066224486390643</v>
      </c>
      <c r="O12">
        <f t="shared" si="6"/>
        <v>1727.3568405279443</v>
      </c>
      <c r="P12">
        <f t="shared" si="7"/>
        <v>8.4773188736409288</v>
      </c>
      <c r="Q12">
        <f t="shared" si="8"/>
        <v>1.7895071883770507E-2</v>
      </c>
      <c r="R12">
        <f t="shared" si="9"/>
        <v>0.2742477088048681</v>
      </c>
      <c r="S12">
        <f t="shared" si="10"/>
        <v>115.83026499655482</v>
      </c>
      <c r="T12">
        <f t="shared" si="2"/>
        <v>121.89898586139196</v>
      </c>
      <c r="U12">
        <f t="shared" si="2"/>
        <v>111.76936452239357</v>
      </c>
      <c r="V12">
        <f t="shared" si="2"/>
        <v>94.157574140099925</v>
      </c>
    </row>
    <row r="13" spans="1:22" x14ac:dyDescent="0.2">
      <c r="A13">
        <v>1972</v>
      </c>
      <c r="B13" s="3">
        <v>284642</v>
      </c>
      <c r="C13" s="3"/>
      <c r="E13">
        <v>0.24356702837545877</v>
      </c>
      <c r="F13">
        <f t="shared" si="3"/>
        <v>1168639.2936618011</v>
      </c>
      <c r="G13">
        <v>36964</v>
      </c>
      <c r="H13" s="3">
        <v>201502</v>
      </c>
      <c r="I13">
        <v>131829.29999999999</v>
      </c>
      <c r="J13">
        <v>288.10000000000002</v>
      </c>
      <c r="K13">
        <f t="shared" si="0"/>
        <v>1182.8366175896913</v>
      </c>
      <c r="L13">
        <f t="shared" si="1"/>
        <v>0.70791380049325114</v>
      </c>
      <c r="M13">
        <f t="shared" si="4"/>
        <v>0.36933775513609357</v>
      </c>
      <c r="N13">
        <f t="shared" si="5"/>
        <v>0.63066224486390643</v>
      </c>
      <c r="O13">
        <f t="shared" si="6"/>
        <v>1793.6375225372535</v>
      </c>
      <c r="P13">
        <f t="shared" si="7"/>
        <v>8.8647917698250787</v>
      </c>
      <c r="Q13">
        <f t="shared" si="8"/>
        <v>1.7626530727882891E-2</v>
      </c>
      <c r="R13">
        <f t="shared" si="9"/>
        <v>0.28039290203315959</v>
      </c>
      <c r="S13">
        <f t="shared" si="10"/>
        <v>120.27480637976096</v>
      </c>
      <c r="T13">
        <f t="shared" si="2"/>
        <v>127.47062399340649</v>
      </c>
      <c r="U13">
        <f t="shared" si="2"/>
        <v>110.09210530060251</v>
      </c>
      <c r="V13">
        <f t="shared" si="2"/>
        <v>96.267405757361644</v>
      </c>
    </row>
    <row r="14" spans="1:22" x14ac:dyDescent="0.2">
      <c r="A14">
        <v>1973</v>
      </c>
      <c r="B14" s="3">
        <v>314610</v>
      </c>
      <c r="C14" s="3"/>
      <c r="E14">
        <v>0.25805418642887995</v>
      </c>
      <c r="F14">
        <f t="shared" si="3"/>
        <v>1219162.5501363717</v>
      </c>
      <c r="G14">
        <v>39065</v>
      </c>
      <c r="H14" s="3">
        <v>226659</v>
      </c>
      <c r="I14">
        <v>134224.6</v>
      </c>
      <c r="J14">
        <v>318.7</v>
      </c>
      <c r="K14">
        <f t="shared" si="0"/>
        <v>1235.0119345490025</v>
      </c>
      <c r="L14">
        <f t="shared" si="1"/>
        <v>0.72044435968341758</v>
      </c>
      <c r="M14">
        <f t="shared" si="4"/>
        <v>0.36933775513609357</v>
      </c>
      <c r="N14">
        <f t="shared" si="5"/>
        <v>0.63066224486390643</v>
      </c>
      <c r="O14">
        <f t="shared" si="6"/>
        <v>1769.6730244041146</v>
      </c>
      <c r="P14">
        <f t="shared" si="7"/>
        <v>9.0830037872072005</v>
      </c>
      <c r="Q14">
        <f t="shared" si="8"/>
        <v>1.7635214813712715E-2</v>
      </c>
      <c r="R14">
        <f t="shared" si="9"/>
        <v>0.29104202955344993</v>
      </c>
      <c r="S14">
        <f t="shared" si="10"/>
        <v>118.66783432619121</v>
      </c>
      <c r="T14">
        <f t="shared" si="2"/>
        <v>130.60838771541978</v>
      </c>
      <c r="U14">
        <f t="shared" si="2"/>
        <v>110.14634452137577</v>
      </c>
      <c r="V14">
        <f t="shared" si="2"/>
        <v>99.923574913299987</v>
      </c>
    </row>
    <row r="15" spans="1:22" x14ac:dyDescent="0.2">
      <c r="A15">
        <v>1974</v>
      </c>
      <c r="B15" s="3">
        <v>331263</v>
      </c>
      <c r="C15" s="3"/>
      <c r="E15">
        <v>0.28141473806864364</v>
      </c>
      <c r="F15">
        <f t="shared" si="3"/>
        <v>1177134.510699284</v>
      </c>
      <c r="G15">
        <v>38270</v>
      </c>
      <c r="H15" s="3">
        <v>245225</v>
      </c>
      <c r="I15">
        <v>136590</v>
      </c>
      <c r="J15">
        <v>383</v>
      </c>
      <c r="K15">
        <f t="shared" si="0"/>
        <v>1360.9806033207021</v>
      </c>
      <c r="L15">
        <f t="shared" si="1"/>
        <v>0.74027283457554871</v>
      </c>
      <c r="M15">
        <f t="shared" si="4"/>
        <v>0.36933775513609357</v>
      </c>
      <c r="N15">
        <f t="shared" si="5"/>
        <v>0.63066224486390643</v>
      </c>
      <c r="O15">
        <f t="shared" si="6"/>
        <v>1614.2169054503934</v>
      </c>
      <c r="P15">
        <f t="shared" si="7"/>
        <v>8.6180138421501145</v>
      </c>
      <c r="Q15">
        <f t="shared" si="8"/>
        <v>1.9054858971074853E-2</v>
      </c>
      <c r="R15">
        <f t="shared" si="9"/>
        <v>0.28018156526832128</v>
      </c>
      <c r="S15">
        <f t="shared" si="10"/>
        <v>108.24351259296903</v>
      </c>
      <c r="T15">
        <f t="shared" si="2"/>
        <v>123.92209885651566</v>
      </c>
      <c r="U15">
        <f t="shared" si="2"/>
        <v>119.01318374654812</v>
      </c>
      <c r="V15">
        <f t="shared" si="2"/>
        <v>96.194847422451545</v>
      </c>
    </row>
    <row r="16" spans="1:22" x14ac:dyDescent="0.2">
      <c r="A16">
        <v>1975</v>
      </c>
      <c r="B16" s="3">
        <v>351546</v>
      </c>
      <c r="C16" s="3"/>
      <c r="E16">
        <v>0.30778583450100538</v>
      </c>
      <c r="F16">
        <f t="shared" si="3"/>
        <v>1142177.3213505435</v>
      </c>
      <c r="G16">
        <v>34579</v>
      </c>
      <c r="H16" s="3">
        <v>248471</v>
      </c>
      <c r="I16">
        <v>138915.4</v>
      </c>
      <c r="J16">
        <v>433.90000000000003</v>
      </c>
      <c r="K16">
        <f t="shared" si="0"/>
        <v>1409.7464904564433</v>
      </c>
      <c r="L16">
        <f t="shared" si="1"/>
        <v>0.70679512780688725</v>
      </c>
      <c r="M16">
        <f t="shared" si="4"/>
        <v>0.36933775513609357</v>
      </c>
      <c r="N16">
        <f t="shared" si="5"/>
        <v>0.63066224486390643</v>
      </c>
      <c r="O16">
        <f t="shared" si="6"/>
        <v>1668.3765801185409</v>
      </c>
      <c r="P16">
        <f t="shared" si="7"/>
        <v>8.2221072778867104</v>
      </c>
      <c r="Q16">
        <f t="shared" si="8"/>
        <v>1.979825977129963E-2</v>
      </c>
      <c r="R16">
        <f t="shared" si="9"/>
        <v>0.24892128590494647</v>
      </c>
      <c r="S16">
        <f t="shared" si="10"/>
        <v>111.87526332434736</v>
      </c>
      <c r="T16">
        <f t="shared" si="2"/>
        <v>118.22918941204061</v>
      </c>
      <c r="U16">
        <f t="shared" si="2"/>
        <v>123.65632994714639</v>
      </c>
      <c r="V16">
        <f t="shared" si="2"/>
        <v>85.462243366709103</v>
      </c>
    </row>
    <row r="17" spans="1:22" x14ac:dyDescent="0.2">
      <c r="A17">
        <v>1976</v>
      </c>
      <c r="B17" s="3">
        <v>401789</v>
      </c>
      <c r="C17" s="3"/>
      <c r="E17">
        <v>0.32470305338888183</v>
      </c>
      <c r="F17">
        <f t="shared" si="3"/>
        <v>1237404.4401695104</v>
      </c>
      <c r="G17">
        <v>36241</v>
      </c>
      <c r="H17" s="3">
        <v>280173</v>
      </c>
      <c r="I17">
        <v>141381.1</v>
      </c>
      <c r="J17">
        <v>476.39999999999992</v>
      </c>
      <c r="K17">
        <f t="shared" si="0"/>
        <v>1467.1866957451664</v>
      </c>
      <c r="L17">
        <f t="shared" si="1"/>
        <v>0.69731376418966173</v>
      </c>
      <c r="M17">
        <f t="shared" si="4"/>
        <v>0.36933775513609357</v>
      </c>
      <c r="N17">
        <f t="shared" si="5"/>
        <v>0.63066224486390643</v>
      </c>
      <c r="O17">
        <f t="shared" si="6"/>
        <v>1765.6080766889847</v>
      </c>
      <c r="P17">
        <f t="shared" si="7"/>
        <v>8.7522620786619321</v>
      </c>
      <c r="Q17">
        <f t="shared" si="8"/>
        <v>1.9338250898624461E-2</v>
      </c>
      <c r="R17">
        <f t="shared" si="9"/>
        <v>0.25633553565504863</v>
      </c>
      <c r="S17">
        <f t="shared" si="10"/>
        <v>118.39525372211827</v>
      </c>
      <c r="T17">
        <f t="shared" si="2"/>
        <v>125.85251154104434</v>
      </c>
      <c r="U17">
        <f t="shared" si="2"/>
        <v>120.78319818732398</v>
      </c>
      <c r="V17">
        <f t="shared" si="2"/>
        <v>88.007780660642084</v>
      </c>
    </row>
    <row r="18" spans="1:22" x14ac:dyDescent="0.2">
      <c r="A18">
        <v>1977</v>
      </c>
      <c r="B18" s="3">
        <v>455738</v>
      </c>
      <c r="C18" s="3"/>
      <c r="E18">
        <v>0.34596977362960168</v>
      </c>
      <c r="F18">
        <f t="shared" si="3"/>
        <v>1317276.9263014207</v>
      </c>
      <c r="G18">
        <v>37684</v>
      </c>
      <c r="H18" s="3">
        <v>317519</v>
      </c>
      <c r="I18">
        <v>143750.29999999999</v>
      </c>
      <c r="J18">
        <v>529.50000000000011</v>
      </c>
      <c r="K18">
        <f t="shared" si="0"/>
        <v>1530.4805227490408</v>
      </c>
      <c r="L18">
        <f t="shared" si="1"/>
        <v>0.69671390140826528</v>
      </c>
      <c r="M18">
        <f t="shared" si="4"/>
        <v>0.36933775513609357</v>
      </c>
      <c r="N18">
        <f t="shared" si="5"/>
        <v>0.63066224486390643</v>
      </c>
      <c r="O18">
        <f t="shared" si="6"/>
        <v>1829.2368753534502</v>
      </c>
      <c r="P18">
        <f t="shared" si="7"/>
        <v>9.1636464501390318</v>
      </c>
      <c r="Q18">
        <f t="shared" si="8"/>
        <v>1.9109535993112436E-2</v>
      </c>
      <c r="R18">
        <f t="shared" si="9"/>
        <v>0.26214901812378827</v>
      </c>
      <c r="S18">
        <f t="shared" si="10"/>
        <v>122.66196945669972</v>
      </c>
      <c r="T18">
        <f t="shared" si="10"/>
        <v>131.76798298074809</v>
      </c>
      <c r="U18">
        <f t="shared" si="10"/>
        <v>119.3546864824304</v>
      </c>
      <c r="V18">
        <f t="shared" si="10"/>
        <v>90.003725891863667</v>
      </c>
    </row>
    <row r="19" spans="1:22" x14ac:dyDescent="0.2">
      <c r="A19">
        <v>1978</v>
      </c>
      <c r="B19" s="3">
        <v>508668</v>
      </c>
      <c r="C19" s="3"/>
      <c r="E19">
        <v>0.37220632312502872</v>
      </c>
      <c r="F19">
        <f t="shared" si="3"/>
        <v>1366629.1204546036</v>
      </c>
      <c r="G19">
        <v>39384</v>
      </c>
      <c r="H19" s="3">
        <v>356352</v>
      </c>
      <c r="I19">
        <v>146127.9</v>
      </c>
      <c r="J19">
        <v>594.49999999999989</v>
      </c>
      <c r="K19">
        <f t="shared" si="0"/>
        <v>1597.2324032773081</v>
      </c>
      <c r="L19">
        <f t="shared" si="1"/>
        <v>0.70055910731557713</v>
      </c>
      <c r="M19">
        <f t="shared" si="4"/>
        <v>0.36933775513609357</v>
      </c>
      <c r="N19">
        <f t="shared" si="5"/>
        <v>0.63066224486390643</v>
      </c>
      <c r="O19">
        <f t="shared" si="6"/>
        <v>1809.5789919293686</v>
      </c>
      <c r="P19">
        <f t="shared" si="7"/>
        <v>9.352280573761778</v>
      </c>
      <c r="Q19">
        <f t="shared" si="8"/>
        <v>1.9175791637456811E-2</v>
      </c>
      <c r="R19">
        <f t="shared" si="9"/>
        <v>0.26951732010108953</v>
      </c>
      <c r="S19">
        <f t="shared" si="10"/>
        <v>121.34378331654653</v>
      </c>
      <c r="T19">
        <f t="shared" si="10"/>
        <v>134.48043354574489</v>
      </c>
      <c r="U19">
        <f t="shared" si="10"/>
        <v>119.76850718751002</v>
      </c>
      <c r="V19">
        <f t="shared" si="10"/>
        <v>92.5334879188202</v>
      </c>
    </row>
    <row r="20" spans="1:22" x14ac:dyDescent="0.2">
      <c r="A20">
        <v>1979</v>
      </c>
      <c r="B20" s="3">
        <v>566930</v>
      </c>
      <c r="C20" s="3"/>
      <c r="E20">
        <v>0.40436980157026486</v>
      </c>
      <c r="F20">
        <f t="shared" si="3"/>
        <v>1402008.7499078193</v>
      </c>
      <c r="G20">
        <v>40185</v>
      </c>
      <c r="H20" s="3">
        <v>399882</v>
      </c>
      <c r="I20">
        <v>148467.1</v>
      </c>
      <c r="J20">
        <v>686.4</v>
      </c>
      <c r="K20">
        <f t="shared" si="0"/>
        <v>1697.4561338026338</v>
      </c>
      <c r="L20">
        <f t="shared" si="1"/>
        <v>0.70534633905420419</v>
      </c>
      <c r="M20">
        <f t="shared" si="4"/>
        <v>0.36933775513609357</v>
      </c>
      <c r="N20">
        <f t="shared" si="5"/>
        <v>0.63066224486390643</v>
      </c>
      <c r="O20">
        <f t="shared" si="6"/>
        <v>1782.1958870956944</v>
      </c>
      <c r="P20">
        <f t="shared" si="7"/>
        <v>9.4432284991612239</v>
      </c>
      <c r="Q20">
        <f t="shared" si="8"/>
        <v>1.9576331666501856E-2</v>
      </c>
      <c r="R20">
        <f t="shared" si="9"/>
        <v>0.27066602634523068</v>
      </c>
      <c r="S20">
        <f t="shared" si="10"/>
        <v>119.50757193572754</v>
      </c>
      <c r="T20">
        <f t="shared" si="10"/>
        <v>135.78821257796483</v>
      </c>
      <c r="U20">
        <f t="shared" si="10"/>
        <v>122.27020736524146</v>
      </c>
      <c r="V20">
        <f t="shared" si="10"/>
        <v>92.927873687143517</v>
      </c>
    </row>
    <row r="21" spans="1:22" x14ac:dyDescent="0.2">
      <c r="A21">
        <v>1980</v>
      </c>
      <c r="B21" s="3">
        <v>584536</v>
      </c>
      <c r="C21" s="3"/>
      <c r="E21">
        <v>0.44283841542413438</v>
      </c>
      <c r="F21">
        <f t="shared" si="3"/>
        <v>1319975.818810012</v>
      </c>
      <c r="G21">
        <v>38157</v>
      </c>
      <c r="H21" s="3">
        <v>427411</v>
      </c>
      <c r="I21">
        <v>150227.4</v>
      </c>
      <c r="J21">
        <v>791.8</v>
      </c>
      <c r="K21">
        <f t="shared" si="0"/>
        <v>1788.0110948406384</v>
      </c>
      <c r="L21">
        <f t="shared" si="1"/>
        <v>0.73119705202074803</v>
      </c>
      <c r="M21">
        <f t="shared" si="4"/>
        <v>0.36933775513609357</v>
      </c>
      <c r="N21">
        <f t="shared" si="5"/>
        <v>0.63066224486390643</v>
      </c>
      <c r="O21">
        <f t="shared" si="6"/>
        <v>1654.6532458461252</v>
      </c>
      <c r="P21">
        <f t="shared" si="7"/>
        <v>8.7865184301266748</v>
      </c>
      <c r="Q21">
        <f t="shared" si="8"/>
        <v>2.0906664870097798E-2</v>
      </c>
      <c r="R21">
        <f t="shared" si="9"/>
        <v>0.25399494366540326</v>
      </c>
      <c r="S21">
        <f t="shared" si="10"/>
        <v>110.95502645833628</v>
      </c>
      <c r="T21">
        <f t="shared" si="10"/>
        <v>126.34509823798312</v>
      </c>
      <c r="U21">
        <f t="shared" si="10"/>
        <v>130.57922661560892</v>
      </c>
      <c r="V21">
        <f t="shared" si="10"/>
        <v>87.204184288744699</v>
      </c>
    </row>
    <row r="22" spans="1:22" x14ac:dyDescent="0.2">
      <c r="A22">
        <v>1981</v>
      </c>
      <c r="B22" s="3">
        <v>650238</v>
      </c>
      <c r="C22" s="3"/>
      <c r="E22">
        <v>0.48453604901742431</v>
      </c>
      <c r="F22">
        <f t="shared" si="3"/>
        <v>1341980.6458541064</v>
      </c>
      <c r="G22">
        <v>38084</v>
      </c>
      <c r="H22" s="3">
        <v>467861</v>
      </c>
      <c r="I22">
        <v>151991.70000000001</v>
      </c>
      <c r="J22">
        <v>877.7</v>
      </c>
      <c r="K22">
        <f t="shared" si="0"/>
        <v>1811.4235293325662</v>
      </c>
      <c r="L22">
        <f t="shared" si="1"/>
        <v>0.71952269784294365</v>
      </c>
      <c r="M22">
        <f t="shared" si="4"/>
        <v>0.36933775513609357</v>
      </c>
      <c r="N22">
        <f t="shared" si="5"/>
        <v>0.63066224486390643</v>
      </c>
      <c r="O22">
        <f t="shared" si="6"/>
        <v>1688.9439679590757</v>
      </c>
      <c r="P22">
        <f t="shared" si="7"/>
        <v>8.8293021648820709</v>
      </c>
      <c r="Q22">
        <f t="shared" si="8"/>
        <v>2.0863561877313891E-2</v>
      </c>
      <c r="R22">
        <f t="shared" si="9"/>
        <v>0.2505663138184519</v>
      </c>
      <c r="S22">
        <f t="shared" si="10"/>
        <v>113.25443752157224</v>
      </c>
      <c r="T22">
        <f t="shared" si="10"/>
        <v>126.96030381840097</v>
      </c>
      <c r="U22">
        <f t="shared" si="10"/>
        <v>130.31001316154956</v>
      </c>
      <c r="V22">
        <f t="shared" si="10"/>
        <v>86.02703144972871</v>
      </c>
    </row>
    <row r="23" spans="1:22" x14ac:dyDescent="0.2">
      <c r="A23">
        <v>1982</v>
      </c>
      <c r="B23" s="3">
        <v>640905</v>
      </c>
      <c r="C23" s="3"/>
      <c r="E23">
        <v>0.51267758506278627</v>
      </c>
      <c r="F23">
        <f t="shared" si="3"/>
        <v>1250113.1679503992</v>
      </c>
      <c r="G23">
        <v>34701</v>
      </c>
      <c r="H23" s="3">
        <v>469317</v>
      </c>
      <c r="I23">
        <v>153546.6</v>
      </c>
      <c r="J23">
        <v>951.3</v>
      </c>
      <c r="K23">
        <f t="shared" si="0"/>
        <v>1855.5521593234796</v>
      </c>
      <c r="L23">
        <f t="shared" si="1"/>
        <v>0.73227233365319355</v>
      </c>
      <c r="M23">
        <f t="shared" si="4"/>
        <v>0.36933775513609357</v>
      </c>
      <c r="N23">
        <f t="shared" si="5"/>
        <v>0.63066224486390643</v>
      </c>
      <c r="O23">
        <f t="shared" si="6"/>
        <v>1633.2828441140566</v>
      </c>
      <c r="P23">
        <f t="shared" si="7"/>
        <v>8.1415880778239256</v>
      </c>
      <c r="Q23">
        <f t="shared" si="8"/>
        <v>2.2056974403816213E-2</v>
      </c>
      <c r="R23">
        <f t="shared" si="9"/>
        <v>0.22599653785886498</v>
      </c>
      <c r="S23">
        <f t="shared" si="10"/>
        <v>109.52200507119096</v>
      </c>
      <c r="T23">
        <f t="shared" si="10"/>
        <v>117.07136947199528</v>
      </c>
      <c r="U23">
        <f t="shared" si="10"/>
        <v>137.76385076368854</v>
      </c>
      <c r="V23">
        <f t="shared" si="10"/>
        <v>77.59148056909585</v>
      </c>
    </row>
    <row r="24" spans="1:22" x14ac:dyDescent="0.2">
      <c r="A24">
        <v>1983</v>
      </c>
      <c r="B24" s="3">
        <v>696855</v>
      </c>
      <c r="C24" s="3"/>
      <c r="E24">
        <v>0.5294328883097178</v>
      </c>
      <c r="F24">
        <f t="shared" si="3"/>
        <v>1316229.1489385911</v>
      </c>
      <c r="G24">
        <v>35038</v>
      </c>
      <c r="H24" s="3">
        <v>489147</v>
      </c>
      <c r="I24">
        <v>154962.70000000001</v>
      </c>
      <c r="J24">
        <v>991.60000000000014</v>
      </c>
      <c r="K24">
        <f t="shared" si="0"/>
        <v>1872.9474913540221</v>
      </c>
      <c r="L24">
        <f t="shared" si="1"/>
        <v>0.70193512280173065</v>
      </c>
      <c r="M24">
        <f t="shared" si="4"/>
        <v>0.36933775513609357</v>
      </c>
      <c r="N24">
        <f t="shared" si="5"/>
        <v>0.63066224486390643</v>
      </c>
      <c r="O24">
        <f t="shared" si="6"/>
        <v>1745.7449325484044</v>
      </c>
      <c r="P24">
        <f t="shared" si="7"/>
        <v>8.4938449635853726</v>
      </c>
      <c r="Q24">
        <f t="shared" si="8"/>
        <v>2.1518470842047114E-2</v>
      </c>
      <c r="R24">
        <f t="shared" si="9"/>
        <v>0.22610602422389386</v>
      </c>
      <c r="S24">
        <f t="shared" si="10"/>
        <v>117.06330354512706</v>
      </c>
      <c r="T24">
        <f t="shared" si="10"/>
        <v>122.13662156137086</v>
      </c>
      <c r="U24">
        <f t="shared" si="10"/>
        <v>134.40045545111849</v>
      </c>
      <c r="V24">
        <f t="shared" si="10"/>
        <v>77.629070566027679</v>
      </c>
    </row>
    <row r="25" spans="1:22" x14ac:dyDescent="0.2">
      <c r="A25">
        <v>1984</v>
      </c>
      <c r="B25" s="3">
        <v>776975</v>
      </c>
      <c r="C25" s="3"/>
      <c r="E25">
        <v>0.54901302446059874</v>
      </c>
      <c r="F25">
        <f t="shared" si="3"/>
        <v>1415221.4344338593</v>
      </c>
      <c r="G25">
        <v>37378</v>
      </c>
      <c r="H25" s="3">
        <v>540835</v>
      </c>
      <c r="I25">
        <v>156464.29999999999</v>
      </c>
      <c r="J25">
        <v>1025.8</v>
      </c>
      <c r="K25">
        <f t="shared" si="0"/>
        <v>1868.4438333823518</v>
      </c>
      <c r="L25">
        <f t="shared" si="1"/>
        <v>0.69607773737893752</v>
      </c>
      <c r="M25">
        <f t="shared" si="4"/>
        <v>0.36933775513609357</v>
      </c>
      <c r="N25">
        <f t="shared" si="5"/>
        <v>0.63066224486390643</v>
      </c>
      <c r="O25">
        <f t="shared" si="6"/>
        <v>1838.4532017749038</v>
      </c>
      <c r="P25">
        <f t="shared" si="7"/>
        <v>9.0450117658396163</v>
      </c>
      <c r="Q25">
        <f t="shared" si="8"/>
        <v>2.0594713686130431E-2</v>
      </c>
      <c r="R25">
        <f t="shared" si="9"/>
        <v>0.23889155545386392</v>
      </c>
      <c r="S25">
        <f t="shared" si="10"/>
        <v>123.27998277429857</v>
      </c>
      <c r="T25">
        <f t="shared" si="10"/>
        <v>130.062084226715</v>
      </c>
      <c r="U25">
        <f t="shared" si="10"/>
        <v>128.63083625313922</v>
      </c>
      <c r="V25">
        <f t="shared" si="10"/>
        <v>82.0187320510869</v>
      </c>
    </row>
    <row r="26" spans="1:22" x14ac:dyDescent="0.2">
      <c r="A26">
        <v>1985</v>
      </c>
      <c r="B26" s="3">
        <v>804103</v>
      </c>
      <c r="C26" s="3"/>
      <c r="E26">
        <v>0.56411523052842438</v>
      </c>
      <c r="F26">
        <f t="shared" si="3"/>
        <v>1425423.3115577672</v>
      </c>
      <c r="G26">
        <v>37039</v>
      </c>
      <c r="H26" s="3">
        <v>569230</v>
      </c>
      <c r="I26">
        <v>157973.70000000001</v>
      </c>
      <c r="J26">
        <v>1083</v>
      </c>
      <c r="K26">
        <f t="shared" si="0"/>
        <v>1919.8205284858557</v>
      </c>
      <c r="L26">
        <f t="shared" si="1"/>
        <v>0.70790682288214324</v>
      </c>
      <c r="M26">
        <f t="shared" si="4"/>
        <v>0.36933775513609357</v>
      </c>
      <c r="N26">
        <f t="shared" si="5"/>
        <v>0.63066224486390643</v>
      </c>
      <c r="O26">
        <f t="shared" si="6"/>
        <v>1846.9561710568757</v>
      </c>
      <c r="P26">
        <f t="shared" si="7"/>
        <v>9.0231684866390243</v>
      </c>
      <c r="Q26">
        <f t="shared" si="8"/>
        <v>2.0836655651325926E-2</v>
      </c>
      <c r="R26">
        <f t="shared" si="9"/>
        <v>0.23446307834785154</v>
      </c>
      <c r="S26">
        <f t="shared" si="10"/>
        <v>123.85016095756691</v>
      </c>
      <c r="T26">
        <f t="shared" si="10"/>
        <v>129.74799039326038</v>
      </c>
      <c r="U26">
        <f t="shared" si="10"/>
        <v>130.14196176729399</v>
      </c>
      <c r="V26">
        <f t="shared" si="10"/>
        <v>80.498301257866387</v>
      </c>
    </row>
    <row r="27" spans="1:22" x14ac:dyDescent="0.2">
      <c r="A27">
        <v>1986</v>
      </c>
      <c r="B27" s="3">
        <v>830822</v>
      </c>
      <c r="C27" s="3"/>
      <c r="E27">
        <v>0.57257397322031656</v>
      </c>
      <c r="F27">
        <f t="shared" si="3"/>
        <v>1451029.9784099932</v>
      </c>
      <c r="G27">
        <v>36414</v>
      </c>
      <c r="H27" s="3">
        <v>588592</v>
      </c>
      <c r="I27">
        <v>159590.20000000001</v>
      </c>
      <c r="J27">
        <v>1155.0999999999999</v>
      </c>
      <c r="K27">
        <f t="shared" si="0"/>
        <v>2017.3812538201721</v>
      </c>
      <c r="L27">
        <f t="shared" si="1"/>
        <v>0.70844537096995508</v>
      </c>
      <c r="M27">
        <f t="shared" si="4"/>
        <v>0.36933775513609357</v>
      </c>
      <c r="N27">
        <f t="shared" si="5"/>
        <v>0.63066224486390643</v>
      </c>
      <c r="O27">
        <f t="shared" si="6"/>
        <v>1877.1598432900819</v>
      </c>
      <c r="P27">
        <f t="shared" si="7"/>
        <v>9.0922248258977874</v>
      </c>
      <c r="Q27">
        <f t="shared" si="8"/>
        <v>2.1227885777600552E-2</v>
      </c>
      <c r="R27">
        <f t="shared" si="9"/>
        <v>0.22817190529243023</v>
      </c>
      <c r="S27">
        <f t="shared" si="10"/>
        <v>125.8755093259863</v>
      </c>
      <c r="T27">
        <f t="shared" si="10"/>
        <v>130.74098096591865</v>
      </c>
      <c r="U27">
        <f t="shared" si="10"/>
        <v>132.58551398545458</v>
      </c>
      <c r="V27">
        <f t="shared" si="10"/>
        <v>78.338350328921692</v>
      </c>
    </row>
    <row r="28" spans="1:22" x14ac:dyDescent="0.2">
      <c r="A28">
        <v>1987</v>
      </c>
      <c r="B28" s="3">
        <v>878808</v>
      </c>
      <c r="C28" s="3"/>
      <c r="E28">
        <v>0.58850500684092122</v>
      </c>
      <c r="F28">
        <f t="shared" si="3"/>
        <v>1493288.9096686149</v>
      </c>
      <c r="G28">
        <v>36650</v>
      </c>
      <c r="H28" s="3">
        <v>611962</v>
      </c>
      <c r="I28">
        <v>160803.4</v>
      </c>
      <c r="J28">
        <v>1218.6000000000001</v>
      </c>
      <c r="K28">
        <f t="shared" si="0"/>
        <v>2070.6705734610682</v>
      </c>
      <c r="L28">
        <f t="shared" si="1"/>
        <v>0.69635460760484658</v>
      </c>
      <c r="M28">
        <f t="shared" si="4"/>
        <v>0.36933775513609357</v>
      </c>
      <c r="N28">
        <f t="shared" si="5"/>
        <v>0.63066224486390643</v>
      </c>
      <c r="O28">
        <f t="shared" si="6"/>
        <v>1922.3538552148207</v>
      </c>
      <c r="P28">
        <f t="shared" si="7"/>
        <v>9.2864262177828021</v>
      </c>
      <c r="Q28">
        <f t="shared" si="8"/>
        <v>2.1195151624421822E-2</v>
      </c>
      <c r="R28">
        <f t="shared" si="9"/>
        <v>0.22791806640904361</v>
      </c>
      <c r="S28">
        <f t="shared" si="10"/>
        <v>128.90605533401322</v>
      </c>
      <c r="T28">
        <f t="shared" si="10"/>
        <v>133.53348565714381</v>
      </c>
      <c r="U28">
        <f t="shared" si="10"/>
        <v>132.38106241785383</v>
      </c>
      <c r="V28">
        <f t="shared" si="10"/>
        <v>78.251199724870062</v>
      </c>
    </row>
    <row r="29" spans="1:22" x14ac:dyDescent="0.2">
      <c r="A29">
        <v>1988</v>
      </c>
      <c r="B29" s="3">
        <v>960430</v>
      </c>
      <c r="C29" s="3"/>
      <c r="E29">
        <v>0.60771728543461012</v>
      </c>
      <c r="F29">
        <f t="shared" si="3"/>
        <v>1580389.4722414333</v>
      </c>
      <c r="G29">
        <v>37734</v>
      </c>
      <c r="H29" s="3">
        <v>654175</v>
      </c>
      <c r="I29">
        <v>161924.4</v>
      </c>
      <c r="J29">
        <v>1278.5</v>
      </c>
      <c r="K29">
        <f t="shared" si="0"/>
        <v>2103.7742888713101</v>
      </c>
      <c r="L29">
        <f t="shared" si="1"/>
        <v>0.68112720344012578</v>
      </c>
      <c r="M29">
        <f t="shared" si="4"/>
        <v>0.36933775513609357</v>
      </c>
      <c r="N29">
        <f t="shared" si="5"/>
        <v>0.63066224486390643</v>
      </c>
      <c r="O29">
        <f t="shared" si="6"/>
        <v>2023.854669795249</v>
      </c>
      <c r="P29">
        <f t="shared" si="7"/>
        <v>9.7600452571782466</v>
      </c>
      <c r="Q29">
        <f t="shared" si="8"/>
        <v>2.0694358085961012E-2</v>
      </c>
      <c r="R29">
        <f t="shared" si="9"/>
        <v>0.23303467544113179</v>
      </c>
      <c r="S29">
        <f t="shared" si="10"/>
        <v>135.71233066425933</v>
      </c>
      <c r="T29">
        <f t="shared" si="10"/>
        <v>140.34385594608815</v>
      </c>
      <c r="U29">
        <f t="shared" si="10"/>
        <v>129.25319705278372</v>
      </c>
      <c r="V29">
        <f t="shared" si="10"/>
        <v>80.007887123952543</v>
      </c>
    </row>
    <row r="30" spans="1:22" x14ac:dyDescent="0.2">
      <c r="A30">
        <v>1989</v>
      </c>
      <c r="B30" s="3">
        <v>1015795</v>
      </c>
      <c r="C30" s="3"/>
      <c r="E30">
        <v>0.63170892609764839</v>
      </c>
      <c r="F30">
        <f t="shared" si="3"/>
        <v>1608011.1551929857</v>
      </c>
      <c r="G30">
        <v>37804</v>
      </c>
      <c r="H30" s="3">
        <v>680398</v>
      </c>
      <c r="I30">
        <v>162915.79999999999</v>
      </c>
      <c r="J30">
        <v>1332.3</v>
      </c>
      <c r="K30">
        <f t="shared" si="0"/>
        <v>2109.0409600988532</v>
      </c>
      <c r="L30">
        <f t="shared" si="1"/>
        <v>0.66981822119620593</v>
      </c>
      <c r="M30">
        <f t="shared" si="4"/>
        <v>0.36933775513609357</v>
      </c>
      <c r="N30">
        <f t="shared" si="5"/>
        <v>0.63066224486390643</v>
      </c>
      <c r="O30">
        <f t="shared" si="6"/>
        <v>2073.3388213577937</v>
      </c>
      <c r="P30">
        <f t="shared" si="7"/>
        <v>9.8701977045380858</v>
      </c>
      <c r="Q30">
        <f t="shared" si="8"/>
        <v>2.0515448851781748E-2</v>
      </c>
      <c r="R30">
        <f t="shared" si="9"/>
        <v>0.23204624720254269</v>
      </c>
      <c r="S30">
        <f t="shared" si="10"/>
        <v>139.03055782736672</v>
      </c>
      <c r="T30">
        <f t="shared" si="10"/>
        <v>141.92778499529092</v>
      </c>
      <c r="U30">
        <f t="shared" si="10"/>
        <v>128.13576251319185</v>
      </c>
      <c r="V30">
        <f t="shared" si="10"/>
        <v>79.668529666554988</v>
      </c>
    </row>
    <row r="31" spans="1:22" x14ac:dyDescent="0.2">
      <c r="A31">
        <v>1990</v>
      </c>
      <c r="B31" s="3">
        <v>1035432</v>
      </c>
      <c r="C31" s="3"/>
      <c r="E31">
        <v>0.65485687880638621</v>
      </c>
      <c r="F31">
        <f t="shared" si="3"/>
        <v>1581157.7056154495</v>
      </c>
      <c r="G31">
        <v>37010</v>
      </c>
      <c r="H31" s="3">
        <v>696680</v>
      </c>
      <c r="I31">
        <v>164229.5</v>
      </c>
      <c r="J31">
        <v>1406.9</v>
      </c>
      <c r="K31">
        <f t="shared" si="0"/>
        <v>2148.4083706417955</v>
      </c>
      <c r="L31">
        <f t="shared" si="1"/>
        <v>0.67283993540860243</v>
      </c>
      <c r="M31">
        <f t="shared" si="4"/>
        <v>0.36933775513609357</v>
      </c>
      <c r="N31">
        <f t="shared" si="5"/>
        <v>0.63066224486390643</v>
      </c>
      <c r="O31">
        <f t="shared" si="6"/>
        <v>2039.8024573639418</v>
      </c>
      <c r="P31">
        <f t="shared" si="7"/>
        <v>9.6277325670202334</v>
      </c>
      <c r="Q31">
        <f t="shared" si="8"/>
        <v>2.0944403357566602E-2</v>
      </c>
      <c r="R31">
        <f t="shared" si="9"/>
        <v>0.22535537159889057</v>
      </c>
      <c r="S31">
        <f t="shared" si="10"/>
        <v>136.78173127497845</v>
      </c>
      <c r="T31">
        <f t="shared" si="10"/>
        <v>138.44127530859384</v>
      </c>
      <c r="U31">
        <f t="shared" si="10"/>
        <v>130.81493434507883</v>
      </c>
      <c r="V31">
        <f t="shared" si="10"/>
        <v>77.371348703919068</v>
      </c>
    </row>
    <row r="32" spans="1:22" x14ac:dyDescent="0.2">
      <c r="A32">
        <v>1991</v>
      </c>
      <c r="B32" s="3">
        <v>1042999</v>
      </c>
      <c r="C32" s="3"/>
      <c r="E32">
        <v>0.67328032461365228</v>
      </c>
      <c r="F32">
        <f t="shared" si="3"/>
        <v>1549130.3724024654</v>
      </c>
      <c r="G32">
        <v>35430</v>
      </c>
      <c r="H32" s="3">
        <v>704384</v>
      </c>
      <c r="I32">
        <v>165924.20000000001</v>
      </c>
      <c r="J32">
        <v>1456.7</v>
      </c>
      <c r="K32">
        <f t="shared" si="0"/>
        <v>2163.5861716824957</v>
      </c>
      <c r="L32">
        <f t="shared" si="1"/>
        <v>0.67534484692698649</v>
      </c>
      <c r="M32">
        <f t="shared" si="4"/>
        <v>0.36933775513609357</v>
      </c>
      <c r="N32">
        <f t="shared" si="5"/>
        <v>0.63066224486390643</v>
      </c>
      <c r="O32">
        <f t="shared" si="6"/>
        <v>2054.2517279502199</v>
      </c>
      <c r="P32">
        <f t="shared" si="7"/>
        <v>9.3363739129220775</v>
      </c>
      <c r="Q32">
        <f t="shared" si="8"/>
        <v>2.1284485446834076E-2</v>
      </c>
      <c r="R32">
        <f t="shared" si="9"/>
        <v>0.21353123896333384</v>
      </c>
      <c r="S32">
        <f t="shared" si="10"/>
        <v>137.75064678898653</v>
      </c>
      <c r="T32">
        <f t="shared" si="10"/>
        <v>134.25170488121043</v>
      </c>
      <c r="U32">
        <f t="shared" si="10"/>
        <v>132.93902522606302</v>
      </c>
      <c r="V32">
        <f t="shared" si="10"/>
        <v>73.311764577850909</v>
      </c>
    </row>
    <row r="33" spans="1:22" x14ac:dyDescent="0.2">
      <c r="A33">
        <v>1992</v>
      </c>
      <c r="B33" s="3">
        <v>1085517</v>
      </c>
      <c r="C33" s="3"/>
      <c r="E33">
        <v>0.68639449611293046</v>
      </c>
      <c r="F33">
        <f t="shared" si="3"/>
        <v>1581476.841885112</v>
      </c>
      <c r="G33">
        <v>35216</v>
      </c>
      <c r="H33" s="3">
        <v>737784</v>
      </c>
      <c r="I33">
        <v>167953.3</v>
      </c>
      <c r="J33">
        <v>1510.4</v>
      </c>
      <c r="K33">
        <f t="shared" si="0"/>
        <v>2200.4838450095881</v>
      </c>
      <c r="L33">
        <f t="shared" si="1"/>
        <v>0.67966139636689249</v>
      </c>
      <c r="M33">
        <f t="shared" si="4"/>
        <v>0.36933775513609357</v>
      </c>
      <c r="N33">
        <f t="shared" si="5"/>
        <v>0.63066224486390643</v>
      </c>
      <c r="O33">
        <f t="shared" si="6"/>
        <v>2114.534407551444</v>
      </c>
      <c r="P33">
        <f t="shared" si="7"/>
        <v>9.4161701013621766</v>
      </c>
      <c r="Q33">
        <f t="shared" si="8"/>
        <v>2.1237728043820382E-2</v>
      </c>
      <c r="R33">
        <f t="shared" si="9"/>
        <v>0.2096773329252834</v>
      </c>
      <c r="S33">
        <f t="shared" si="10"/>
        <v>141.79298395354024</v>
      </c>
      <c r="T33">
        <f t="shared" si="10"/>
        <v>135.39912832858099</v>
      </c>
      <c r="U33">
        <f t="shared" si="10"/>
        <v>132.64698699031291</v>
      </c>
      <c r="V33">
        <f t="shared" si="10"/>
        <v>71.988601496240975</v>
      </c>
    </row>
    <row r="34" spans="1:22" x14ac:dyDescent="0.2">
      <c r="A34">
        <v>1993</v>
      </c>
      <c r="B34" s="3">
        <v>1124330</v>
      </c>
      <c r="C34" s="3"/>
      <c r="E34">
        <v>0.70269866769310019</v>
      </c>
      <c r="F34">
        <f t="shared" si="3"/>
        <v>1600017.264428691</v>
      </c>
      <c r="G34">
        <v>35665</v>
      </c>
      <c r="H34" s="3">
        <v>756569</v>
      </c>
      <c r="I34">
        <v>169920.1</v>
      </c>
      <c r="J34">
        <v>1566.7</v>
      </c>
      <c r="K34">
        <f t="shared" si="0"/>
        <v>2229.5474177336105</v>
      </c>
      <c r="L34">
        <f t="shared" si="1"/>
        <v>0.67290653100068487</v>
      </c>
      <c r="M34">
        <f t="shared" si="4"/>
        <v>0.36933775513609357</v>
      </c>
      <c r="N34">
        <f t="shared" si="5"/>
        <v>0.63066224486390643</v>
      </c>
      <c r="O34">
        <f t="shared" si="6"/>
        <v>2110.5785177807143</v>
      </c>
      <c r="P34">
        <f t="shared" si="7"/>
        <v>9.4162919185469587</v>
      </c>
      <c r="Q34">
        <f t="shared" si="8"/>
        <v>2.1255969929143456E-2</v>
      </c>
      <c r="R34">
        <f t="shared" si="9"/>
        <v>0.20989276724766523</v>
      </c>
      <c r="S34">
        <f t="shared" si="10"/>
        <v>141.52771637842778</v>
      </c>
      <c r="T34">
        <f t="shared" si="10"/>
        <v>135.40087998986763</v>
      </c>
      <c r="U34">
        <f t="shared" si="10"/>
        <v>132.76092248850441</v>
      </c>
      <c r="V34">
        <f t="shared" si="10"/>
        <v>72.062566647200256</v>
      </c>
    </row>
    <row r="35" spans="1:22" x14ac:dyDescent="0.2">
      <c r="A35">
        <v>1994</v>
      </c>
      <c r="B35" s="3">
        <v>1193440</v>
      </c>
      <c r="C35" s="3"/>
      <c r="E35">
        <v>0.71715917654300365</v>
      </c>
      <c r="F35">
        <f t="shared" si="3"/>
        <v>1664121.4935753341</v>
      </c>
      <c r="G35">
        <v>36482</v>
      </c>
      <c r="H35" s="3">
        <v>786766</v>
      </c>
      <c r="I35">
        <v>171992.2</v>
      </c>
      <c r="J35">
        <v>1638</v>
      </c>
      <c r="K35">
        <f t="shared" si="0"/>
        <v>2284.0117697382334</v>
      </c>
      <c r="L35">
        <f t="shared" si="1"/>
        <v>0.65924219064217726</v>
      </c>
      <c r="M35">
        <f t="shared" si="4"/>
        <v>0.36933775513609357</v>
      </c>
      <c r="N35">
        <f t="shared" si="5"/>
        <v>0.63066224486390643</v>
      </c>
      <c r="O35">
        <f t="shared" si="6"/>
        <v>2165.101202155437</v>
      </c>
      <c r="P35">
        <f t="shared" si="7"/>
        <v>9.6755637382121638</v>
      </c>
      <c r="Q35">
        <f t="shared" si="8"/>
        <v>2.1068236738009536E-2</v>
      </c>
      <c r="R35">
        <f t="shared" si="9"/>
        <v>0.21211427029830421</v>
      </c>
      <c r="S35">
        <f t="shared" si="10"/>
        <v>145.18380921997257</v>
      </c>
      <c r="T35">
        <f t="shared" si="10"/>
        <v>139.12906013157465</v>
      </c>
      <c r="U35">
        <f t="shared" si="10"/>
        <v>131.58837511853105</v>
      </c>
      <c r="V35">
        <f t="shared" si="10"/>
        <v>72.825276166650895</v>
      </c>
    </row>
    <row r="36" spans="1:22" x14ac:dyDescent="0.2">
      <c r="A36">
        <v>1995</v>
      </c>
      <c r="B36" s="3">
        <v>1259569</v>
      </c>
      <c r="C36" s="3"/>
      <c r="E36">
        <v>0.73433172932414381</v>
      </c>
      <c r="F36">
        <f t="shared" si="3"/>
        <v>1715258.8533240533</v>
      </c>
      <c r="G36">
        <v>36512</v>
      </c>
      <c r="H36" s="3">
        <v>807087</v>
      </c>
      <c r="I36">
        <v>174237.4</v>
      </c>
      <c r="J36">
        <v>1713.9</v>
      </c>
      <c r="K36">
        <f t="shared" si="0"/>
        <v>2333.9587975824229</v>
      </c>
      <c r="L36">
        <f t="shared" si="1"/>
        <v>0.64076442021040525</v>
      </c>
      <c r="M36">
        <f t="shared" si="4"/>
        <v>0.36933775513609357</v>
      </c>
      <c r="N36">
        <f t="shared" si="5"/>
        <v>0.63066224486390643</v>
      </c>
      <c r="O36">
        <f t="shared" si="6"/>
        <v>2241.1032527794368</v>
      </c>
      <c r="P36">
        <f t="shared" si="7"/>
        <v>9.844378149146241</v>
      </c>
      <c r="Q36">
        <f t="shared" si="8"/>
        <v>2.0961974143104262E-2</v>
      </c>
      <c r="R36">
        <f t="shared" si="9"/>
        <v>0.20955317285496686</v>
      </c>
      <c r="S36">
        <f t="shared" si="10"/>
        <v>150.28023021273563</v>
      </c>
      <c r="T36">
        <f t="shared" si="10"/>
        <v>141.55651458956817</v>
      </c>
      <c r="U36">
        <f t="shared" si="10"/>
        <v>130.92467827605932</v>
      </c>
      <c r="V36">
        <f t="shared" si="10"/>
        <v>71.945973570279392</v>
      </c>
    </row>
    <row r="37" spans="1:22" x14ac:dyDescent="0.2">
      <c r="A37">
        <v>1996</v>
      </c>
      <c r="B37" s="3">
        <v>1301452</v>
      </c>
      <c r="C37" s="3"/>
      <c r="E37">
        <v>0.74460036457205936</v>
      </c>
      <c r="F37">
        <f t="shared" si="3"/>
        <v>1747853.0254923757</v>
      </c>
      <c r="G37">
        <v>36396</v>
      </c>
      <c r="H37" s="3">
        <v>828734</v>
      </c>
      <c r="I37">
        <v>176547.3</v>
      </c>
      <c r="J37">
        <v>1793.6</v>
      </c>
      <c r="K37">
        <f t="shared" si="0"/>
        <v>2408.8089199779361</v>
      </c>
      <c r="L37">
        <f t="shared" si="1"/>
        <v>0.63677646198246263</v>
      </c>
      <c r="M37">
        <f t="shared" si="4"/>
        <v>0.36933775513609357</v>
      </c>
      <c r="N37">
        <f t="shared" si="5"/>
        <v>0.63066224486390643</v>
      </c>
      <c r="O37">
        <f t="shared" si="6"/>
        <v>2273.9358803121791</v>
      </c>
      <c r="P37">
        <f t="shared" si="7"/>
        <v>9.9001968622141252</v>
      </c>
      <c r="Q37">
        <f t="shared" si="8"/>
        <v>2.1118984907718307E-2</v>
      </c>
      <c r="R37">
        <f t="shared" si="9"/>
        <v>0.20615438468897571</v>
      </c>
      <c r="S37">
        <f t="shared" si="10"/>
        <v>152.48186675848166</v>
      </c>
      <c r="T37">
        <f t="shared" si="10"/>
        <v>142.35915568594356</v>
      </c>
      <c r="U37">
        <f t="shared" si="10"/>
        <v>131.90533895728311</v>
      </c>
      <c r="V37">
        <f t="shared" si="10"/>
        <v>70.77906628736929</v>
      </c>
    </row>
    <row r="38" spans="1:22" x14ac:dyDescent="0.2">
      <c r="A38">
        <v>1997</v>
      </c>
      <c r="B38" s="4">
        <v>1382889</v>
      </c>
      <c r="C38" s="3"/>
      <c r="E38">
        <v>0.75278794248253134</v>
      </c>
      <c r="F38">
        <f t="shared" si="3"/>
        <v>1837023.3128861391</v>
      </c>
      <c r="G38">
        <v>37065</v>
      </c>
      <c r="H38" s="3">
        <v>872176</v>
      </c>
      <c r="I38">
        <v>179158</v>
      </c>
      <c r="J38">
        <v>1893.6999999999998</v>
      </c>
      <c r="K38">
        <f t="shared" si="0"/>
        <v>2515.5822684340401</v>
      </c>
      <c r="L38">
        <f t="shared" si="1"/>
        <v>0.63069125576962437</v>
      </c>
      <c r="M38">
        <f t="shared" si="4"/>
        <v>0.36933775513609357</v>
      </c>
      <c r="N38">
        <f t="shared" si="5"/>
        <v>0.63066224486390643</v>
      </c>
      <c r="O38">
        <f t="shared" si="6"/>
        <v>2355.6020860086219</v>
      </c>
      <c r="P38">
        <f t="shared" si="7"/>
        <v>10.253649364729117</v>
      </c>
      <c r="Q38">
        <f t="shared" si="8"/>
        <v>2.1040145223920406E-2</v>
      </c>
      <c r="R38">
        <f t="shared" si="9"/>
        <v>0.20688442603735249</v>
      </c>
      <c r="S38">
        <f t="shared" si="10"/>
        <v>157.95810538222253</v>
      </c>
      <c r="T38">
        <f t="shared" si="10"/>
        <v>147.44160005885928</v>
      </c>
      <c r="U38">
        <f t="shared" si="10"/>
        <v>131.4129206303565</v>
      </c>
      <c r="V38">
        <f t="shared" si="10"/>
        <v>71.029711671736152</v>
      </c>
    </row>
    <row r="39" spans="1:22" x14ac:dyDescent="0.2">
      <c r="A39">
        <v>1998</v>
      </c>
      <c r="B39" s="4">
        <v>1430610</v>
      </c>
      <c r="C39" s="5"/>
      <c r="E39">
        <v>0.7608524185189075</v>
      </c>
      <c r="F39">
        <f t="shared" si="3"/>
        <v>1880272.6589012593</v>
      </c>
      <c r="G39">
        <v>36974</v>
      </c>
      <c r="H39" s="3">
        <v>834443</v>
      </c>
      <c r="I39">
        <v>181754.5</v>
      </c>
      <c r="J39">
        <v>2001.8999999999999</v>
      </c>
      <c r="K39">
        <f t="shared" si="0"/>
        <v>2631.1278656338422</v>
      </c>
      <c r="L39">
        <f t="shared" si="1"/>
        <v>0.58327776263272313</v>
      </c>
      <c r="M39">
        <f t="shared" si="4"/>
        <v>0.36933775513609357</v>
      </c>
      <c r="N39">
        <f t="shared" si="5"/>
        <v>0.63066224486390643</v>
      </c>
      <c r="O39">
        <f t="shared" si="6"/>
        <v>2386.5596576074649</v>
      </c>
      <c r="P39">
        <f t="shared" si="7"/>
        <v>10.345123003288828</v>
      </c>
      <c r="Q39">
        <f t="shared" si="8"/>
        <v>2.1308461739819713E-2</v>
      </c>
      <c r="R39">
        <f t="shared" si="9"/>
        <v>0.20342825074482337</v>
      </c>
      <c r="S39">
        <f t="shared" si="10"/>
        <v>160.03400749915156</v>
      </c>
      <c r="T39">
        <f t="shared" si="10"/>
        <v>148.75693854496384</v>
      </c>
      <c r="U39">
        <f t="shared" si="10"/>
        <v>133.08877679163442</v>
      </c>
      <c r="V39">
        <f t="shared" si="10"/>
        <v>69.843101644014695</v>
      </c>
    </row>
    <row r="40" spans="1:22" x14ac:dyDescent="0.2">
      <c r="A40">
        <v>1999</v>
      </c>
      <c r="B40" s="4">
        <v>1489570</v>
      </c>
      <c r="C40" s="5"/>
      <c r="E40">
        <v>0.76975697196346959</v>
      </c>
      <c r="F40">
        <f t="shared" si="3"/>
        <v>1935117.256814779</v>
      </c>
      <c r="G40">
        <v>36727</v>
      </c>
      <c r="H40" s="3">
        <v>870204</v>
      </c>
      <c r="I40">
        <v>184287</v>
      </c>
      <c r="J40">
        <v>2111.4</v>
      </c>
      <c r="K40">
        <f t="shared" si="0"/>
        <v>2742.9436522209257</v>
      </c>
      <c r="L40">
        <f t="shared" si="1"/>
        <v>0.58419812429090279</v>
      </c>
      <c r="M40">
        <f t="shared" si="4"/>
        <v>0.36933775513609357</v>
      </c>
      <c r="N40">
        <f t="shared" si="5"/>
        <v>0.63066224486390643</v>
      </c>
      <c r="O40">
        <f t="shared" si="6"/>
        <v>2454.1263877078181</v>
      </c>
      <c r="P40">
        <f t="shared" si="7"/>
        <v>10.500563017547515</v>
      </c>
      <c r="Q40">
        <f t="shared" si="8"/>
        <v>2.1469647089469711E-2</v>
      </c>
      <c r="R40">
        <f t="shared" si="9"/>
        <v>0.19929240803746331</v>
      </c>
      <c r="S40">
        <f t="shared" si="10"/>
        <v>164.56478658824969</v>
      </c>
      <c r="T40">
        <f t="shared" si="10"/>
        <v>150.99207684550959</v>
      </c>
      <c r="U40">
        <f t="shared" si="10"/>
        <v>134.09551117178736</v>
      </c>
      <c r="V40">
        <f t="shared" si="10"/>
        <v>68.42314113441887</v>
      </c>
    </row>
    <row r="41" spans="1:22" x14ac:dyDescent="0.2">
      <c r="A41">
        <v>2000</v>
      </c>
      <c r="B41" s="4">
        <v>1549812</v>
      </c>
      <c r="C41" s="5"/>
      <c r="E41">
        <v>0.78538169966062354</v>
      </c>
      <c r="F41">
        <f t="shared" si="3"/>
        <v>1973323.2906619792</v>
      </c>
      <c r="G41">
        <v>34014</v>
      </c>
      <c r="H41" s="3">
        <v>918025</v>
      </c>
      <c r="I41">
        <v>186813</v>
      </c>
      <c r="J41">
        <v>2209.4</v>
      </c>
      <c r="K41">
        <f t="shared" si="0"/>
        <v>2813.1544202707023</v>
      </c>
      <c r="L41">
        <f t="shared" si="1"/>
        <v>0.59234603939058417</v>
      </c>
      <c r="M41">
        <f t="shared" si="4"/>
        <v>0.36933775513609357</v>
      </c>
      <c r="N41">
        <f t="shared" si="5"/>
        <v>0.63066224486390643</v>
      </c>
      <c r="O41">
        <f t="shared" si="6"/>
        <v>2693.1460043800744</v>
      </c>
      <c r="P41">
        <f t="shared" si="7"/>
        <v>10.563094060167009</v>
      </c>
      <c r="Q41">
        <f t="shared" si="8"/>
        <v>2.1541732856941005E-2</v>
      </c>
      <c r="R41">
        <f t="shared" si="9"/>
        <v>0.18207512325159383</v>
      </c>
      <c r="S41">
        <f t="shared" si="10"/>
        <v>180.59257244520128</v>
      </c>
      <c r="T41">
        <f t="shared" si="10"/>
        <v>151.89123739305873</v>
      </c>
      <c r="U41">
        <f t="shared" si="10"/>
        <v>134.54574576563007</v>
      </c>
      <c r="V41">
        <f t="shared" si="10"/>
        <v>62.511923951305825</v>
      </c>
    </row>
    <row r="42" spans="1:22" x14ac:dyDescent="0.2">
      <c r="A42">
        <v>2001</v>
      </c>
      <c r="B42" s="4">
        <v>1473544</v>
      </c>
      <c r="C42" s="5"/>
      <c r="E42">
        <v>0.80235919531972422</v>
      </c>
      <c r="F42">
        <f t="shared" si="3"/>
        <v>1836514.1305731805</v>
      </c>
      <c r="G42">
        <v>31729</v>
      </c>
      <c r="H42" s="3">
        <v>881895</v>
      </c>
      <c r="I42">
        <v>189228.4</v>
      </c>
      <c r="J42">
        <v>2287.8999999999996</v>
      </c>
      <c r="K42">
        <f t="shared" si="0"/>
        <v>2851.4660433203071</v>
      </c>
      <c r="L42">
        <f t="shared" si="1"/>
        <v>0.59848569163866161</v>
      </c>
      <c r="M42">
        <f t="shared" si="4"/>
        <v>0.36933775513609357</v>
      </c>
      <c r="N42">
        <f t="shared" si="5"/>
        <v>0.63066224486390643</v>
      </c>
      <c r="O42">
        <f t="shared" si="6"/>
        <v>2555.8933951827858</v>
      </c>
      <c r="P42">
        <f t="shared" si="7"/>
        <v>9.7052774878040537</v>
      </c>
      <c r="Q42">
        <f t="shared" si="8"/>
        <v>2.264619037394704E-2</v>
      </c>
      <c r="R42">
        <f t="shared" si="9"/>
        <v>0.16767567658977195</v>
      </c>
      <c r="S42">
        <f t="shared" si="10"/>
        <v>171.38891184550059</v>
      </c>
      <c r="T42">
        <f t="shared" si="10"/>
        <v>139.55632681758465</v>
      </c>
      <c r="U42">
        <f t="shared" si="10"/>
        <v>141.44398655614069</v>
      </c>
      <c r="V42">
        <f t="shared" si="10"/>
        <v>57.568156243836675</v>
      </c>
    </row>
    <row r="43" spans="1:22" x14ac:dyDescent="0.2">
      <c r="A43">
        <v>2002</v>
      </c>
      <c r="B43" s="4">
        <v>1468332</v>
      </c>
      <c r="C43" s="5"/>
      <c r="E43">
        <v>0.81143049188008098</v>
      </c>
      <c r="F43">
        <f t="shared" si="3"/>
        <v>1809559.8017248292</v>
      </c>
      <c r="G43">
        <v>29495</v>
      </c>
      <c r="H43" s="3">
        <v>846528</v>
      </c>
      <c r="I43">
        <v>191540</v>
      </c>
      <c r="J43">
        <v>2356.4</v>
      </c>
      <c r="K43">
        <f t="shared" si="0"/>
        <v>2904.0072114374593</v>
      </c>
      <c r="L43">
        <f t="shared" si="1"/>
        <v>0.57652356551515593</v>
      </c>
      <c r="M43">
        <f t="shared" si="4"/>
        <v>0.36933775513609357</v>
      </c>
      <c r="N43">
        <f t="shared" si="5"/>
        <v>0.63066224486390643</v>
      </c>
      <c r="O43">
        <f t="shared" si="6"/>
        <v>2657.2049077230208</v>
      </c>
      <c r="P43">
        <f t="shared" si="7"/>
        <v>9.4474250899281049</v>
      </c>
      <c r="Q43">
        <f t="shared" si="8"/>
        <v>2.3088700684507024E-2</v>
      </c>
      <c r="R43">
        <f t="shared" si="9"/>
        <v>0.15398872298214472</v>
      </c>
      <c r="S43">
        <f t="shared" si="10"/>
        <v>178.18249326967845</v>
      </c>
      <c r="T43">
        <f t="shared" si="10"/>
        <v>135.84855714753726</v>
      </c>
      <c r="U43">
        <f t="shared" si="10"/>
        <v>144.20782547934459</v>
      </c>
      <c r="V43">
        <f t="shared" si="10"/>
        <v>52.869009057964568</v>
      </c>
    </row>
    <row r="44" spans="1:22" x14ac:dyDescent="0.2">
      <c r="A44">
        <v>2003</v>
      </c>
      <c r="B44" s="4">
        <v>1524023</v>
      </c>
      <c r="C44" s="5"/>
      <c r="E44">
        <v>0.82676596359383392</v>
      </c>
      <c r="F44">
        <f t="shared" si="3"/>
        <v>1843354.7909680377</v>
      </c>
      <c r="G44">
        <v>28005</v>
      </c>
      <c r="H44" s="3">
        <v>846989</v>
      </c>
      <c r="I44">
        <v>193615.8</v>
      </c>
      <c r="J44">
        <v>2405.9</v>
      </c>
      <c r="K44">
        <f t="shared" si="0"/>
        <v>2910.0133604217272</v>
      </c>
      <c r="L44">
        <f t="shared" si="1"/>
        <v>0.55575867293341374</v>
      </c>
      <c r="M44">
        <f t="shared" si="4"/>
        <v>0.36933775513609357</v>
      </c>
      <c r="N44">
        <f t="shared" si="5"/>
        <v>0.63066224486390643</v>
      </c>
      <c r="O44">
        <f t="shared" si="6"/>
        <v>2878.4224427399954</v>
      </c>
      <c r="P44">
        <f t="shared" si="7"/>
        <v>9.5206836992024293</v>
      </c>
      <c r="Q44">
        <f t="shared" si="8"/>
        <v>2.2867507114234315E-2</v>
      </c>
      <c r="R44">
        <f t="shared" si="9"/>
        <v>0.14464212114920375</v>
      </c>
      <c r="S44">
        <f t="shared" si="10"/>
        <v>193.0165363010357</v>
      </c>
      <c r="T44">
        <f t="shared" si="10"/>
        <v>136.9019739541084</v>
      </c>
      <c r="U44">
        <f t="shared" si="10"/>
        <v>142.82629066649807</v>
      </c>
      <c r="V44">
        <f t="shared" si="10"/>
        <v>49.660036560515898</v>
      </c>
    </row>
    <row r="45" spans="1:22" x14ac:dyDescent="0.2">
      <c r="A45">
        <v>2004</v>
      </c>
      <c r="B45" s="4">
        <v>1607822</v>
      </c>
      <c r="C45" s="5"/>
      <c r="E45">
        <v>0.84804219958290994</v>
      </c>
      <c r="F45">
        <f t="shared" si="3"/>
        <v>1895922.161409857</v>
      </c>
      <c r="G45">
        <v>27842</v>
      </c>
      <c r="H45" s="3">
        <v>873695</v>
      </c>
      <c r="I45">
        <v>195950.2</v>
      </c>
      <c r="J45">
        <v>2508.1000000000004</v>
      </c>
      <c r="K45">
        <f t="shared" si="0"/>
        <v>2957.5179174262221</v>
      </c>
      <c r="L45">
        <f t="shared" si="1"/>
        <v>0.54340281449065875</v>
      </c>
      <c r="M45">
        <f t="shared" si="4"/>
        <v>0.36933775513609357</v>
      </c>
      <c r="N45">
        <f t="shared" si="5"/>
        <v>0.63066224486390643</v>
      </c>
      <c r="O45">
        <f t="shared" si="6"/>
        <v>2998.7092062505485</v>
      </c>
      <c r="P45">
        <f t="shared" si="7"/>
        <v>9.6755306267095254</v>
      </c>
      <c r="Q45">
        <f t="shared" si="8"/>
        <v>2.2708357406160295E-2</v>
      </c>
      <c r="R45">
        <f t="shared" si="9"/>
        <v>0.14208712213613459</v>
      </c>
      <c r="S45">
        <f t="shared" si="10"/>
        <v>201.08252901667333</v>
      </c>
      <c r="T45">
        <f t="shared" si="10"/>
        <v>139.12858400714757</v>
      </c>
      <c r="U45">
        <f t="shared" si="10"/>
        <v>141.83227053341938</v>
      </c>
      <c r="V45">
        <f t="shared" si="10"/>
        <v>48.782827740616099</v>
      </c>
    </row>
    <row r="46" spans="1:22" x14ac:dyDescent="0.2">
      <c r="A46">
        <v>2005</v>
      </c>
      <c r="B46" s="4">
        <v>1692510</v>
      </c>
      <c r="C46" s="5"/>
      <c r="E46">
        <v>0.87416348947227318</v>
      </c>
      <c r="F46">
        <f t="shared" si="3"/>
        <v>1936148.1237585859</v>
      </c>
      <c r="G46">
        <v>27534</v>
      </c>
      <c r="H46" s="3">
        <v>895469</v>
      </c>
      <c r="I46">
        <v>198347.8</v>
      </c>
      <c r="J46">
        <v>2621.3000000000002</v>
      </c>
      <c r="K46">
        <f t="shared" si="0"/>
        <v>2998.6381627336805</v>
      </c>
      <c r="L46">
        <f t="shared" si="1"/>
        <v>0.52907752391418661</v>
      </c>
      <c r="M46">
        <f t="shared" si="4"/>
        <v>0.36933775513609357</v>
      </c>
      <c r="N46">
        <f t="shared" si="5"/>
        <v>0.63066224486390643</v>
      </c>
      <c r="O46">
        <f t="shared" si="6"/>
        <v>3109.6502772620738</v>
      </c>
      <c r="P46">
        <f t="shared" si="7"/>
        <v>9.7613793737998904</v>
      </c>
      <c r="Q46">
        <f t="shared" si="8"/>
        <v>2.2612976019087204E-2</v>
      </c>
      <c r="R46">
        <f t="shared" si="9"/>
        <v>0.13881676529812784</v>
      </c>
      <c r="S46">
        <f t="shared" si="10"/>
        <v>208.52183359622916</v>
      </c>
      <c r="T46">
        <f t="shared" si="10"/>
        <v>140.36303977833785</v>
      </c>
      <c r="U46">
        <f t="shared" si="10"/>
        <v>141.23653573617099</v>
      </c>
      <c r="V46">
        <f t="shared" si="10"/>
        <v>47.660014836249047</v>
      </c>
    </row>
    <row r="47" spans="1:22" x14ac:dyDescent="0.2">
      <c r="A47">
        <v>2006</v>
      </c>
      <c r="B47" s="4">
        <v>1793507</v>
      </c>
      <c r="C47" s="5"/>
      <c r="E47">
        <v>0.89910484448076733</v>
      </c>
      <c r="F47">
        <f t="shared" si="3"/>
        <v>1994769.5877845588</v>
      </c>
      <c r="G47">
        <v>27743</v>
      </c>
      <c r="H47" s="3">
        <v>923977</v>
      </c>
      <c r="I47">
        <v>200699.1</v>
      </c>
      <c r="J47">
        <v>2739.2999999999997</v>
      </c>
      <c r="K47">
        <f t="shared" si="0"/>
        <v>3046.6969640030629</v>
      </c>
      <c r="L47">
        <f t="shared" si="1"/>
        <v>0.51517892040566327</v>
      </c>
      <c r="M47">
        <f t="shared" si="4"/>
        <v>0.36933775513609357</v>
      </c>
      <c r="N47">
        <f t="shared" si="5"/>
        <v>0.63066224486390643</v>
      </c>
      <c r="O47">
        <f t="shared" si="6"/>
        <v>3205.7088587458043</v>
      </c>
      <c r="P47">
        <f t="shared" si="7"/>
        <v>9.9391057946177082</v>
      </c>
      <c r="Q47">
        <f t="shared" si="8"/>
        <v>2.2429275174252344E-2</v>
      </c>
      <c r="R47">
        <f t="shared" si="9"/>
        <v>0.1382318107056783</v>
      </c>
      <c r="S47">
        <f t="shared" si="10"/>
        <v>214.96317257576104</v>
      </c>
      <c r="T47">
        <f t="shared" si="10"/>
        <v>142.91864382973557</v>
      </c>
      <c r="U47">
        <f t="shared" si="10"/>
        <v>140.08917366784422</v>
      </c>
      <c r="V47">
        <f t="shared" si="10"/>
        <v>47.459182145076603</v>
      </c>
    </row>
    <row r="48" spans="1:22" x14ac:dyDescent="0.2">
      <c r="A48">
        <v>2007</v>
      </c>
      <c r="B48" s="4">
        <v>1845755</v>
      </c>
      <c r="C48" s="5"/>
      <c r="E48">
        <v>0.92453650318820113</v>
      </c>
      <c r="F48">
        <f t="shared" si="3"/>
        <v>1996411.1677960141</v>
      </c>
      <c r="G48">
        <v>27209</v>
      </c>
      <c r="H48" s="3">
        <v>943645</v>
      </c>
      <c r="I48">
        <v>202723.9</v>
      </c>
      <c r="J48">
        <v>2874.2999999999997</v>
      </c>
      <c r="K48">
        <f t="shared" si="0"/>
        <v>3108.9091561968316</v>
      </c>
      <c r="L48">
        <f t="shared" si="1"/>
        <v>0.5112514932913631</v>
      </c>
      <c r="M48">
        <f t="shared" si="4"/>
        <v>0.36933775513609357</v>
      </c>
      <c r="N48">
        <f t="shared" si="5"/>
        <v>0.63066224486390643</v>
      </c>
      <c r="O48">
        <f t="shared" si="6"/>
        <v>3234.3739893864858</v>
      </c>
      <c r="P48">
        <f t="shared" si="7"/>
        <v>9.8479319300586372</v>
      </c>
      <c r="Q48">
        <f t="shared" si="8"/>
        <v>2.2685438279799401E-2</v>
      </c>
      <c r="R48">
        <f t="shared" si="9"/>
        <v>0.13421703114432981</v>
      </c>
      <c r="S48">
        <f t="shared" si="10"/>
        <v>216.88535194273894</v>
      </c>
      <c r="T48">
        <f t="shared" si="10"/>
        <v>141.60761592191767</v>
      </c>
      <c r="U48">
        <f t="shared" si="10"/>
        <v>141.68912183832592</v>
      </c>
      <c r="V48">
        <f t="shared" si="10"/>
        <v>46.080786293198045</v>
      </c>
    </row>
    <row r="49" spans="1:22" x14ac:dyDescent="0.2">
      <c r="A49">
        <v>2008</v>
      </c>
      <c r="B49" s="4">
        <v>1802075</v>
      </c>
      <c r="C49" s="5"/>
      <c r="E49">
        <v>0.94194915698617043</v>
      </c>
      <c r="F49">
        <f t="shared" si="3"/>
        <v>1913134.0440559022</v>
      </c>
      <c r="G49">
        <v>26130</v>
      </c>
      <c r="H49" s="3">
        <v>931892</v>
      </c>
      <c r="I49">
        <v>204409</v>
      </c>
      <c r="J49">
        <v>3062.4</v>
      </c>
      <c r="K49">
        <f t="shared" si="0"/>
        <v>3251.1308888457997</v>
      </c>
      <c r="L49">
        <f t="shared" si="1"/>
        <v>0.51712165142960198</v>
      </c>
      <c r="M49">
        <f t="shared" si="4"/>
        <v>0.36933775513609357</v>
      </c>
      <c r="N49">
        <f t="shared" si="5"/>
        <v>0.63066224486390643</v>
      </c>
      <c r="O49">
        <f t="shared" si="6"/>
        <v>3066.5150114968192</v>
      </c>
      <c r="P49">
        <f t="shared" si="7"/>
        <v>9.3593434929768371</v>
      </c>
      <c r="Q49">
        <f t="shared" si="8"/>
        <v>2.3875962892702288E-2</v>
      </c>
      <c r="R49">
        <f t="shared" si="9"/>
        <v>0.12783194477738261</v>
      </c>
      <c r="S49">
        <f t="shared" si="10"/>
        <v>205.62933961521756</v>
      </c>
      <c r="T49">
        <f t="shared" si="10"/>
        <v>134.58199427530687</v>
      </c>
      <c r="U49">
        <f t="shared" si="10"/>
        <v>149.12492205732943</v>
      </c>
      <c r="V49">
        <f t="shared" si="10"/>
        <v>43.888592069929111</v>
      </c>
    </row>
    <row r="50" spans="1:22" x14ac:dyDescent="0.2">
      <c r="A50">
        <v>2009</v>
      </c>
      <c r="B50" s="4">
        <v>1700847</v>
      </c>
      <c r="C50" s="5"/>
      <c r="E50">
        <v>0.94514106802922859</v>
      </c>
      <c r="F50">
        <f t="shared" si="3"/>
        <v>1799569.4585005601</v>
      </c>
      <c r="G50">
        <v>22627</v>
      </c>
      <c r="H50" s="3">
        <v>835178</v>
      </c>
      <c r="I50">
        <v>206060.79999999999</v>
      </c>
      <c r="J50">
        <v>3084.1</v>
      </c>
      <c r="K50">
        <f t="shared" si="0"/>
        <v>3263.1107718457788</v>
      </c>
      <c r="L50">
        <f t="shared" si="1"/>
        <v>0.49103652474326026</v>
      </c>
      <c r="M50">
        <f t="shared" si="4"/>
        <v>0.36933775513609357</v>
      </c>
      <c r="N50">
        <f t="shared" si="5"/>
        <v>0.63066224486390643</v>
      </c>
      <c r="O50">
        <f t="shared" si="6"/>
        <v>3206.8672317434175</v>
      </c>
      <c r="P50">
        <f t="shared" si="7"/>
        <v>8.733196505597185</v>
      </c>
      <c r="Q50">
        <f t="shared" si="8"/>
        <v>2.4800512585994236E-2</v>
      </c>
      <c r="R50">
        <f t="shared" si="9"/>
        <v>0.10980739665186198</v>
      </c>
      <c r="S50">
        <f t="shared" si="10"/>
        <v>215.04084885441426</v>
      </c>
      <c r="T50">
        <f t="shared" si="10"/>
        <v>125.57835952952978</v>
      </c>
      <c r="U50">
        <f t="shared" si="10"/>
        <v>154.89949129962085</v>
      </c>
      <c r="V50">
        <f t="shared" si="10"/>
        <v>37.700216845696858</v>
      </c>
    </row>
    <row r="51" spans="1:22" x14ac:dyDescent="0.2">
      <c r="A51">
        <v>2010</v>
      </c>
      <c r="B51" s="4">
        <v>1799792</v>
      </c>
      <c r="C51" s="5"/>
      <c r="E51">
        <v>0.9575844300123697</v>
      </c>
      <c r="F51">
        <f t="shared" si="3"/>
        <v>1879512.5981494405</v>
      </c>
      <c r="G51">
        <v>22646</v>
      </c>
      <c r="H51" s="3">
        <v>847169</v>
      </c>
      <c r="I51">
        <v>207665.3</v>
      </c>
      <c r="J51">
        <v>3128.7</v>
      </c>
      <c r="K51">
        <f t="shared" si="0"/>
        <v>3267.2837004665839</v>
      </c>
      <c r="L51">
        <f t="shared" si="1"/>
        <v>0.47070383688781814</v>
      </c>
      <c r="M51">
        <f t="shared" si="4"/>
        <v>0.36933775513609357</v>
      </c>
      <c r="N51">
        <f t="shared" si="5"/>
        <v>0.63066224486390643</v>
      </c>
      <c r="O51">
        <f t="shared" si="6"/>
        <v>3430.2268834384863</v>
      </c>
      <c r="P51">
        <f t="shared" si="7"/>
        <v>9.0506820260748455</v>
      </c>
      <c r="Q51">
        <f t="shared" si="8"/>
        <v>2.4195293342087289E-2</v>
      </c>
      <c r="R51">
        <f t="shared" si="9"/>
        <v>0.10905047689719949</v>
      </c>
      <c r="S51">
        <f t="shared" si="10"/>
        <v>230.01853443643364</v>
      </c>
      <c r="T51">
        <f t="shared" si="10"/>
        <v>130.14361931847546</v>
      </c>
      <c r="U51">
        <f t="shared" si="10"/>
        <v>151.1194019695773</v>
      </c>
      <c r="V51">
        <f t="shared" si="10"/>
        <v>37.440343287488034</v>
      </c>
    </row>
    <row r="52" spans="1:22" x14ac:dyDescent="0.2">
      <c r="A52">
        <v>2011</v>
      </c>
      <c r="B52" s="4">
        <v>1873590</v>
      </c>
      <c r="C52" s="5"/>
      <c r="E52">
        <v>0.97926267988720228</v>
      </c>
      <c r="F52">
        <f t="shared" si="3"/>
        <v>1913266.0097041705</v>
      </c>
      <c r="G52">
        <v>23162</v>
      </c>
      <c r="H52" s="3">
        <v>882357</v>
      </c>
      <c r="I52">
        <v>209179.2</v>
      </c>
      <c r="J52">
        <v>3227.1000000000004</v>
      </c>
      <c r="K52">
        <f t="shared" si="0"/>
        <v>3295.4385644224881</v>
      </c>
      <c r="L52">
        <f t="shared" si="1"/>
        <v>0.47094455030182697</v>
      </c>
      <c r="M52">
        <f t="shared" si="4"/>
        <v>0.36933775513609357</v>
      </c>
      <c r="N52">
        <f t="shared" si="5"/>
        <v>0.63066224486390643</v>
      </c>
      <c r="O52">
        <f t="shared" si="6"/>
        <v>3432.5204815826924</v>
      </c>
      <c r="P52">
        <f t="shared" si="7"/>
        <v>9.1465404289918428</v>
      </c>
      <c r="Q52">
        <f t="shared" si="8"/>
        <v>2.4065016372469918E-2</v>
      </c>
      <c r="R52">
        <f t="shared" si="9"/>
        <v>0.11072802649594223</v>
      </c>
      <c r="S52">
        <f t="shared" si="10"/>
        <v>230.17233478307065</v>
      </c>
      <c r="T52">
        <f t="shared" si="10"/>
        <v>131.52200820251375</v>
      </c>
      <c r="U52">
        <f t="shared" si="10"/>
        <v>150.30571570999638</v>
      </c>
      <c r="V52">
        <f t="shared" si="10"/>
        <v>38.016297053540093</v>
      </c>
    </row>
    <row r="53" spans="1:22" x14ac:dyDescent="0.2">
      <c r="A53">
        <v>2012</v>
      </c>
      <c r="B53" s="4">
        <v>1934662</v>
      </c>
      <c r="C53" s="5"/>
      <c r="E53">
        <v>1</v>
      </c>
      <c r="F53">
        <f t="shared" si="3"/>
        <v>1934662</v>
      </c>
      <c r="G53">
        <v>23703</v>
      </c>
      <c r="H53" s="3">
        <v>916945</v>
      </c>
      <c r="I53">
        <v>209823</v>
      </c>
      <c r="J53">
        <v>3303.5</v>
      </c>
      <c r="K53">
        <f t="shared" si="0"/>
        <v>3303.5</v>
      </c>
      <c r="L53">
        <f t="shared" si="1"/>
        <v>0.47395617425679526</v>
      </c>
      <c r="M53">
        <f t="shared" si="4"/>
        <v>0.36933775513609357</v>
      </c>
      <c r="N53">
        <f t="shared" si="5"/>
        <v>0.63066224486390643</v>
      </c>
      <c r="O53">
        <f t="shared" si="6"/>
        <v>3408.9660675911177</v>
      </c>
      <c r="P53">
        <f t="shared" si="7"/>
        <v>9.220447710689486</v>
      </c>
      <c r="Q53">
        <f t="shared" si="8"/>
        <v>2.3943029830569184E-2</v>
      </c>
      <c r="R53">
        <f t="shared" si="9"/>
        <v>0.11296664331365007</v>
      </c>
      <c r="S53">
        <f t="shared" si="10"/>
        <v>228.59286148000447</v>
      </c>
      <c r="T53">
        <f t="shared" si="10"/>
        <v>132.58475254668696</v>
      </c>
      <c r="U53">
        <f t="shared" si="10"/>
        <v>149.5438099542059</v>
      </c>
      <c r="V53">
        <f t="shared" si="10"/>
        <v>38.784882249395189</v>
      </c>
    </row>
    <row r="54" spans="1:22" x14ac:dyDescent="0.2">
      <c r="A54">
        <v>2013</v>
      </c>
      <c r="B54" s="4">
        <v>1997300</v>
      </c>
      <c r="C54" s="5"/>
      <c r="E54">
        <v>1.0188881542306372</v>
      </c>
      <c r="F54">
        <f t="shared" si="3"/>
        <v>1960274.0415685389</v>
      </c>
      <c r="G54">
        <v>23956</v>
      </c>
      <c r="H54" s="3">
        <v>931827</v>
      </c>
      <c r="I54">
        <v>210673.5</v>
      </c>
      <c r="J54">
        <v>3428.2999999999997</v>
      </c>
      <c r="K54">
        <f t="shared" si="0"/>
        <v>3364.7461556648582</v>
      </c>
      <c r="L54">
        <f t="shared" si="1"/>
        <v>0.46654333350022531</v>
      </c>
      <c r="M54">
        <f t="shared" si="4"/>
        <v>0.36933775513609357</v>
      </c>
      <c r="N54">
        <f t="shared" si="5"/>
        <v>0.63066224486390643</v>
      </c>
      <c r="O54">
        <f t="shared" si="6"/>
        <v>3407.1884091341599</v>
      </c>
      <c r="P54">
        <f t="shared" si="7"/>
        <v>9.304796481610353</v>
      </c>
      <c r="Q54">
        <f t="shared" si="8"/>
        <v>2.4016312991464527E-2</v>
      </c>
      <c r="R54">
        <f t="shared" si="9"/>
        <v>0.11371150144655118</v>
      </c>
      <c r="S54">
        <f t="shared" si="10"/>
        <v>228.47365817162503</v>
      </c>
      <c r="T54">
        <f t="shared" si="10"/>
        <v>133.79763952040682</v>
      </c>
      <c r="U54">
        <f t="shared" si="10"/>
        <v>150.00152324961283</v>
      </c>
      <c r="V54">
        <f t="shared" si="10"/>
        <v>39.04061468624262</v>
      </c>
    </row>
    <row r="55" spans="1:22" x14ac:dyDescent="0.2">
      <c r="A55">
        <v>2014</v>
      </c>
      <c r="B55" s="4">
        <v>2053491</v>
      </c>
      <c r="C55" s="5"/>
      <c r="E55">
        <v>1.0362209207171078</v>
      </c>
      <c r="F55">
        <f t="shared" si="3"/>
        <v>1981711.5819075522</v>
      </c>
      <c r="G55">
        <v>24348</v>
      </c>
      <c r="H55" s="3">
        <v>973018</v>
      </c>
      <c r="I55">
        <v>211545.9</v>
      </c>
      <c r="J55">
        <v>3532.2</v>
      </c>
      <c r="K55">
        <f t="shared" si="0"/>
        <v>3408.7325679118417</v>
      </c>
      <c r="L55">
        <f t="shared" si="1"/>
        <v>0.47383601876024778</v>
      </c>
      <c r="M55">
        <f t="shared" si="4"/>
        <v>0.36933775513609357</v>
      </c>
      <c r="N55">
        <f t="shared" si="5"/>
        <v>0.63066224486390643</v>
      </c>
      <c r="O55">
        <f t="shared" si="6"/>
        <v>3384.806237155447</v>
      </c>
      <c r="P55">
        <f t="shared" si="7"/>
        <v>9.3677617099057571</v>
      </c>
      <c r="Q55">
        <f t="shared" si="8"/>
        <v>2.4046027635712553E-2</v>
      </c>
      <c r="R55">
        <f t="shared" si="9"/>
        <v>0.11509558918419123</v>
      </c>
      <c r="S55">
        <f t="shared" si="10"/>
        <v>226.97279115291428</v>
      </c>
      <c r="T55">
        <f t="shared" si="10"/>
        <v>134.7030434090828</v>
      </c>
      <c r="U55">
        <f t="shared" si="10"/>
        <v>150.18711551357146</v>
      </c>
      <c r="V55">
        <f t="shared" si="10"/>
        <v>39.515814075660209</v>
      </c>
    </row>
    <row r="56" spans="1:22" x14ac:dyDescent="0.2">
      <c r="A56">
        <v>2015</v>
      </c>
      <c r="B56" s="4">
        <v>2130998</v>
      </c>
      <c r="C56" s="5"/>
      <c r="E56">
        <v>1.0440049733085108</v>
      </c>
      <c r="F56">
        <f t="shared" si="3"/>
        <v>2041176.1001930353</v>
      </c>
      <c r="G56">
        <v>24516</v>
      </c>
      <c r="H56" s="3">
        <v>1006425</v>
      </c>
      <c r="I56">
        <v>211686.3</v>
      </c>
      <c r="J56">
        <v>3586.8</v>
      </c>
      <c r="K56">
        <f t="shared" si="0"/>
        <v>3435.6158176461822</v>
      </c>
      <c r="L56">
        <f t="shared" si="1"/>
        <v>0.47227871635731239</v>
      </c>
      <c r="M56">
        <f t="shared" si="4"/>
        <v>0.36933775513609357</v>
      </c>
      <c r="N56">
        <f t="shared" si="5"/>
        <v>0.63066224486390643</v>
      </c>
      <c r="O56">
        <f t="shared" si="6"/>
        <v>3506.7846568680025</v>
      </c>
      <c r="P56">
        <f t="shared" si="7"/>
        <v>9.6424572596008122</v>
      </c>
      <c r="Q56">
        <f t="shared" si="8"/>
        <v>2.3742244014194953E-2</v>
      </c>
      <c r="R56">
        <f t="shared" si="9"/>
        <v>0.11581287971871586</v>
      </c>
      <c r="S56">
        <f t="shared" si="10"/>
        <v>235.15222017862044</v>
      </c>
      <c r="T56">
        <f t="shared" si="10"/>
        <v>138.65300794711405</v>
      </c>
      <c r="U56">
        <f t="shared" si="10"/>
        <v>148.28973826078001</v>
      </c>
      <c r="V56">
        <f t="shared" si="10"/>
        <v>39.762081718073034</v>
      </c>
    </row>
    <row r="57" spans="1:22" x14ac:dyDescent="0.2">
      <c r="A57">
        <v>2016</v>
      </c>
      <c r="B57" s="4">
        <v>2102850</v>
      </c>
      <c r="C57" s="5"/>
      <c r="E57">
        <v>1.0544659383517139</v>
      </c>
      <c r="F57">
        <f t="shared" si="3"/>
        <v>1994232.2682201243</v>
      </c>
      <c r="G57">
        <v>24534</v>
      </c>
      <c r="H57" s="3">
        <v>1013141</v>
      </c>
      <c r="I57">
        <v>212382.6</v>
      </c>
      <c r="J57">
        <v>3675.1000000000004</v>
      </c>
      <c r="K57">
        <f t="shared" si="0"/>
        <v>3485.2714216115173</v>
      </c>
      <c r="L57">
        <f t="shared" si="1"/>
        <v>0.4817942316380151</v>
      </c>
      <c r="M57">
        <f t="shared" si="4"/>
        <v>0.36933775513609357</v>
      </c>
      <c r="N57">
        <f t="shared" si="5"/>
        <v>0.63066224486390643</v>
      </c>
      <c r="O57">
        <f t="shared" si="6"/>
        <v>3349.0238976762835</v>
      </c>
      <c r="P57">
        <f t="shared" si="7"/>
        <v>9.3898100325550402</v>
      </c>
      <c r="Q57">
        <f t="shared" si="8"/>
        <v>2.4271081674862121E-2</v>
      </c>
      <c r="R57">
        <f t="shared" si="9"/>
        <v>0.11551793791016778</v>
      </c>
      <c r="S57">
        <f t="shared" si="10"/>
        <v>224.57335765612655</v>
      </c>
      <c r="T57">
        <f t="shared" si="10"/>
        <v>135.02008564979045</v>
      </c>
      <c r="U57">
        <f t="shared" si="10"/>
        <v>151.59276211294377</v>
      </c>
      <c r="V57">
        <f t="shared" si="10"/>
        <v>39.660819230497829</v>
      </c>
    </row>
    <row r="58" spans="1:22" x14ac:dyDescent="0.2">
      <c r="A58">
        <v>2017</v>
      </c>
      <c r="B58" s="4">
        <v>2199664</v>
      </c>
      <c r="C58" s="5"/>
      <c r="E58">
        <v>1.0754476636546919</v>
      </c>
      <c r="F58">
        <f t="shared" si="3"/>
        <v>2045347.3231090445</v>
      </c>
      <c r="G58">
        <v>24756</v>
      </c>
      <c r="H58" s="3">
        <v>1053399</v>
      </c>
      <c r="I58">
        <v>212933.4</v>
      </c>
      <c r="J58">
        <v>3831.8</v>
      </c>
      <c r="K58">
        <f t="shared" si="0"/>
        <v>3562.9813792875807</v>
      </c>
      <c r="L58">
        <f t="shared" si="1"/>
        <v>0.47889086696877342</v>
      </c>
      <c r="M58">
        <f t="shared" si="4"/>
        <v>0.36933775513609357</v>
      </c>
      <c r="N58">
        <f t="shared" si="5"/>
        <v>0.63066224486390643</v>
      </c>
      <c r="O58">
        <f t="shared" si="6"/>
        <v>3410.5606042335539</v>
      </c>
      <c r="P58">
        <f t="shared" si="7"/>
        <v>9.6055730247534878</v>
      </c>
      <c r="Q58">
        <f t="shared" si="8"/>
        <v>2.422483465770001E-2</v>
      </c>
      <c r="R58">
        <f t="shared" si="9"/>
        <v>0.1162617043638997</v>
      </c>
      <c r="S58">
        <f t="shared" si="10"/>
        <v>228.69978530576338</v>
      </c>
      <c r="T58">
        <f t="shared" si="10"/>
        <v>138.12263379354266</v>
      </c>
      <c r="U58">
        <f t="shared" si="10"/>
        <v>151.30391165440199</v>
      </c>
      <c r="V58">
        <f t="shared" si="10"/>
        <v>39.916176860705093</v>
      </c>
    </row>
    <row r="59" spans="1:22" x14ac:dyDescent="0.2">
      <c r="A59">
        <v>2018</v>
      </c>
      <c r="B59" s="4">
        <v>2335017</v>
      </c>
      <c r="C59" s="5"/>
      <c r="E59">
        <v>1.1006377291858087</v>
      </c>
      <c r="F59">
        <f t="shared" si="3"/>
        <v>2121512.7721701101</v>
      </c>
      <c r="G59">
        <v>25180</v>
      </c>
      <c r="H59" s="3">
        <v>1101197</v>
      </c>
      <c r="I59">
        <v>213423.4</v>
      </c>
      <c r="J59">
        <v>3991.8999999999996</v>
      </c>
      <c r="K59">
        <f t="shared" si="0"/>
        <v>3626.8972924933146</v>
      </c>
      <c r="L59">
        <f t="shared" si="1"/>
        <v>0.47160127742110658</v>
      </c>
      <c r="M59">
        <f t="shared" si="4"/>
        <v>0.36933775513609357</v>
      </c>
      <c r="N59">
        <f t="shared" si="5"/>
        <v>0.63066224486390643</v>
      </c>
      <c r="O59">
        <f t="shared" si="6"/>
        <v>3516.4630293201881</v>
      </c>
      <c r="P59">
        <f t="shared" si="7"/>
        <v>9.9403944092827228</v>
      </c>
      <c r="Q59">
        <f t="shared" si="8"/>
        <v>2.3959837549038195E-2</v>
      </c>
      <c r="R59">
        <f t="shared" si="9"/>
        <v>0.11798143971092205</v>
      </c>
      <c r="S59">
        <f t="shared" si="10"/>
        <v>235.80121662195484</v>
      </c>
      <c r="T59">
        <f t="shared" si="10"/>
        <v>142.93717336993251</v>
      </c>
      <c r="U59">
        <f t="shared" si="10"/>
        <v>149.64878790704978</v>
      </c>
      <c r="V59">
        <f t="shared" si="10"/>
        <v>40.506614276369419</v>
      </c>
    </row>
    <row r="60" spans="1:22" x14ac:dyDescent="0.2">
      <c r="B60" s="1"/>
      <c r="G60" s="1"/>
      <c r="H60" s="1"/>
      <c r="I60" s="1"/>
    </row>
    <row r="61" spans="1:22" x14ac:dyDescent="0.2">
      <c r="G61" s="1"/>
      <c r="H61" s="1"/>
      <c r="I61" s="1"/>
    </row>
    <row r="62" spans="1:22" x14ac:dyDescent="0.2">
      <c r="G62" s="1"/>
      <c r="H62" s="1"/>
      <c r="I6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CD4D-16DC-7041-A637-74F739204B6E}">
  <dimension ref="A1:V62"/>
  <sheetViews>
    <sheetView workbookViewId="0">
      <selection activeCell="I2" sqref="I2:I59"/>
    </sheetView>
  </sheetViews>
  <sheetFormatPr baseColWidth="10" defaultRowHeight="16" x14ac:dyDescent="0.2"/>
  <cols>
    <col min="2" max="2" width="11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1961</v>
      </c>
      <c r="B2" s="3">
        <v>478277</v>
      </c>
      <c r="C2" s="3"/>
      <c r="D2">
        <v>3612333</v>
      </c>
      <c r="E2">
        <f>B2/D2</f>
        <v>0.13240113799032371</v>
      </c>
      <c r="F2">
        <f>B2/E2</f>
        <v>3612332.9999999995</v>
      </c>
      <c r="G2" s="3">
        <v>94412</v>
      </c>
      <c r="H2" s="3">
        <v>248144</v>
      </c>
      <c r="I2">
        <v>109048.6</v>
      </c>
      <c r="J2">
        <v>1114.0999999999999</v>
      </c>
      <c r="K2">
        <f t="shared" ref="K2:K59" si="0">J2/E2</f>
        <v>8414.580243875409</v>
      </c>
      <c r="L2">
        <f t="shared" ref="L2:L59" si="1">H2/B2</f>
        <v>0.51882904676578634</v>
      </c>
      <c r="M2">
        <f>1-AVERAGE($L$2:$L$60)</f>
        <v>0.48475361752048574</v>
      </c>
      <c r="N2">
        <f>1-M2</f>
        <v>0.51524638247951426</v>
      </c>
      <c r="O2">
        <f>(F2/((K2^M2)*(G2^N2)))^(1/N2)</f>
        <v>11473.791925764644</v>
      </c>
      <c r="P2">
        <f>F2/I2</f>
        <v>33.125899828150011</v>
      </c>
      <c r="Q2">
        <f>(K2/F2)^(M2/N2)</f>
        <v>3.3346757480120621E-3</v>
      </c>
      <c r="R2">
        <f>G2/I2</f>
        <v>0.86577911133201158</v>
      </c>
      <c r="S2">
        <f>O2/O$2*100</f>
        <v>100</v>
      </c>
      <c r="T2">
        <f t="shared" ref="T2:V17" si="2">P2/P$2*100</f>
        <v>100</v>
      </c>
      <c r="U2">
        <f t="shared" si="2"/>
        <v>100</v>
      </c>
      <c r="V2">
        <f t="shared" si="2"/>
        <v>100</v>
      </c>
    </row>
    <row r="3" spans="1:22" x14ac:dyDescent="0.2">
      <c r="A3">
        <v>1962</v>
      </c>
      <c r="B3" s="3">
        <v>514262</v>
      </c>
      <c r="C3" s="3"/>
      <c r="D3">
        <v>3829602.75</v>
      </c>
      <c r="E3">
        <f t="shared" ref="E3:E59" si="3">B3/D3</f>
        <v>0.1342859908903084</v>
      </c>
      <c r="F3">
        <f t="shared" ref="F3:F59" si="4">B3/E3</f>
        <v>3829602.75</v>
      </c>
      <c r="G3" s="3">
        <v>97022</v>
      </c>
      <c r="H3" s="3">
        <v>265676</v>
      </c>
      <c r="I3">
        <v>111177.3</v>
      </c>
      <c r="J3">
        <v>1151.5</v>
      </c>
      <c r="K3">
        <f t="shared" si="0"/>
        <v>8574.9823370674876</v>
      </c>
      <c r="L3">
        <f t="shared" si="1"/>
        <v>0.51661604396202709</v>
      </c>
      <c r="M3">
        <f t="shared" ref="M3:M59" si="5">1-AVERAGE($L$2:$L$60)</f>
        <v>0.48475361752048574</v>
      </c>
      <c r="N3">
        <f t="shared" ref="N3:N59" si="6">1-M3</f>
        <v>0.51524638247951426</v>
      </c>
      <c r="O3">
        <f t="shared" ref="O3:O59" si="7">(F3/((K3^M3)*(G3^N3)))^(1/N3)</f>
        <v>12285.114582593005</v>
      </c>
      <c r="P3">
        <f t="shared" ref="P3:P59" si="8">F3/I3</f>
        <v>34.445905324198371</v>
      </c>
      <c r="Q3">
        <f t="shared" ref="Q3:Q59" si="9">(K3/F3)^(M3/N3)</f>
        <v>3.2129524034910819E-3</v>
      </c>
      <c r="R3">
        <f t="shared" ref="R3:R59" si="10">G3/I3</f>
        <v>0.87267814562864898</v>
      </c>
      <c r="S3">
        <f t="shared" ref="S3:V59" si="11">O3/O$2*100</f>
        <v>107.07109438690898</v>
      </c>
      <c r="T3">
        <f t="shared" si="2"/>
        <v>103.98481400624968</v>
      </c>
      <c r="U3">
        <f t="shared" si="2"/>
        <v>96.349769701190752</v>
      </c>
      <c r="V3">
        <f t="shared" si="2"/>
        <v>100.79685848345581</v>
      </c>
    </row>
    <row r="4" spans="1:22" x14ac:dyDescent="0.2">
      <c r="A4">
        <v>1963</v>
      </c>
      <c r="B4" s="3">
        <v>541312</v>
      </c>
      <c r="C4" s="3"/>
      <c r="D4">
        <v>4000103</v>
      </c>
      <c r="E4">
        <f t="shared" si="3"/>
        <v>0.13532451539372861</v>
      </c>
      <c r="F4">
        <f t="shared" si="4"/>
        <v>4000103</v>
      </c>
      <c r="G4" s="3">
        <v>98606</v>
      </c>
      <c r="H4" s="3">
        <v>279361</v>
      </c>
      <c r="I4">
        <v>112998.9</v>
      </c>
      <c r="J4">
        <v>1185.6000000000001</v>
      </c>
      <c r="K4">
        <f t="shared" si="0"/>
        <v>8761.1619856940179</v>
      </c>
      <c r="L4">
        <f t="shared" si="1"/>
        <v>0.51608129877039488</v>
      </c>
      <c r="M4">
        <f t="shared" si="5"/>
        <v>0.48475361752048574</v>
      </c>
      <c r="N4">
        <f t="shared" si="6"/>
        <v>0.51524638247951426</v>
      </c>
      <c r="O4">
        <f t="shared" si="7"/>
        <v>12890.953092241349</v>
      </c>
      <c r="P4">
        <f t="shared" si="8"/>
        <v>35.399486189688574</v>
      </c>
      <c r="Q4">
        <f t="shared" si="9"/>
        <v>3.1468989997533964E-3</v>
      </c>
      <c r="R4">
        <f t="shared" si="10"/>
        <v>0.87262796363504425</v>
      </c>
      <c r="S4">
        <f t="shared" si="11"/>
        <v>112.35128870774132</v>
      </c>
      <c r="T4">
        <f t="shared" si="2"/>
        <v>106.86347049690252</v>
      </c>
      <c r="U4">
        <f t="shared" si="2"/>
        <v>94.368965307328395</v>
      </c>
      <c r="V4">
        <f t="shared" si="2"/>
        <v>100.79106231755762</v>
      </c>
    </row>
    <row r="5" spans="1:22" x14ac:dyDescent="0.2">
      <c r="A5">
        <v>1964</v>
      </c>
      <c r="B5" s="3">
        <v>581390</v>
      </c>
      <c r="C5" s="3"/>
      <c r="D5">
        <v>4240598.5</v>
      </c>
      <c r="E5">
        <f t="shared" si="3"/>
        <v>0.13710093044649241</v>
      </c>
      <c r="F5">
        <f t="shared" si="4"/>
        <v>4240598.5</v>
      </c>
      <c r="G5" s="3">
        <v>100684</v>
      </c>
      <c r="H5" s="3">
        <v>299218</v>
      </c>
      <c r="I5">
        <v>114814.39999999999</v>
      </c>
      <c r="J5">
        <v>1264.2</v>
      </c>
      <c r="K5">
        <f t="shared" si="0"/>
        <v>9220.9439854486664</v>
      </c>
      <c r="L5">
        <f t="shared" si="1"/>
        <v>0.51465969486919283</v>
      </c>
      <c r="M5">
        <f t="shared" si="5"/>
        <v>0.48475361752048574</v>
      </c>
      <c r="N5">
        <f t="shared" si="6"/>
        <v>0.51524638247951426</v>
      </c>
      <c r="O5">
        <f t="shared" si="7"/>
        <v>13475.355543035295</v>
      </c>
      <c r="P5">
        <f t="shared" si="8"/>
        <v>36.93437844033501</v>
      </c>
      <c r="Q5">
        <f t="shared" si="9"/>
        <v>3.1255500783817169E-3</v>
      </c>
      <c r="R5">
        <f t="shared" si="10"/>
        <v>0.87692832954751321</v>
      </c>
      <c r="S5">
        <f t="shared" si="11"/>
        <v>117.44465674661659</v>
      </c>
      <c r="T5">
        <f t="shared" si="2"/>
        <v>111.49698161240164</v>
      </c>
      <c r="U5">
        <f t="shared" si="2"/>
        <v>93.728755494293154</v>
      </c>
      <c r="V5">
        <f t="shared" si="2"/>
        <v>101.28776706085556</v>
      </c>
    </row>
    <row r="6" spans="1:22" x14ac:dyDescent="0.2">
      <c r="A6">
        <v>1965</v>
      </c>
      <c r="B6" s="3">
        <v>631916</v>
      </c>
      <c r="C6" s="3"/>
      <c r="D6">
        <v>4515720</v>
      </c>
      <c r="E6">
        <f t="shared" si="3"/>
        <v>0.13993693143064673</v>
      </c>
      <c r="F6">
        <f t="shared" si="4"/>
        <v>4515720</v>
      </c>
      <c r="G6" s="3">
        <v>104577</v>
      </c>
      <c r="H6" s="3">
        <v>322596</v>
      </c>
      <c r="I6">
        <v>116601.3</v>
      </c>
      <c r="J6">
        <v>1344.4</v>
      </c>
      <c r="K6">
        <f t="shared" si="0"/>
        <v>9607.1850815614725</v>
      </c>
      <c r="L6">
        <f t="shared" si="1"/>
        <v>0.51050456073275563</v>
      </c>
      <c r="M6">
        <f t="shared" si="5"/>
        <v>0.48475361752048574</v>
      </c>
      <c r="N6">
        <f t="shared" si="6"/>
        <v>0.51524638247951426</v>
      </c>
      <c r="O6">
        <f t="shared" si="7"/>
        <v>14102.056826167694</v>
      </c>
      <c r="P6">
        <f t="shared" si="8"/>
        <v>38.727870100933693</v>
      </c>
      <c r="Q6">
        <f t="shared" si="9"/>
        <v>3.062022417667871E-3</v>
      </c>
      <c r="R6">
        <f t="shared" si="10"/>
        <v>0.89687679296886058</v>
      </c>
      <c r="S6">
        <f t="shared" si="11"/>
        <v>122.9066808724431</v>
      </c>
      <c r="T6">
        <f t="shared" si="2"/>
        <v>116.91114898567432</v>
      </c>
      <c r="U6">
        <f t="shared" si="2"/>
        <v>91.823692888079719</v>
      </c>
      <c r="V6">
        <f t="shared" si="2"/>
        <v>103.59187247992215</v>
      </c>
    </row>
    <row r="7" spans="1:22" x14ac:dyDescent="0.2">
      <c r="A7">
        <v>1966</v>
      </c>
      <c r="B7" s="3">
        <v>691242</v>
      </c>
      <c r="C7" s="3"/>
      <c r="D7">
        <v>4806582</v>
      </c>
      <c r="E7">
        <f t="shared" si="3"/>
        <v>0.14381154841423699</v>
      </c>
      <c r="F7">
        <f t="shared" si="4"/>
        <v>4806582</v>
      </c>
      <c r="G7" s="3">
        <v>109020</v>
      </c>
      <c r="H7" s="3">
        <v>355937</v>
      </c>
      <c r="I7">
        <v>118546</v>
      </c>
      <c r="J7">
        <v>1459.5</v>
      </c>
      <c r="K7">
        <f t="shared" si="0"/>
        <v>10148.69818240211</v>
      </c>
      <c r="L7">
        <f t="shared" si="1"/>
        <v>0.51492386168664517</v>
      </c>
      <c r="M7">
        <f t="shared" si="5"/>
        <v>0.48475361752048574</v>
      </c>
      <c r="N7">
        <f t="shared" si="6"/>
        <v>0.51524638247951426</v>
      </c>
      <c r="O7">
        <f t="shared" si="7"/>
        <v>14501.802014167904</v>
      </c>
      <c r="P7">
        <f t="shared" si="8"/>
        <v>40.546133990181026</v>
      </c>
      <c r="Q7">
        <f t="shared" si="9"/>
        <v>3.0402423645196366E-3</v>
      </c>
      <c r="R7">
        <f t="shared" si="10"/>
        <v>0.91964300777757158</v>
      </c>
      <c r="S7">
        <f t="shared" si="11"/>
        <v>126.39066585828351</v>
      </c>
      <c r="T7">
        <f t="shared" si="2"/>
        <v>122.40009841400712</v>
      </c>
      <c r="U7">
        <f t="shared" si="2"/>
        <v>91.170554328469592</v>
      </c>
      <c r="V7">
        <f t="shared" si="2"/>
        <v>106.2214363618325</v>
      </c>
    </row>
    <row r="8" spans="1:22" x14ac:dyDescent="0.2">
      <c r="A8">
        <v>1967</v>
      </c>
      <c r="B8" s="3">
        <v>726204</v>
      </c>
      <c r="C8" s="3"/>
      <c r="D8">
        <v>4924768</v>
      </c>
      <c r="E8">
        <f t="shared" si="3"/>
        <v>0.14745953514967608</v>
      </c>
      <c r="F8">
        <f t="shared" si="4"/>
        <v>4924768</v>
      </c>
      <c r="G8" s="3">
        <v>109879</v>
      </c>
      <c r="H8" s="3">
        <v>378875</v>
      </c>
      <c r="I8">
        <v>120582.2</v>
      </c>
      <c r="J8">
        <v>1577.8999999999999</v>
      </c>
      <c r="K8">
        <f t="shared" si="0"/>
        <v>10700.562689271885</v>
      </c>
      <c r="L8">
        <f t="shared" si="1"/>
        <v>0.52171979223468889</v>
      </c>
      <c r="M8">
        <f t="shared" si="5"/>
        <v>0.48475361752048574</v>
      </c>
      <c r="N8">
        <f t="shared" si="6"/>
        <v>0.51524638247951426</v>
      </c>
      <c r="O8">
        <f t="shared" si="7"/>
        <v>14350.024086760652</v>
      </c>
      <c r="P8">
        <f t="shared" si="8"/>
        <v>40.841583583646674</v>
      </c>
      <c r="Q8">
        <f t="shared" si="9"/>
        <v>3.1233341367888222E-3</v>
      </c>
      <c r="R8">
        <f t="shared" si="10"/>
        <v>0.91123731363335547</v>
      </c>
      <c r="S8">
        <f t="shared" si="11"/>
        <v>125.06784312984939</v>
      </c>
      <c r="T8">
        <f t="shared" si="2"/>
        <v>123.29199748693307</v>
      </c>
      <c r="U8">
        <f t="shared" si="2"/>
        <v>93.662304008141433</v>
      </c>
      <c r="V8">
        <f t="shared" si="2"/>
        <v>105.25055429339314</v>
      </c>
    </row>
    <row r="9" spans="1:22" x14ac:dyDescent="0.2">
      <c r="A9">
        <v>1968</v>
      </c>
      <c r="B9" s="3">
        <v>791726</v>
      </c>
      <c r="C9" s="3"/>
      <c r="D9">
        <v>5157128</v>
      </c>
      <c r="E9">
        <f t="shared" si="3"/>
        <v>0.15352071928406663</v>
      </c>
      <c r="F9">
        <f t="shared" si="4"/>
        <v>5157128</v>
      </c>
      <c r="G9" s="3">
        <v>112041</v>
      </c>
      <c r="H9" s="3">
        <v>415435</v>
      </c>
      <c r="I9">
        <v>122655.9</v>
      </c>
      <c r="J9">
        <v>1738.3999999999999</v>
      </c>
      <c r="K9">
        <f t="shared" si="0"/>
        <v>11323.552990807426</v>
      </c>
      <c r="L9">
        <f t="shared" si="1"/>
        <v>0.5247206735663601</v>
      </c>
      <c r="M9">
        <f t="shared" si="5"/>
        <v>0.48475361752048574</v>
      </c>
      <c r="N9">
        <f t="shared" si="6"/>
        <v>0.51524638247951426</v>
      </c>
      <c r="O9">
        <f t="shared" si="7"/>
        <v>14592.443749566881</v>
      </c>
      <c r="P9">
        <f t="shared" si="8"/>
        <v>42.045494754023252</v>
      </c>
      <c r="Q9">
        <f t="shared" si="9"/>
        <v>3.154299350124604E-3</v>
      </c>
      <c r="R9">
        <f t="shared" si="10"/>
        <v>0.91345789317921111</v>
      </c>
      <c r="S9">
        <f t="shared" si="11"/>
        <v>127.18065521825646</v>
      </c>
      <c r="T9">
        <f t="shared" si="2"/>
        <v>126.92634757741274</v>
      </c>
      <c r="U9">
        <f t="shared" si="2"/>
        <v>94.590886445406639</v>
      </c>
      <c r="V9">
        <f t="shared" si="2"/>
        <v>105.50703767544647</v>
      </c>
    </row>
    <row r="10" spans="1:22" x14ac:dyDescent="0.2">
      <c r="A10">
        <v>1969</v>
      </c>
      <c r="B10" s="3">
        <v>855082</v>
      </c>
      <c r="C10" s="3"/>
      <c r="D10">
        <v>5321576</v>
      </c>
      <c r="E10">
        <f t="shared" si="3"/>
        <v>0.1606820986865545</v>
      </c>
      <c r="F10">
        <f t="shared" si="4"/>
        <v>5321576</v>
      </c>
      <c r="G10" s="3">
        <v>115449</v>
      </c>
      <c r="H10" s="3">
        <v>458004</v>
      </c>
      <c r="I10">
        <v>124737.2</v>
      </c>
      <c r="J10">
        <v>1888.8000000000002</v>
      </c>
      <c r="K10">
        <f t="shared" si="0"/>
        <v>11754.887541545724</v>
      </c>
      <c r="L10">
        <f t="shared" si="1"/>
        <v>0.53562582302048223</v>
      </c>
      <c r="M10">
        <f t="shared" si="5"/>
        <v>0.48475361752048574</v>
      </c>
      <c r="N10">
        <f t="shared" si="6"/>
        <v>0.51524638247951426</v>
      </c>
      <c r="O10">
        <f t="shared" si="7"/>
        <v>14531.078708868752</v>
      </c>
      <c r="P10">
        <f t="shared" si="8"/>
        <v>42.662301222089319</v>
      </c>
      <c r="Q10">
        <f t="shared" si="9"/>
        <v>3.1721392105504803E-3</v>
      </c>
      <c r="R10">
        <f t="shared" si="10"/>
        <v>0.92553785077747464</v>
      </c>
      <c r="S10">
        <f t="shared" si="11"/>
        <v>126.64582731571856</v>
      </c>
      <c r="T10">
        <f t="shared" si="2"/>
        <v>128.78835425878873</v>
      </c>
      <c r="U10">
        <f t="shared" si="2"/>
        <v>95.125866808535235</v>
      </c>
      <c r="V10">
        <f t="shared" si="2"/>
        <v>106.90230783617815</v>
      </c>
    </row>
    <row r="11" spans="1:22" x14ac:dyDescent="0.2">
      <c r="A11">
        <v>1970</v>
      </c>
      <c r="B11" s="3">
        <v>894697</v>
      </c>
      <c r="C11" s="3"/>
      <c r="D11">
        <v>5330969</v>
      </c>
      <c r="E11">
        <f t="shared" si="3"/>
        <v>0.16783008867618626</v>
      </c>
      <c r="F11">
        <f t="shared" si="4"/>
        <v>5330969</v>
      </c>
      <c r="G11" s="3">
        <v>113398</v>
      </c>
      <c r="H11" s="3">
        <v>482772</v>
      </c>
      <c r="I11">
        <v>127007</v>
      </c>
      <c r="J11">
        <v>2052.9</v>
      </c>
      <c r="K11">
        <f t="shared" si="0"/>
        <v>12232.014033913158</v>
      </c>
      <c r="L11">
        <f t="shared" si="1"/>
        <v>0.53959273362937399</v>
      </c>
      <c r="M11">
        <f t="shared" si="5"/>
        <v>0.48475361752048574</v>
      </c>
      <c r="N11">
        <f t="shared" si="6"/>
        <v>0.51524638247951426</v>
      </c>
      <c r="O11">
        <f t="shared" si="7"/>
        <v>14299.215473654387</v>
      </c>
      <c r="P11">
        <f t="shared" si="8"/>
        <v>41.973820340611148</v>
      </c>
      <c r="Q11">
        <f t="shared" si="9"/>
        <v>3.2876725194599973E-3</v>
      </c>
      <c r="R11">
        <f t="shared" si="10"/>
        <v>0.89284842567732492</v>
      </c>
      <c r="S11">
        <f t="shared" si="11"/>
        <v>124.62501992514954</v>
      </c>
      <c r="T11">
        <f t="shared" si="2"/>
        <v>126.70997786735525</v>
      </c>
      <c r="U11">
        <f t="shared" si="2"/>
        <v>98.590470795246418</v>
      </c>
      <c r="V11">
        <f t="shared" si="2"/>
        <v>103.12658436672916</v>
      </c>
    </row>
    <row r="12" spans="1:22" x14ac:dyDescent="0.2">
      <c r="A12">
        <v>1971</v>
      </c>
      <c r="B12" s="3">
        <v>969778</v>
      </c>
      <c r="C12" s="3"/>
      <c r="D12">
        <v>5507687.5</v>
      </c>
      <c r="E12">
        <f t="shared" si="3"/>
        <v>0.17607716487182687</v>
      </c>
      <c r="F12">
        <f t="shared" si="4"/>
        <v>5507687.5</v>
      </c>
      <c r="G12" s="3">
        <v>112733</v>
      </c>
      <c r="H12" s="3">
        <v>510330</v>
      </c>
      <c r="I12">
        <v>129364.8</v>
      </c>
      <c r="J12">
        <v>2273.6999999999998</v>
      </c>
      <c r="K12">
        <f t="shared" si="0"/>
        <v>12913.088427196739</v>
      </c>
      <c r="L12">
        <f t="shared" si="1"/>
        <v>0.52623383908482146</v>
      </c>
      <c r="M12">
        <f t="shared" si="5"/>
        <v>0.48475361752048574</v>
      </c>
      <c r="N12">
        <f t="shared" si="6"/>
        <v>0.51524638247951426</v>
      </c>
      <c r="O12">
        <f t="shared" si="7"/>
        <v>14561.802010105119</v>
      </c>
      <c r="P12">
        <f t="shared" si="8"/>
        <v>42.574854210728112</v>
      </c>
      <c r="Q12">
        <f t="shared" si="9"/>
        <v>3.355081734350705E-3</v>
      </c>
      <c r="R12">
        <f t="shared" si="10"/>
        <v>0.87143488800662927</v>
      </c>
      <c r="S12">
        <f t="shared" si="11"/>
        <v>126.91359669340247</v>
      </c>
      <c r="T12">
        <f t="shared" si="2"/>
        <v>128.52437045211519</v>
      </c>
      <c r="U12">
        <f t="shared" si="2"/>
        <v>100.61193314974651</v>
      </c>
      <c r="V12">
        <f t="shared" si="2"/>
        <v>100.65325861996325</v>
      </c>
    </row>
    <row r="13" spans="1:22" x14ac:dyDescent="0.2">
      <c r="A13">
        <v>1972</v>
      </c>
      <c r="B13" s="3">
        <v>1067133</v>
      </c>
      <c r="C13" s="3"/>
      <c r="D13">
        <v>5805977</v>
      </c>
      <c r="E13">
        <f t="shared" si="3"/>
        <v>0.18379904019599114</v>
      </c>
      <c r="F13">
        <f t="shared" si="4"/>
        <v>5805977</v>
      </c>
      <c r="G13" s="3">
        <v>116852</v>
      </c>
      <c r="H13" s="3">
        <v>562479</v>
      </c>
      <c r="I13">
        <v>131829.29999999999</v>
      </c>
      <c r="J13">
        <v>2494.1999999999998</v>
      </c>
      <c r="K13">
        <f t="shared" si="0"/>
        <v>13570.255847584132</v>
      </c>
      <c r="L13">
        <f t="shared" si="1"/>
        <v>0.52709362375636404</v>
      </c>
      <c r="M13">
        <f t="shared" si="5"/>
        <v>0.48475361752048574</v>
      </c>
      <c r="N13">
        <f t="shared" si="6"/>
        <v>0.51524638247951426</v>
      </c>
      <c r="O13">
        <f t="shared" si="7"/>
        <v>14852.66492394042</v>
      </c>
      <c r="P13">
        <f t="shared" si="8"/>
        <v>44.041628075094081</v>
      </c>
      <c r="Q13">
        <f t="shared" si="9"/>
        <v>3.3452977432453612E-3</v>
      </c>
      <c r="R13">
        <f t="shared" si="10"/>
        <v>0.88638868597496923</v>
      </c>
      <c r="S13">
        <f t="shared" si="11"/>
        <v>129.44861663900707</v>
      </c>
      <c r="T13">
        <f t="shared" si="2"/>
        <v>132.95224674219418</v>
      </c>
      <c r="U13">
        <f t="shared" si="2"/>
        <v>100.31853157655976</v>
      </c>
      <c r="V13">
        <f t="shared" si="2"/>
        <v>102.380465683822</v>
      </c>
    </row>
    <row r="14" spans="1:22" x14ac:dyDescent="0.2">
      <c r="A14">
        <v>1973</v>
      </c>
      <c r="B14" s="3">
        <v>1197965</v>
      </c>
      <c r="C14" s="3"/>
      <c r="D14">
        <v>6163076</v>
      </c>
      <c r="E14">
        <f t="shared" si="3"/>
        <v>0.194377774994175</v>
      </c>
      <c r="F14">
        <f t="shared" si="4"/>
        <v>6163076</v>
      </c>
      <c r="G14" s="3">
        <v>122748</v>
      </c>
      <c r="H14" s="3">
        <v>631247</v>
      </c>
      <c r="I14">
        <v>134224.6</v>
      </c>
      <c r="J14">
        <v>2828.9</v>
      </c>
      <c r="K14">
        <f t="shared" si="0"/>
        <v>14553.618591862032</v>
      </c>
      <c r="L14">
        <f t="shared" si="1"/>
        <v>0.52693275680007345</v>
      </c>
      <c r="M14">
        <f t="shared" si="5"/>
        <v>0.48475361752048574</v>
      </c>
      <c r="N14">
        <f t="shared" si="6"/>
        <v>0.51524638247951426</v>
      </c>
      <c r="O14">
        <f t="shared" si="7"/>
        <v>14864.543309369228</v>
      </c>
      <c r="P14">
        <f t="shared" si="8"/>
        <v>45.916143538516785</v>
      </c>
      <c r="Q14">
        <f t="shared" si="9"/>
        <v>3.3777813067834947E-3</v>
      </c>
      <c r="R14">
        <f t="shared" si="10"/>
        <v>0.91449704450599956</v>
      </c>
      <c r="S14">
        <f t="shared" si="11"/>
        <v>129.552142879553</v>
      </c>
      <c r="T14">
        <f t="shared" si="2"/>
        <v>138.61100763064488</v>
      </c>
      <c r="U14">
        <f t="shared" si="2"/>
        <v>101.29264618297984</v>
      </c>
      <c r="V14">
        <f t="shared" si="2"/>
        <v>105.62706266948794</v>
      </c>
    </row>
    <row r="15" spans="1:22" x14ac:dyDescent="0.2">
      <c r="A15">
        <v>1974</v>
      </c>
      <c r="B15" s="3">
        <v>1297051</v>
      </c>
      <c r="C15" s="3"/>
      <c r="D15">
        <v>6107467.5</v>
      </c>
      <c r="E15">
        <f t="shared" si="3"/>
        <v>0.21237133067020006</v>
      </c>
      <c r="F15">
        <f t="shared" si="4"/>
        <v>6107467.5</v>
      </c>
      <c r="G15" s="3">
        <v>122511</v>
      </c>
      <c r="H15" s="3">
        <v>691111</v>
      </c>
      <c r="I15">
        <v>136590</v>
      </c>
      <c r="J15">
        <v>3362.3</v>
      </c>
      <c r="K15">
        <f t="shared" si="0"/>
        <v>15832.174660248518</v>
      </c>
      <c r="L15">
        <f t="shared" si="1"/>
        <v>0.53283255631428528</v>
      </c>
      <c r="M15">
        <f t="shared" si="5"/>
        <v>0.48475361752048574</v>
      </c>
      <c r="N15">
        <f t="shared" si="6"/>
        <v>0.51524638247951426</v>
      </c>
      <c r="O15">
        <f t="shared" si="7"/>
        <v>13519.038028883509</v>
      </c>
      <c r="P15">
        <f t="shared" si="8"/>
        <v>44.713869975840105</v>
      </c>
      <c r="Q15">
        <f t="shared" si="9"/>
        <v>3.6875701438503989E-3</v>
      </c>
      <c r="R15">
        <f t="shared" si="10"/>
        <v>0.89692510432681749</v>
      </c>
      <c r="S15">
        <f t="shared" si="11"/>
        <v>117.82537208580732</v>
      </c>
      <c r="T15">
        <f t="shared" si="2"/>
        <v>134.98160112723266</v>
      </c>
      <c r="U15">
        <f t="shared" si="2"/>
        <v>110.58257001595169</v>
      </c>
      <c r="V15">
        <f t="shared" si="2"/>
        <v>103.5974525819741</v>
      </c>
    </row>
    <row r="16" spans="1:22" x14ac:dyDescent="0.2">
      <c r="A16">
        <v>1975</v>
      </c>
      <c r="B16" s="3">
        <v>1413087</v>
      </c>
      <c r="C16" s="3"/>
      <c r="D16">
        <v>6077310</v>
      </c>
      <c r="E16">
        <f t="shared" si="3"/>
        <v>0.23251849913859915</v>
      </c>
      <c r="F16">
        <f t="shared" si="4"/>
        <v>6077310</v>
      </c>
      <c r="G16" s="3">
        <v>117960</v>
      </c>
      <c r="H16" s="3">
        <v>730313</v>
      </c>
      <c r="I16">
        <v>138915.4</v>
      </c>
      <c r="J16">
        <v>3703.0000000000005</v>
      </c>
      <c r="K16">
        <f t="shared" si="0"/>
        <v>15925.614579994015</v>
      </c>
      <c r="L16">
        <f t="shared" si="1"/>
        <v>0.51682097422168627</v>
      </c>
      <c r="M16">
        <f t="shared" si="5"/>
        <v>0.48475361752048574</v>
      </c>
      <c r="N16">
        <f t="shared" si="6"/>
        <v>0.51524638247951426</v>
      </c>
      <c r="O16">
        <f t="shared" si="7"/>
        <v>13829.593120633215</v>
      </c>
      <c r="P16">
        <f t="shared" si="8"/>
        <v>43.748281328060102</v>
      </c>
      <c r="Q16">
        <f t="shared" si="9"/>
        <v>3.7253512165584851E-3</v>
      </c>
      <c r="R16">
        <f t="shared" si="10"/>
        <v>0.84914991426436526</v>
      </c>
      <c r="S16">
        <f t="shared" si="11"/>
        <v>120.53201949373485</v>
      </c>
      <c r="T16">
        <f t="shared" si="2"/>
        <v>132.0666957124688</v>
      </c>
      <c r="U16">
        <f t="shared" si="2"/>
        <v>111.71554592014894</v>
      </c>
      <c r="V16">
        <f t="shared" si="2"/>
        <v>98.079279477872589</v>
      </c>
    </row>
    <row r="17" spans="1:22" x14ac:dyDescent="0.2">
      <c r="A17">
        <v>1976</v>
      </c>
      <c r="B17" s="3">
        <v>1581646</v>
      </c>
      <c r="C17" s="3"/>
      <c r="D17">
        <v>6423949.5</v>
      </c>
      <c r="E17">
        <f t="shared" si="3"/>
        <v>0.24621083960887302</v>
      </c>
      <c r="F17">
        <f t="shared" si="4"/>
        <v>6423949.5</v>
      </c>
      <c r="G17" s="3">
        <v>122058</v>
      </c>
      <c r="H17" s="3">
        <v>816562</v>
      </c>
      <c r="I17">
        <v>141381.1</v>
      </c>
      <c r="J17">
        <v>4061.2999999999997</v>
      </c>
      <c r="K17">
        <f t="shared" si="0"/>
        <v>16495.212016057954</v>
      </c>
      <c r="L17">
        <f t="shared" si="1"/>
        <v>0.5162735529947915</v>
      </c>
      <c r="M17">
        <f t="shared" si="5"/>
        <v>0.48475361752048574</v>
      </c>
      <c r="N17">
        <f t="shared" si="6"/>
        <v>0.51524638247951426</v>
      </c>
      <c r="O17">
        <f t="shared" si="7"/>
        <v>14400.420126799012</v>
      </c>
      <c r="P17">
        <f t="shared" si="8"/>
        <v>45.437116417965342</v>
      </c>
      <c r="Q17">
        <f t="shared" si="9"/>
        <v>3.654775509564322E-3</v>
      </c>
      <c r="R17">
        <f t="shared" si="10"/>
        <v>0.86332614472514357</v>
      </c>
      <c r="S17">
        <f t="shared" si="11"/>
        <v>125.50707054799</v>
      </c>
      <c r="T17">
        <f t="shared" si="2"/>
        <v>137.16492730366042</v>
      </c>
      <c r="U17">
        <f t="shared" si="2"/>
        <v>109.5991270438538</v>
      </c>
      <c r="V17">
        <f t="shared" si="2"/>
        <v>99.716675237972169</v>
      </c>
    </row>
    <row r="18" spans="1:22" x14ac:dyDescent="0.2">
      <c r="A18">
        <v>1977</v>
      </c>
      <c r="B18" s="3">
        <v>1768719</v>
      </c>
      <c r="C18" s="3"/>
      <c r="D18">
        <v>6727647.5</v>
      </c>
      <c r="E18">
        <f t="shared" si="3"/>
        <v>0.26290304300277328</v>
      </c>
      <c r="F18">
        <f t="shared" si="4"/>
        <v>6727647.4999999991</v>
      </c>
      <c r="G18" s="3">
        <v>126966</v>
      </c>
      <c r="H18" s="3">
        <v>916584</v>
      </c>
      <c r="I18">
        <v>143750.29999999999</v>
      </c>
      <c r="J18">
        <v>4585.3</v>
      </c>
      <c r="K18">
        <f t="shared" si="0"/>
        <v>17441.030532125227</v>
      </c>
      <c r="L18">
        <f t="shared" si="1"/>
        <v>0.51821911790397457</v>
      </c>
      <c r="M18">
        <f t="shared" si="5"/>
        <v>0.48475361752048574</v>
      </c>
      <c r="N18">
        <f t="shared" si="6"/>
        <v>0.51524638247951426</v>
      </c>
      <c r="O18">
        <f t="shared" si="7"/>
        <v>14368.377853045111</v>
      </c>
      <c r="P18">
        <f t="shared" si="8"/>
        <v>46.80092841545374</v>
      </c>
      <c r="Q18">
        <f t="shared" si="9"/>
        <v>3.6878058616768E-3</v>
      </c>
      <c r="R18">
        <f t="shared" si="10"/>
        <v>0.88323989584717399</v>
      </c>
      <c r="S18">
        <f t="shared" si="11"/>
        <v>125.22780564619281</v>
      </c>
      <c r="T18">
        <f t="shared" si="11"/>
        <v>141.2819837596769</v>
      </c>
      <c r="U18">
        <f t="shared" si="11"/>
        <v>110.58963870401053</v>
      </c>
      <c r="V18">
        <f t="shared" si="11"/>
        <v>102.01677128572655</v>
      </c>
    </row>
    <row r="19" spans="1:22" x14ac:dyDescent="0.2">
      <c r="A19">
        <v>1978</v>
      </c>
      <c r="B19" s="3">
        <v>2009869</v>
      </c>
      <c r="C19" s="3"/>
      <c r="D19">
        <v>7114125.5</v>
      </c>
      <c r="E19">
        <f t="shared" si="3"/>
        <v>0.28251806915691885</v>
      </c>
      <c r="F19">
        <f t="shared" si="4"/>
        <v>7114125.5</v>
      </c>
      <c r="G19" s="3">
        <v>133516</v>
      </c>
      <c r="H19" s="3">
        <v>1045418</v>
      </c>
      <c r="I19">
        <v>146127.9</v>
      </c>
      <c r="J19">
        <v>5216.2</v>
      </c>
      <c r="K19">
        <f t="shared" si="0"/>
        <v>18463.243839822397</v>
      </c>
      <c r="L19">
        <f t="shared" si="1"/>
        <v>0.52014235753673499</v>
      </c>
      <c r="M19">
        <f t="shared" si="5"/>
        <v>0.48475361752048574</v>
      </c>
      <c r="N19">
        <f t="shared" si="6"/>
        <v>0.51524638247951426</v>
      </c>
      <c r="O19">
        <f t="shared" si="7"/>
        <v>14433.473301514781</v>
      </c>
      <c r="P19">
        <f t="shared" si="8"/>
        <v>48.684238259771064</v>
      </c>
      <c r="Q19">
        <f t="shared" si="9"/>
        <v>3.6916231113721244E-3</v>
      </c>
      <c r="R19">
        <f t="shared" si="10"/>
        <v>0.91369273082005564</v>
      </c>
      <c r="S19">
        <f t="shared" si="11"/>
        <v>125.79514597178732</v>
      </c>
      <c r="T19">
        <f t="shared" si="11"/>
        <v>146.96729300135044</v>
      </c>
      <c r="U19">
        <f t="shared" si="11"/>
        <v>110.7041100944478</v>
      </c>
      <c r="V19">
        <f t="shared" si="11"/>
        <v>105.53416210450359</v>
      </c>
    </row>
    <row r="20" spans="1:22" x14ac:dyDescent="0.2">
      <c r="A20">
        <v>1979</v>
      </c>
      <c r="B20" s="3">
        <v>2256443</v>
      </c>
      <c r="C20" s="3"/>
      <c r="D20">
        <v>7350354.5</v>
      </c>
      <c r="E20">
        <f t="shared" si="3"/>
        <v>0.3069842413723039</v>
      </c>
      <c r="F20">
        <f t="shared" si="4"/>
        <v>7350354.4999999991</v>
      </c>
      <c r="G20" s="3">
        <v>137965</v>
      </c>
      <c r="H20" s="3">
        <v>1183364</v>
      </c>
      <c r="I20">
        <v>148467.1</v>
      </c>
      <c r="J20">
        <v>6036.8</v>
      </c>
      <c r="K20">
        <f t="shared" si="0"/>
        <v>19664.853065466312</v>
      </c>
      <c r="L20">
        <f t="shared" si="1"/>
        <v>0.52443779878330632</v>
      </c>
      <c r="M20">
        <f t="shared" si="5"/>
        <v>0.48475361752048574</v>
      </c>
      <c r="N20">
        <f t="shared" si="6"/>
        <v>0.51524638247951426</v>
      </c>
      <c r="O20">
        <f t="shared" si="7"/>
        <v>14025.133832650179</v>
      </c>
      <c r="P20">
        <f t="shared" si="8"/>
        <v>49.508305207012185</v>
      </c>
      <c r="Q20">
        <f t="shared" si="9"/>
        <v>3.7986768120435747E-3</v>
      </c>
      <c r="R20">
        <f t="shared" si="10"/>
        <v>0.92926311620554314</v>
      </c>
      <c r="S20">
        <f t="shared" si="11"/>
        <v>122.23625740638056</v>
      </c>
      <c r="T20">
        <f t="shared" si="11"/>
        <v>149.45497469910416</v>
      </c>
      <c r="U20">
        <f t="shared" si="11"/>
        <v>113.91442824113027</v>
      </c>
      <c r="V20">
        <f t="shared" si="11"/>
        <v>107.3325868044865</v>
      </c>
    </row>
    <row r="21" spans="1:22" x14ac:dyDescent="0.2">
      <c r="A21">
        <v>1980</v>
      </c>
      <c r="B21" s="3">
        <v>2449258</v>
      </c>
      <c r="C21" s="3"/>
      <c r="D21">
        <v>7309359</v>
      </c>
      <c r="E21">
        <f t="shared" si="3"/>
        <v>0.3350851969372417</v>
      </c>
      <c r="F21">
        <f t="shared" si="4"/>
        <v>7309359</v>
      </c>
      <c r="G21" s="3">
        <v>136592</v>
      </c>
      <c r="H21" s="3">
        <v>1298351</v>
      </c>
      <c r="I21">
        <v>150227.4</v>
      </c>
      <c r="J21">
        <v>6921.1</v>
      </c>
      <c r="K21">
        <f t="shared" si="0"/>
        <v>20654.74710091791</v>
      </c>
      <c r="L21">
        <f t="shared" si="1"/>
        <v>0.53009972816257001</v>
      </c>
      <c r="M21">
        <f t="shared" si="5"/>
        <v>0.48475361752048574</v>
      </c>
      <c r="N21">
        <f t="shared" si="6"/>
        <v>0.51524638247951426</v>
      </c>
      <c r="O21">
        <f t="shared" si="7"/>
        <v>13380.413824540396</v>
      </c>
      <c r="P21">
        <f t="shared" si="8"/>
        <v>48.655298567371865</v>
      </c>
      <c r="Q21">
        <f t="shared" si="9"/>
        <v>3.9993046068550397E-3</v>
      </c>
      <c r="R21">
        <f t="shared" si="10"/>
        <v>0.90923493317464066</v>
      </c>
      <c r="S21">
        <f t="shared" si="11"/>
        <v>116.61719082158351</v>
      </c>
      <c r="T21">
        <f t="shared" si="11"/>
        <v>146.87993026539658</v>
      </c>
      <c r="U21">
        <f t="shared" si="11"/>
        <v>119.93083912998708</v>
      </c>
      <c r="V21">
        <f t="shared" si="11"/>
        <v>105.01927353915616</v>
      </c>
    </row>
    <row r="22" spans="1:22" x14ac:dyDescent="0.2">
      <c r="A22">
        <v>1981</v>
      </c>
      <c r="B22" s="3">
        <v>2754046</v>
      </c>
      <c r="C22" s="3"/>
      <c r="D22">
        <v>7496486.5</v>
      </c>
      <c r="E22">
        <f t="shared" si="3"/>
        <v>0.36737823779179751</v>
      </c>
      <c r="F22">
        <f t="shared" si="4"/>
        <v>7496486.5</v>
      </c>
      <c r="G22" s="3">
        <v>138197</v>
      </c>
      <c r="H22" s="3">
        <v>1434635</v>
      </c>
      <c r="I22">
        <v>151991.70000000001</v>
      </c>
      <c r="J22">
        <v>7646.1</v>
      </c>
      <c r="K22">
        <f t="shared" si="0"/>
        <v>20812.610039066163</v>
      </c>
      <c r="L22">
        <f t="shared" si="1"/>
        <v>0.5209190405679498</v>
      </c>
      <c r="M22">
        <f t="shared" si="5"/>
        <v>0.48475361752048574</v>
      </c>
      <c r="N22">
        <f t="shared" si="6"/>
        <v>0.51524638247951426</v>
      </c>
      <c r="O22">
        <f t="shared" si="7"/>
        <v>13790.894779271006</v>
      </c>
      <c r="P22">
        <f t="shared" si="8"/>
        <v>49.321683355077937</v>
      </c>
      <c r="Q22">
        <f t="shared" si="9"/>
        <v>3.9333872245574169E-3</v>
      </c>
      <c r="R22">
        <f t="shared" si="10"/>
        <v>0.90924043878711791</v>
      </c>
      <c r="S22">
        <f t="shared" si="11"/>
        <v>120.19474353812585</v>
      </c>
      <c r="T22">
        <f t="shared" si="11"/>
        <v>148.89160328005622</v>
      </c>
      <c r="U22">
        <f t="shared" si="11"/>
        <v>117.95411373661358</v>
      </c>
      <c r="V22">
        <f t="shared" si="11"/>
        <v>105.01990945337553</v>
      </c>
    </row>
    <row r="23" spans="1:22" x14ac:dyDescent="0.2">
      <c r="A23">
        <v>1982</v>
      </c>
      <c r="B23" s="3">
        <v>2850122</v>
      </c>
      <c r="C23" s="3"/>
      <c r="D23">
        <v>7323942</v>
      </c>
      <c r="E23">
        <f t="shared" si="3"/>
        <v>0.38915136138434742</v>
      </c>
      <c r="F23">
        <f t="shared" si="4"/>
        <v>7323941.9999999991</v>
      </c>
      <c r="G23" s="3">
        <v>134303</v>
      </c>
      <c r="H23" s="3">
        <v>1505607</v>
      </c>
      <c r="I23">
        <v>153546.6</v>
      </c>
      <c r="J23">
        <v>8129.4</v>
      </c>
      <c r="K23">
        <f t="shared" si="0"/>
        <v>20890.072107369437</v>
      </c>
      <c r="L23">
        <f t="shared" si="1"/>
        <v>0.52826054463633487</v>
      </c>
      <c r="M23">
        <f t="shared" si="5"/>
        <v>0.48475361752048574</v>
      </c>
      <c r="N23">
        <f t="shared" si="6"/>
        <v>0.51524638247951426</v>
      </c>
      <c r="O23">
        <f t="shared" si="7"/>
        <v>13516.37373508772</v>
      </c>
      <c r="P23">
        <f t="shared" si="8"/>
        <v>47.698496743008306</v>
      </c>
      <c r="Q23">
        <f t="shared" si="9"/>
        <v>4.0345861261150322E-3</v>
      </c>
      <c r="R23">
        <f t="shared" si="10"/>
        <v>0.87467257497072548</v>
      </c>
      <c r="S23">
        <f t="shared" si="11"/>
        <v>117.80215139457439</v>
      </c>
      <c r="T23">
        <f t="shared" si="11"/>
        <v>143.99155038944684</v>
      </c>
      <c r="U23">
        <f t="shared" si="11"/>
        <v>120.98885861751974</v>
      </c>
      <c r="V23">
        <f t="shared" si="11"/>
        <v>101.02722086064553</v>
      </c>
    </row>
    <row r="24" spans="1:22" x14ac:dyDescent="0.2">
      <c r="A24">
        <v>1983</v>
      </c>
      <c r="B24" s="3">
        <v>3107510</v>
      </c>
      <c r="C24" s="3"/>
      <c r="D24">
        <v>7655244</v>
      </c>
      <c r="E24">
        <f t="shared" si="3"/>
        <v>0.40593219497641092</v>
      </c>
      <c r="F24">
        <f t="shared" si="4"/>
        <v>7655244</v>
      </c>
      <c r="G24" s="3">
        <v>136815</v>
      </c>
      <c r="H24" s="3">
        <v>1600381</v>
      </c>
      <c r="I24">
        <v>154962.70000000001</v>
      </c>
      <c r="J24">
        <v>8403</v>
      </c>
      <c r="K24">
        <f t="shared" si="0"/>
        <v>20700.501472883436</v>
      </c>
      <c r="L24">
        <f t="shared" si="1"/>
        <v>0.51500429604409959</v>
      </c>
      <c r="M24">
        <f t="shared" si="5"/>
        <v>0.48475361752048574</v>
      </c>
      <c r="N24">
        <f t="shared" si="6"/>
        <v>0.51524638247951426</v>
      </c>
      <c r="O24">
        <f t="shared" si="7"/>
        <v>14582.37067972445</v>
      </c>
      <c r="P24">
        <f t="shared" si="8"/>
        <v>49.400558973223873</v>
      </c>
      <c r="Q24">
        <f t="shared" si="9"/>
        <v>3.8370476220199699E-3</v>
      </c>
      <c r="R24">
        <f t="shared" si="10"/>
        <v>0.88288988253302236</v>
      </c>
      <c r="S24">
        <f t="shared" si="11"/>
        <v>127.09286323189657</v>
      </c>
      <c r="T24">
        <f t="shared" si="11"/>
        <v>149.12971188557373</v>
      </c>
      <c r="U24">
        <f t="shared" si="11"/>
        <v>115.06508914119739</v>
      </c>
      <c r="V24">
        <f t="shared" si="11"/>
        <v>101.97634373214268</v>
      </c>
    </row>
    <row r="25" spans="1:22" x14ac:dyDescent="0.2">
      <c r="A25">
        <v>1984</v>
      </c>
      <c r="B25" s="3">
        <v>3468119</v>
      </c>
      <c r="C25" s="3"/>
      <c r="D25">
        <v>8235799</v>
      </c>
      <c r="E25">
        <f t="shared" si="3"/>
        <v>0.42110291909746705</v>
      </c>
      <c r="F25">
        <f t="shared" si="4"/>
        <v>8235799</v>
      </c>
      <c r="G25" s="3">
        <v>144678</v>
      </c>
      <c r="H25" s="3">
        <v>1773132</v>
      </c>
      <c r="I25">
        <v>156464.29999999999</v>
      </c>
      <c r="J25">
        <v>8828.1</v>
      </c>
      <c r="K25">
        <f t="shared" si="0"/>
        <v>20964.233681687394</v>
      </c>
      <c r="L25">
        <f t="shared" si="1"/>
        <v>0.51126619357640268</v>
      </c>
      <c r="M25">
        <f t="shared" si="5"/>
        <v>0.48475361752048574</v>
      </c>
      <c r="N25">
        <f t="shared" si="6"/>
        <v>0.51524638247951426</v>
      </c>
      <c r="O25">
        <f t="shared" si="7"/>
        <v>15703.67190932194</v>
      </c>
      <c r="P25">
        <f t="shared" si="8"/>
        <v>52.636921010096238</v>
      </c>
      <c r="Q25">
        <f t="shared" si="9"/>
        <v>3.6249500715197008E-3</v>
      </c>
      <c r="R25">
        <f t="shared" si="10"/>
        <v>0.92467099523661311</v>
      </c>
      <c r="S25">
        <f t="shared" si="11"/>
        <v>136.86558036719325</v>
      </c>
      <c r="T25">
        <f t="shared" si="11"/>
        <v>158.89959603562522</v>
      </c>
      <c r="U25">
        <f t="shared" si="11"/>
        <v>108.70472410040716</v>
      </c>
      <c r="V25">
        <f t="shared" si="11"/>
        <v>106.80218350544351</v>
      </c>
    </row>
    <row r="26" spans="1:22" x14ac:dyDescent="0.2">
      <c r="A26">
        <v>1985</v>
      </c>
      <c r="B26" s="3">
        <v>3722538</v>
      </c>
      <c r="C26" s="3"/>
      <c r="D26">
        <v>8533360</v>
      </c>
      <c r="E26">
        <f t="shared" si="3"/>
        <v>0.43623355864512925</v>
      </c>
      <c r="F26">
        <f t="shared" si="4"/>
        <v>8533360</v>
      </c>
      <c r="G26" s="3">
        <v>147485</v>
      </c>
      <c r="H26" s="3">
        <v>1908328</v>
      </c>
      <c r="I26">
        <v>157973.70000000001</v>
      </c>
      <c r="J26">
        <v>9313</v>
      </c>
      <c r="K26">
        <f t="shared" si="0"/>
        <v>21348.655589278067</v>
      </c>
      <c r="L26">
        <f t="shared" si="1"/>
        <v>0.51264164395366818</v>
      </c>
      <c r="M26">
        <f t="shared" si="5"/>
        <v>0.48475361752048574</v>
      </c>
      <c r="N26">
        <f t="shared" si="6"/>
        <v>0.51524638247951426</v>
      </c>
      <c r="O26">
        <f t="shared" si="7"/>
        <v>16223.620179750831</v>
      </c>
      <c r="P26">
        <f t="shared" si="8"/>
        <v>54.017599132007412</v>
      </c>
      <c r="Q26">
        <f t="shared" si="9"/>
        <v>3.5663539628112335E-3</v>
      </c>
      <c r="R26">
        <f t="shared" si="10"/>
        <v>0.93360477092072913</v>
      </c>
      <c r="S26">
        <f t="shared" si="11"/>
        <v>141.39719706194381</v>
      </c>
      <c r="T26">
        <f t="shared" si="11"/>
        <v>163.06756771057997</v>
      </c>
      <c r="U26">
        <f t="shared" si="11"/>
        <v>106.94754849665023</v>
      </c>
      <c r="V26">
        <f t="shared" si="11"/>
        <v>107.83406052432554</v>
      </c>
    </row>
    <row r="27" spans="1:22" x14ac:dyDescent="0.2">
      <c r="A27">
        <v>1986</v>
      </c>
      <c r="B27" s="3">
        <v>3924103</v>
      </c>
      <c r="C27" s="3"/>
      <c r="D27">
        <v>8808309</v>
      </c>
      <c r="E27">
        <f t="shared" si="3"/>
        <v>0.44550015218585087</v>
      </c>
      <c r="F27">
        <f t="shared" si="4"/>
        <v>8808309</v>
      </c>
      <c r="G27" s="3">
        <v>148716</v>
      </c>
      <c r="H27" s="3">
        <v>2036205</v>
      </c>
      <c r="I27">
        <v>159590.20000000001</v>
      </c>
      <c r="J27">
        <v>9931.6</v>
      </c>
      <c r="K27">
        <f t="shared" si="0"/>
        <v>22293.146144329035</v>
      </c>
      <c r="L27">
        <f t="shared" si="1"/>
        <v>0.51889693007548476</v>
      </c>
      <c r="M27">
        <f t="shared" si="5"/>
        <v>0.48475361752048574</v>
      </c>
      <c r="N27">
        <f t="shared" si="6"/>
        <v>0.51524638247951426</v>
      </c>
      <c r="O27">
        <f t="shared" si="7"/>
        <v>16427.808264017578</v>
      </c>
      <c r="P27">
        <f t="shared" si="8"/>
        <v>55.193295077016003</v>
      </c>
      <c r="Q27">
        <f t="shared" si="9"/>
        <v>3.6054146608125496E-3</v>
      </c>
      <c r="R27">
        <f t="shared" si="10"/>
        <v>0.93186173085816038</v>
      </c>
      <c r="S27">
        <f t="shared" si="11"/>
        <v>143.17680127289555</v>
      </c>
      <c r="T27">
        <f t="shared" si="11"/>
        <v>166.61674207597937</v>
      </c>
      <c r="U27">
        <f t="shared" si="11"/>
        <v>108.11889770577802</v>
      </c>
      <c r="V27">
        <f t="shared" si="11"/>
        <v>107.63273433849425</v>
      </c>
    </row>
    <row r="28" spans="1:22" x14ac:dyDescent="0.2">
      <c r="A28">
        <v>1987</v>
      </c>
      <c r="B28" s="3">
        <v>4160111</v>
      </c>
      <c r="C28" s="3"/>
      <c r="D28">
        <v>9116680</v>
      </c>
      <c r="E28">
        <f t="shared" si="3"/>
        <v>0.4563186379252096</v>
      </c>
      <c r="F28">
        <f t="shared" si="4"/>
        <v>9116680</v>
      </c>
      <c r="G28" s="3">
        <v>153504</v>
      </c>
      <c r="H28" s="3">
        <v>2186167</v>
      </c>
      <c r="I28">
        <v>160803.4</v>
      </c>
      <c r="J28">
        <v>10551.6</v>
      </c>
      <c r="K28">
        <f t="shared" si="0"/>
        <v>23123.315865369939</v>
      </c>
      <c r="L28">
        <f t="shared" si="1"/>
        <v>0.52550689152284635</v>
      </c>
      <c r="M28">
        <f t="shared" si="5"/>
        <v>0.48475361752048574</v>
      </c>
      <c r="N28">
        <f t="shared" si="6"/>
        <v>0.51524638247951426</v>
      </c>
      <c r="O28">
        <f t="shared" si="7"/>
        <v>16439.269840572237</v>
      </c>
      <c r="P28">
        <f t="shared" si="8"/>
        <v>56.69457237844474</v>
      </c>
      <c r="Q28">
        <f t="shared" si="9"/>
        <v>3.6127215538120658E-3</v>
      </c>
      <c r="R28">
        <f t="shared" si="10"/>
        <v>0.95460668120201442</v>
      </c>
      <c r="S28">
        <f t="shared" si="11"/>
        <v>143.27669480965142</v>
      </c>
      <c r="T28">
        <f t="shared" si="11"/>
        <v>171.14877685606697</v>
      </c>
      <c r="U28">
        <f t="shared" si="11"/>
        <v>108.33801625137791</v>
      </c>
      <c r="V28">
        <f t="shared" si="11"/>
        <v>110.25984211300046</v>
      </c>
    </row>
    <row r="29" spans="1:22" x14ac:dyDescent="0.2">
      <c r="A29">
        <v>1988</v>
      </c>
      <c r="B29" s="3">
        <v>4487274</v>
      </c>
      <c r="C29" s="3"/>
      <c r="D29">
        <v>9489531</v>
      </c>
      <c r="E29">
        <f t="shared" si="3"/>
        <v>0.4728657296129809</v>
      </c>
      <c r="F29">
        <f t="shared" si="4"/>
        <v>9489531</v>
      </c>
      <c r="G29" s="3">
        <v>157796</v>
      </c>
      <c r="H29" s="3">
        <v>2371171</v>
      </c>
      <c r="I29">
        <v>161924.4</v>
      </c>
      <c r="J29">
        <v>11233.5</v>
      </c>
      <c r="K29">
        <f t="shared" si="0"/>
        <v>23756.215129385902</v>
      </c>
      <c r="L29">
        <f t="shared" si="1"/>
        <v>0.52842126422411473</v>
      </c>
      <c r="M29">
        <f t="shared" si="5"/>
        <v>0.48475361752048574</v>
      </c>
      <c r="N29">
        <f t="shared" si="6"/>
        <v>0.51524638247951426</v>
      </c>
      <c r="O29">
        <f t="shared" si="7"/>
        <v>16852.291696665165</v>
      </c>
      <c r="P29">
        <f t="shared" si="8"/>
        <v>58.604700712184204</v>
      </c>
      <c r="Q29">
        <f t="shared" si="9"/>
        <v>3.5685336071347574E-3</v>
      </c>
      <c r="R29">
        <f t="shared" si="10"/>
        <v>0.97450415131999879</v>
      </c>
      <c r="S29">
        <f t="shared" si="11"/>
        <v>146.8763927888825</v>
      </c>
      <c r="T29">
        <f t="shared" si="11"/>
        <v>176.91504537601298</v>
      </c>
      <c r="U29">
        <f t="shared" si="11"/>
        <v>107.01291150307814</v>
      </c>
      <c r="V29">
        <f t="shared" si="11"/>
        <v>112.55805765753719</v>
      </c>
    </row>
    <row r="30" spans="1:22" x14ac:dyDescent="0.2">
      <c r="A30">
        <v>1989</v>
      </c>
      <c r="B30" s="3">
        <v>4834750</v>
      </c>
      <c r="C30" s="3"/>
      <c r="D30">
        <v>9822400</v>
      </c>
      <c r="E30">
        <f t="shared" si="3"/>
        <v>0.49221676983222024</v>
      </c>
      <c r="F30">
        <f t="shared" si="4"/>
        <v>9822400</v>
      </c>
      <c r="G30" s="3">
        <v>162417</v>
      </c>
      <c r="H30" s="3">
        <v>2518803</v>
      </c>
      <c r="I30">
        <v>162915.79999999999</v>
      </c>
      <c r="J30">
        <v>11890.900000000001</v>
      </c>
      <c r="K30">
        <f t="shared" si="0"/>
        <v>24157.852248823623</v>
      </c>
      <c r="L30">
        <f t="shared" si="1"/>
        <v>0.52097895444438702</v>
      </c>
      <c r="M30">
        <f t="shared" si="5"/>
        <v>0.48475361752048574</v>
      </c>
      <c r="N30">
        <f t="shared" si="6"/>
        <v>0.51524638247951426</v>
      </c>
      <c r="O30">
        <f t="shared" si="7"/>
        <v>17231.890596676207</v>
      </c>
      <c r="P30">
        <f t="shared" si="8"/>
        <v>60.291267022596955</v>
      </c>
      <c r="Q30">
        <f t="shared" si="9"/>
        <v>3.509564294227374E-3</v>
      </c>
      <c r="R30">
        <f t="shared" si="10"/>
        <v>0.99693829573313342</v>
      </c>
      <c r="S30">
        <f t="shared" si="11"/>
        <v>150.18479250945478</v>
      </c>
      <c r="T30">
        <f t="shared" si="11"/>
        <v>182.00642800761636</v>
      </c>
      <c r="U30">
        <f t="shared" si="11"/>
        <v>105.24454428049175</v>
      </c>
      <c r="V30">
        <f t="shared" si="11"/>
        <v>115.14926644503261</v>
      </c>
    </row>
    <row r="31" spans="1:22" x14ac:dyDescent="0.2">
      <c r="A31">
        <v>1990</v>
      </c>
      <c r="B31" s="3">
        <v>5097011</v>
      </c>
      <c r="C31" s="3"/>
      <c r="D31">
        <v>9978170</v>
      </c>
      <c r="E31">
        <f t="shared" si="3"/>
        <v>0.51081621179033831</v>
      </c>
      <c r="F31">
        <f t="shared" si="4"/>
        <v>9978170</v>
      </c>
      <c r="G31" s="3">
        <v>163319</v>
      </c>
      <c r="H31" s="3">
        <v>2668555</v>
      </c>
      <c r="I31">
        <v>164229.5</v>
      </c>
      <c r="J31">
        <v>12490</v>
      </c>
      <c r="K31">
        <f t="shared" si="0"/>
        <v>24451.064221756635</v>
      </c>
      <c r="L31">
        <f t="shared" si="1"/>
        <v>0.52355292150634947</v>
      </c>
      <c r="M31">
        <f t="shared" si="5"/>
        <v>0.48475361752048574</v>
      </c>
      <c r="N31">
        <f t="shared" si="6"/>
        <v>0.51524638247951426</v>
      </c>
      <c r="O31">
        <f t="shared" si="7"/>
        <v>17468.696367425327</v>
      </c>
      <c r="P31">
        <f t="shared" si="8"/>
        <v>60.757476580029774</v>
      </c>
      <c r="Q31">
        <f t="shared" si="9"/>
        <v>3.4974675243502115E-3</v>
      </c>
      <c r="R31">
        <f t="shared" si="10"/>
        <v>0.9944559290505055</v>
      </c>
      <c r="S31">
        <f t="shared" si="11"/>
        <v>152.24867664018726</v>
      </c>
      <c r="T31">
        <f t="shared" si="11"/>
        <v>183.41381485552512</v>
      </c>
      <c r="U31">
        <f t="shared" si="11"/>
        <v>104.88178727527546</v>
      </c>
      <c r="V31">
        <f t="shared" si="11"/>
        <v>114.86254588893038</v>
      </c>
    </row>
    <row r="32" spans="1:22" x14ac:dyDescent="0.2">
      <c r="A32">
        <v>1991</v>
      </c>
      <c r="B32" s="3">
        <v>5234050</v>
      </c>
      <c r="C32" s="3"/>
      <c r="D32">
        <v>9939456</v>
      </c>
      <c r="E32">
        <f t="shared" si="3"/>
        <v>0.52659320590583625</v>
      </c>
      <c r="F32">
        <f t="shared" si="4"/>
        <v>9939456</v>
      </c>
      <c r="G32" s="3">
        <v>159265</v>
      </c>
      <c r="H32" s="3">
        <v>2734823</v>
      </c>
      <c r="I32">
        <v>165924.20000000001</v>
      </c>
      <c r="J32">
        <v>12845.5</v>
      </c>
      <c r="K32">
        <f t="shared" si="0"/>
        <v>24393.592351620639</v>
      </c>
      <c r="L32">
        <f t="shared" si="1"/>
        <v>0.52250608993035985</v>
      </c>
      <c r="M32">
        <f t="shared" si="5"/>
        <v>0.48475361752048574</v>
      </c>
      <c r="N32">
        <f t="shared" si="6"/>
        <v>0.51524638247951426</v>
      </c>
      <c r="O32">
        <f t="shared" si="7"/>
        <v>17818.113915385838</v>
      </c>
      <c r="P32">
        <f t="shared" si="8"/>
        <v>59.903594532925268</v>
      </c>
      <c r="Q32">
        <f t="shared" si="9"/>
        <v>3.5025193109494974E-3</v>
      </c>
      <c r="R32">
        <f t="shared" si="10"/>
        <v>0.95986601110627612</v>
      </c>
      <c r="S32">
        <f t="shared" si="11"/>
        <v>155.29403034906781</v>
      </c>
      <c r="T32">
        <f t="shared" si="11"/>
        <v>180.83612775409011</v>
      </c>
      <c r="U32">
        <f t="shared" si="11"/>
        <v>105.03327986349179</v>
      </c>
      <c r="V32">
        <f t="shared" si="11"/>
        <v>110.86730998043031</v>
      </c>
    </row>
    <row r="33" spans="1:22" x14ac:dyDescent="0.2">
      <c r="A33">
        <v>1992</v>
      </c>
      <c r="B33" s="3">
        <v>5544772</v>
      </c>
      <c r="C33" s="3"/>
      <c r="D33">
        <v>10301173</v>
      </c>
      <c r="E33">
        <f t="shared" si="3"/>
        <v>0.53826607901837975</v>
      </c>
      <c r="F33">
        <f t="shared" si="4"/>
        <v>10301173</v>
      </c>
      <c r="G33" s="3">
        <v>160438</v>
      </c>
      <c r="H33" s="3">
        <v>2909092</v>
      </c>
      <c r="I33">
        <v>167953.3</v>
      </c>
      <c r="J33">
        <v>13368.599999999999</v>
      </c>
      <c r="K33">
        <f t="shared" si="0"/>
        <v>24836.415522189189</v>
      </c>
      <c r="L33">
        <f t="shared" si="1"/>
        <v>0.52465493621739545</v>
      </c>
      <c r="M33">
        <f t="shared" si="5"/>
        <v>0.48475361752048574</v>
      </c>
      <c r="N33">
        <f t="shared" si="6"/>
        <v>0.51524638247951426</v>
      </c>
      <c r="O33">
        <f t="shared" si="7"/>
        <v>18640.324743872054</v>
      </c>
      <c r="P33">
        <f t="shared" si="8"/>
        <v>61.333555220409487</v>
      </c>
      <c r="Q33">
        <f t="shared" si="9"/>
        <v>3.4444982401551491E-3</v>
      </c>
      <c r="R33">
        <f t="shared" si="10"/>
        <v>0.95525363300393629</v>
      </c>
      <c r="S33">
        <f t="shared" si="11"/>
        <v>162.46002075403518</v>
      </c>
      <c r="T33">
        <f t="shared" si="11"/>
        <v>185.15287294411527</v>
      </c>
      <c r="U33">
        <f t="shared" si="11"/>
        <v>103.29334845250118</v>
      </c>
      <c r="V33">
        <f t="shared" si="11"/>
        <v>110.33456692368877</v>
      </c>
    </row>
    <row r="34" spans="1:22" x14ac:dyDescent="0.2">
      <c r="A34">
        <v>1993</v>
      </c>
      <c r="B34" s="3">
        <v>5852179</v>
      </c>
      <c r="C34" s="3"/>
      <c r="D34">
        <v>10602463</v>
      </c>
      <c r="E34">
        <f t="shared" si="3"/>
        <v>0.5519641049442946</v>
      </c>
      <c r="F34">
        <f t="shared" si="4"/>
        <v>10602462.999999998</v>
      </c>
      <c r="G34" s="3">
        <v>164670</v>
      </c>
      <c r="H34" s="3">
        <v>3035636</v>
      </c>
      <c r="I34">
        <v>169920.1</v>
      </c>
      <c r="J34">
        <v>14020.100000000002</v>
      </c>
      <c r="K34">
        <f t="shared" si="0"/>
        <v>25400.3836017832</v>
      </c>
      <c r="L34">
        <f t="shared" si="1"/>
        <v>0.51871892503629846</v>
      </c>
      <c r="M34">
        <f t="shared" si="5"/>
        <v>0.48475361752048574</v>
      </c>
      <c r="N34">
        <f t="shared" si="6"/>
        <v>0.51524638247951426</v>
      </c>
      <c r="O34">
        <f t="shared" si="7"/>
        <v>18804.906715364519</v>
      </c>
      <c r="P34">
        <f t="shared" si="8"/>
        <v>62.396755887031595</v>
      </c>
      <c r="Q34">
        <f t="shared" si="9"/>
        <v>3.4239001946268781E-3</v>
      </c>
      <c r="R34">
        <f t="shared" si="10"/>
        <v>0.96910253701592686</v>
      </c>
      <c r="S34">
        <f t="shared" si="11"/>
        <v>163.89443731446534</v>
      </c>
      <c r="T34">
        <f t="shared" si="11"/>
        <v>188.36244814701621</v>
      </c>
      <c r="U34">
        <f t="shared" si="11"/>
        <v>102.6756558465394</v>
      </c>
      <c r="V34">
        <f t="shared" si="11"/>
        <v>111.93415552899526</v>
      </c>
    </row>
    <row r="35" spans="1:22" x14ac:dyDescent="0.2">
      <c r="A35">
        <v>1994</v>
      </c>
      <c r="B35" s="3">
        <v>6244311</v>
      </c>
      <c r="C35" s="3"/>
      <c r="D35">
        <v>11054640</v>
      </c>
      <c r="E35">
        <f t="shared" si="3"/>
        <v>0.56485882851001934</v>
      </c>
      <c r="F35">
        <f t="shared" si="4"/>
        <v>11054640</v>
      </c>
      <c r="G35" s="3">
        <v>170120</v>
      </c>
      <c r="H35" s="3">
        <v>3197637</v>
      </c>
      <c r="I35">
        <v>171992.2</v>
      </c>
      <c r="J35">
        <v>14841</v>
      </c>
      <c r="K35">
        <f t="shared" si="0"/>
        <v>26273.821441629028</v>
      </c>
      <c r="L35">
        <f t="shared" si="1"/>
        <v>0.51208804302027877</v>
      </c>
      <c r="M35">
        <f t="shared" si="5"/>
        <v>0.48475361752048574</v>
      </c>
      <c r="N35">
        <f t="shared" si="6"/>
        <v>0.51524638247951426</v>
      </c>
      <c r="O35">
        <f t="shared" si="7"/>
        <v>19121.349557597638</v>
      </c>
      <c r="P35">
        <f t="shared" si="8"/>
        <v>64.274077545377054</v>
      </c>
      <c r="Q35">
        <f t="shared" si="9"/>
        <v>3.3983702186302046E-3</v>
      </c>
      <c r="R35">
        <f t="shared" si="10"/>
        <v>0.98911462263986383</v>
      </c>
      <c r="S35">
        <f t="shared" si="11"/>
        <v>166.65239949715524</v>
      </c>
      <c r="T35">
        <f t="shared" si="11"/>
        <v>194.02968033718943</v>
      </c>
      <c r="U35">
        <f t="shared" si="11"/>
        <v>101.91006488880106</v>
      </c>
      <c r="V35">
        <f t="shared" si="11"/>
        <v>114.2456094971036</v>
      </c>
    </row>
    <row r="36" spans="1:22" x14ac:dyDescent="0.2">
      <c r="A36">
        <v>1995</v>
      </c>
      <c r="B36" s="3">
        <v>6562952</v>
      </c>
      <c r="C36" s="3"/>
      <c r="D36">
        <v>11361680</v>
      </c>
      <c r="E36">
        <f t="shared" si="3"/>
        <v>0.57763922236852294</v>
      </c>
      <c r="F36">
        <f t="shared" si="4"/>
        <v>11361680</v>
      </c>
      <c r="G36" s="3">
        <v>175364</v>
      </c>
      <c r="H36" s="3">
        <v>3366613</v>
      </c>
      <c r="I36">
        <v>174237.4</v>
      </c>
      <c r="J36">
        <v>15550.7</v>
      </c>
      <c r="K36">
        <f t="shared" si="0"/>
        <v>26921.128963917457</v>
      </c>
      <c r="L36">
        <f t="shared" si="1"/>
        <v>0.51297236365586707</v>
      </c>
      <c r="M36">
        <f t="shared" si="5"/>
        <v>0.48475361752048574</v>
      </c>
      <c r="N36">
        <f t="shared" si="6"/>
        <v>0.51524638247951426</v>
      </c>
      <c r="O36">
        <f t="shared" si="7"/>
        <v>19119.686102719421</v>
      </c>
      <c r="P36">
        <f t="shared" si="8"/>
        <v>65.20804373802639</v>
      </c>
      <c r="Q36">
        <f t="shared" si="9"/>
        <v>3.3886081595477882E-3</v>
      </c>
      <c r="R36">
        <f t="shared" si="10"/>
        <v>1.0064658907903814</v>
      </c>
      <c r="S36">
        <f t="shared" si="11"/>
        <v>166.63790163202941</v>
      </c>
      <c r="T36">
        <f t="shared" si="11"/>
        <v>196.8491243296381</v>
      </c>
      <c r="U36">
        <f t="shared" si="11"/>
        <v>101.617321011432</v>
      </c>
      <c r="V36">
        <f t="shared" si="11"/>
        <v>116.2497313248782</v>
      </c>
    </row>
    <row r="37" spans="1:22" x14ac:dyDescent="0.2">
      <c r="A37">
        <v>1996</v>
      </c>
      <c r="B37" s="3">
        <v>6969044</v>
      </c>
      <c r="C37" s="3"/>
      <c r="D37">
        <v>11815750</v>
      </c>
      <c r="E37">
        <f t="shared" si="3"/>
        <v>0.589809703150456</v>
      </c>
      <c r="F37">
        <f t="shared" si="4"/>
        <v>11815750</v>
      </c>
      <c r="G37" s="3">
        <v>177990</v>
      </c>
      <c r="H37" s="3">
        <v>3562746</v>
      </c>
      <c r="I37">
        <v>176547.3</v>
      </c>
      <c r="J37">
        <v>16297.199999999997</v>
      </c>
      <c r="K37">
        <f t="shared" si="0"/>
        <v>27631.284994039346</v>
      </c>
      <c r="L37">
        <f t="shared" si="1"/>
        <v>0.51122449506704215</v>
      </c>
      <c r="M37">
        <f t="shared" si="5"/>
        <v>0.48475361752048574</v>
      </c>
      <c r="N37">
        <f t="shared" si="6"/>
        <v>0.51524638247951426</v>
      </c>
      <c r="O37">
        <f t="shared" si="7"/>
        <v>19834.318673691843</v>
      </c>
      <c r="P37">
        <f t="shared" si="8"/>
        <v>66.926823576457991</v>
      </c>
      <c r="Q37">
        <f t="shared" si="9"/>
        <v>3.3469436751210955E-3</v>
      </c>
      <c r="R37">
        <f t="shared" si="10"/>
        <v>1.0081717477412568</v>
      </c>
      <c r="S37">
        <f t="shared" si="11"/>
        <v>172.86629217280347</v>
      </c>
      <c r="T37">
        <f t="shared" si="11"/>
        <v>202.0377527060694</v>
      </c>
      <c r="U37">
        <f t="shared" si="11"/>
        <v>100.36788965512903</v>
      </c>
      <c r="V37">
        <f t="shared" si="11"/>
        <v>116.44676275339705</v>
      </c>
    </row>
    <row r="38" spans="1:22" x14ac:dyDescent="0.2">
      <c r="A38">
        <v>1997</v>
      </c>
      <c r="B38" s="3">
        <v>7431991</v>
      </c>
      <c r="C38" s="3"/>
      <c r="D38">
        <v>12360252</v>
      </c>
      <c r="E38">
        <f t="shared" si="3"/>
        <v>0.60128151108893246</v>
      </c>
      <c r="F38">
        <f t="shared" si="4"/>
        <v>12360252</v>
      </c>
      <c r="G38" s="3">
        <v>184313</v>
      </c>
      <c r="H38" s="3">
        <v>3823494</v>
      </c>
      <c r="I38">
        <v>179158</v>
      </c>
      <c r="J38">
        <v>17173.099999999999</v>
      </c>
      <c r="K38">
        <f t="shared" si="0"/>
        <v>28560.831629263273</v>
      </c>
      <c r="L38">
        <f t="shared" si="1"/>
        <v>0.51446429361930068</v>
      </c>
      <c r="M38">
        <f t="shared" si="5"/>
        <v>0.48475361752048574</v>
      </c>
      <c r="N38">
        <f t="shared" si="6"/>
        <v>0.51524638247951426</v>
      </c>
      <c r="O38">
        <f t="shared" si="7"/>
        <v>20263.371119136762</v>
      </c>
      <c r="P38">
        <f t="shared" si="8"/>
        <v>68.990790252179636</v>
      </c>
      <c r="Q38">
        <f t="shared" si="9"/>
        <v>3.3094792210124884E-3</v>
      </c>
      <c r="R38">
        <f t="shared" si="10"/>
        <v>1.0287734848569419</v>
      </c>
      <c r="S38">
        <f t="shared" si="11"/>
        <v>176.60570498611651</v>
      </c>
      <c r="T38">
        <f t="shared" si="11"/>
        <v>208.26842624680054</v>
      </c>
      <c r="U38">
        <f t="shared" si="11"/>
        <v>99.244408485154992</v>
      </c>
      <c r="V38">
        <f t="shared" si="11"/>
        <v>118.8263231800732</v>
      </c>
    </row>
    <row r="39" spans="1:22" x14ac:dyDescent="0.2">
      <c r="A39">
        <v>1998</v>
      </c>
      <c r="B39" s="4">
        <v>7871500</v>
      </c>
      <c r="C39" s="5"/>
      <c r="D39">
        <v>12924324</v>
      </c>
      <c r="E39">
        <f t="shared" si="3"/>
        <v>0.60904539378616629</v>
      </c>
      <c r="F39">
        <f t="shared" si="4"/>
        <v>12924324</v>
      </c>
      <c r="G39" s="3">
        <v>189735</v>
      </c>
      <c r="H39" s="3">
        <v>4146921</v>
      </c>
      <c r="I39">
        <v>181754.5</v>
      </c>
      <c r="J39">
        <v>18163.400000000001</v>
      </c>
      <c r="K39">
        <f t="shared" si="0"/>
        <v>29822.736014939976</v>
      </c>
      <c r="L39">
        <f t="shared" si="1"/>
        <v>0.5268272883186178</v>
      </c>
      <c r="M39">
        <f t="shared" si="5"/>
        <v>0.48475361752048574</v>
      </c>
      <c r="N39">
        <f t="shared" si="6"/>
        <v>0.51524638247951426</v>
      </c>
      <c r="O39">
        <f t="shared" si="7"/>
        <v>20609.566877438152</v>
      </c>
      <c r="P39">
        <f t="shared" si="8"/>
        <v>71.108687817908219</v>
      </c>
      <c r="Q39">
        <f t="shared" si="9"/>
        <v>3.3051526339793569E-3</v>
      </c>
      <c r="R39">
        <f t="shared" si="10"/>
        <v>1.0439081288221199</v>
      </c>
      <c r="S39">
        <f t="shared" si="11"/>
        <v>179.62297914047866</v>
      </c>
      <c r="T39">
        <f t="shared" si="11"/>
        <v>214.66190559895634</v>
      </c>
      <c r="U39">
        <f t="shared" si="11"/>
        <v>99.114663125783522</v>
      </c>
      <c r="V39">
        <f t="shared" si="11"/>
        <v>120.57441848141319</v>
      </c>
    </row>
    <row r="40" spans="1:22" x14ac:dyDescent="0.2">
      <c r="A40">
        <v>1999</v>
      </c>
      <c r="B40" s="4">
        <v>8378827</v>
      </c>
      <c r="C40" s="5"/>
      <c r="D40">
        <v>13526821</v>
      </c>
      <c r="E40">
        <f t="shared" si="3"/>
        <v>0.61942321850788151</v>
      </c>
      <c r="F40">
        <f t="shared" si="4"/>
        <v>13526821</v>
      </c>
      <c r="G40" s="3">
        <v>194225</v>
      </c>
      <c r="H40" s="3">
        <v>4429104</v>
      </c>
      <c r="I40">
        <v>184287</v>
      </c>
      <c r="J40">
        <v>19345.400000000001</v>
      </c>
      <c r="K40">
        <f t="shared" si="0"/>
        <v>31231.312327298321</v>
      </c>
      <c r="L40">
        <f t="shared" si="1"/>
        <v>0.52860668921795373</v>
      </c>
      <c r="M40">
        <f t="shared" si="5"/>
        <v>0.48475361752048574</v>
      </c>
      <c r="N40">
        <f t="shared" si="6"/>
        <v>0.51524638247951426</v>
      </c>
      <c r="O40">
        <f t="shared" si="7"/>
        <v>21060.046778801669</v>
      </c>
      <c r="P40">
        <f t="shared" si="8"/>
        <v>73.400842164667068</v>
      </c>
      <c r="Q40">
        <f t="shared" si="9"/>
        <v>3.3069778149088657E-3</v>
      </c>
      <c r="R40">
        <f t="shared" si="10"/>
        <v>1.0539267555497676</v>
      </c>
      <c r="S40">
        <f t="shared" si="11"/>
        <v>183.54914325673698</v>
      </c>
      <c r="T40">
        <f t="shared" si="11"/>
        <v>221.58142886821105</v>
      </c>
      <c r="U40">
        <f t="shared" si="11"/>
        <v>99.169396511198784</v>
      </c>
      <c r="V40">
        <f t="shared" si="11"/>
        <v>121.73159894424903</v>
      </c>
    </row>
    <row r="41" spans="1:22" x14ac:dyDescent="0.2">
      <c r="A41">
        <v>2000</v>
      </c>
      <c r="B41" s="4">
        <v>8927924</v>
      </c>
      <c r="C41" s="5"/>
      <c r="D41">
        <v>14095967</v>
      </c>
      <c r="E41">
        <f t="shared" si="3"/>
        <v>0.63336726029509005</v>
      </c>
      <c r="F41">
        <f t="shared" si="4"/>
        <v>14095967</v>
      </c>
      <c r="G41" s="3">
        <v>197180</v>
      </c>
      <c r="H41" s="3">
        <v>4811250</v>
      </c>
      <c r="I41">
        <v>186813</v>
      </c>
      <c r="J41">
        <v>20686.2</v>
      </c>
      <c r="K41">
        <f t="shared" si="0"/>
        <v>32660.671456813478</v>
      </c>
      <c r="L41">
        <f t="shared" si="1"/>
        <v>0.53889907664984604</v>
      </c>
      <c r="M41">
        <f t="shared" si="5"/>
        <v>0.48475361752048574</v>
      </c>
      <c r="N41">
        <f t="shared" si="6"/>
        <v>0.51524638247951426</v>
      </c>
      <c r="O41">
        <f t="shared" si="7"/>
        <v>21545.465081801183</v>
      </c>
      <c r="P41">
        <f t="shared" si="8"/>
        <v>75.454957631428215</v>
      </c>
      <c r="Q41">
        <f t="shared" si="9"/>
        <v>3.3179981445849152E-3</v>
      </c>
      <c r="R41">
        <f t="shared" si="10"/>
        <v>1.0554939966704673</v>
      </c>
      <c r="S41">
        <f t="shared" si="11"/>
        <v>187.77981351936828</v>
      </c>
      <c r="T41">
        <f t="shared" si="11"/>
        <v>227.78236371803388</v>
      </c>
      <c r="U41">
        <f t="shared" si="11"/>
        <v>99.49987331040839</v>
      </c>
      <c r="V41">
        <f t="shared" si="11"/>
        <v>121.91261984209541</v>
      </c>
    </row>
    <row r="42" spans="1:22" x14ac:dyDescent="0.2">
      <c r="A42">
        <v>2001</v>
      </c>
      <c r="B42" s="4">
        <v>9188997</v>
      </c>
      <c r="C42" s="5"/>
      <c r="D42">
        <v>14205419</v>
      </c>
      <c r="E42">
        <f t="shared" si="3"/>
        <v>0.64686560811757821</v>
      </c>
      <c r="F42">
        <f t="shared" si="4"/>
        <v>14205419</v>
      </c>
      <c r="G42" s="3">
        <v>194341</v>
      </c>
      <c r="H42" s="3">
        <v>4934293</v>
      </c>
      <c r="I42">
        <v>189228.4</v>
      </c>
      <c r="J42">
        <v>22067.600000000002</v>
      </c>
      <c r="K42">
        <f t="shared" si="0"/>
        <v>34114.659556902676</v>
      </c>
      <c r="L42">
        <f t="shared" si="1"/>
        <v>0.53697841015727832</v>
      </c>
      <c r="M42">
        <f t="shared" si="5"/>
        <v>0.48475361752048574</v>
      </c>
      <c r="N42">
        <f t="shared" si="6"/>
        <v>0.51524638247951426</v>
      </c>
      <c r="O42">
        <f t="shared" si="7"/>
        <v>21299.890993615478</v>
      </c>
      <c r="P42">
        <f t="shared" si="8"/>
        <v>75.07022730203289</v>
      </c>
      <c r="Q42">
        <f t="shared" si="9"/>
        <v>3.4317230687919672E-3</v>
      </c>
      <c r="R42">
        <f t="shared" si="10"/>
        <v>1.0270181431539875</v>
      </c>
      <c r="S42">
        <f t="shared" si="11"/>
        <v>185.63950899079944</v>
      </c>
      <c r="T42">
        <f t="shared" si="11"/>
        <v>226.62094521652531</v>
      </c>
      <c r="U42">
        <f t="shared" si="11"/>
        <v>102.9102475956698</v>
      </c>
      <c r="V42">
        <f t="shared" si="11"/>
        <v>118.62357611907588</v>
      </c>
    </row>
    <row r="43" spans="1:22" x14ac:dyDescent="0.2">
      <c r="A43">
        <v>2002</v>
      </c>
      <c r="B43" s="4">
        <v>9454715</v>
      </c>
      <c r="C43" s="5"/>
      <c r="D43">
        <v>14396938</v>
      </c>
      <c r="E43">
        <f t="shared" si="3"/>
        <v>0.65671707414451597</v>
      </c>
      <c r="F43">
        <f t="shared" si="4"/>
        <v>14396938</v>
      </c>
      <c r="G43" s="3">
        <v>191503</v>
      </c>
      <c r="H43" s="3">
        <v>4957991</v>
      </c>
      <c r="I43">
        <v>191540</v>
      </c>
      <c r="J43">
        <v>23314.6</v>
      </c>
      <c r="K43">
        <f t="shared" si="0"/>
        <v>35501.74179706104</v>
      </c>
      <c r="L43">
        <f t="shared" si="1"/>
        <v>0.52439349044365691</v>
      </c>
      <c r="M43">
        <f t="shared" si="5"/>
        <v>0.48475361752048574</v>
      </c>
      <c r="N43">
        <f t="shared" si="6"/>
        <v>0.51524638247951426</v>
      </c>
      <c r="O43">
        <f t="shared" si="7"/>
        <v>21368.297631049565</v>
      </c>
      <c r="P43">
        <f t="shared" si="8"/>
        <v>75.164132818210291</v>
      </c>
      <c r="Q43">
        <f t="shared" si="9"/>
        <v>3.5182332473426181E-3</v>
      </c>
      <c r="R43">
        <f t="shared" si="10"/>
        <v>0.9998068288608124</v>
      </c>
      <c r="S43">
        <f t="shared" si="11"/>
        <v>186.23570803185473</v>
      </c>
      <c r="T43">
        <f t="shared" si="11"/>
        <v>226.90442586660447</v>
      </c>
      <c r="U43">
        <f t="shared" si="11"/>
        <v>105.50450818014264</v>
      </c>
      <c r="V43">
        <f t="shared" si="11"/>
        <v>115.48059034626021</v>
      </c>
    </row>
    <row r="44" spans="1:22" x14ac:dyDescent="0.2">
      <c r="A44">
        <v>2003</v>
      </c>
      <c r="B44" s="4">
        <v>9904098</v>
      </c>
      <c r="C44" s="5"/>
      <c r="D44">
        <v>14799683</v>
      </c>
      <c r="E44">
        <f t="shared" si="3"/>
        <v>0.66921014456863703</v>
      </c>
      <c r="F44">
        <f t="shared" si="4"/>
        <v>14799683</v>
      </c>
      <c r="G44" s="3">
        <v>190231</v>
      </c>
      <c r="H44" s="3">
        <v>5106611</v>
      </c>
      <c r="I44">
        <v>193615.8</v>
      </c>
      <c r="J44">
        <v>24622.9</v>
      </c>
      <c r="K44">
        <f t="shared" si="0"/>
        <v>36793.973014069532</v>
      </c>
      <c r="L44">
        <f t="shared" si="1"/>
        <v>0.51560586335070591</v>
      </c>
      <c r="M44">
        <f t="shared" si="5"/>
        <v>0.48475361752048574</v>
      </c>
      <c r="N44">
        <f t="shared" si="6"/>
        <v>0.51524638247951426</v>
      </c>
      <c r="O44">
        <f t="shared" si="7"/>
        <v>21943.784502043218</v>
      </c>
      <c r="P44">
        <f t="shared" si="8"/>
        <v>76.438405336754542</v>
      </c>
      <c r="Q44">
        <f t="shared" si="9"/>
        <v>3.5453538945623472E-3</v>
      </c>
      <c r="R44">
        <f t="shared" si="10"/>
        <v>0.98251795566270939</v>
      </c>
      <c r="S44">
        <f t="shared" si="11"/>
        <v>191.25137220562613</v>
      </c>
      <c r="T44">
        <f t="shared" si="11"/>
        <v>230.75118180426921</v>
      </c>
      <c r="U44">
        <f t="shared" si="11"/>
        <v>106.31780006424549</v>
      </c>
      <c r="V44">
        <f t="shared" si="11"/>
        <v>113.48367531657048</v>
      </c>
    </row>
    <row r="45" spans="1:22" x14ac:dyDescent="0.2">
      <c r="A45">
        <v>2004</v>
      </c>
      <c r="B45" s="4">
        <v>10585924</v>
      </c>
      <c r="C45" s="5"/>
      <c r="D45">
        <v>15372598</v>
      </c>
      <c r="E45">
        <f t="shared" si="3"/>
        <v>0.68862296405591295</v>
      </c>
      <c r="F45">
        <f t="shared" si="4"/>
        <v>15372598.000000002</v>
      </c>
      <c r="G45" s="3">
        <v>192990</v>
      </c>
      <c r="H45" s="3">
        <v>5406291</v>
      </c>
      <c r="I45">
        <v>195950.2</v>
      </c>
      <c r="J45">
        <v>27038.1</v>
      </c>
      <c r="K45">
        <f t="shared" si="0"/>
        <v>39264.011529253374</v>
      </c>
      <c r="L45">
        <f t="shared" si="1"/>
        <v>0.51070563136481995</v>
      </c>
      <c r="M45">
        <f t="shared" si="5"/>
        <v>0.48475361752048574</v>
      </c>
      <c r="N45">
        <f t="shared" si="6"/>
        <v>0.51524638247951426</v>
      </c>
      <c r="O45">
        <f t="shared" si="7"/>
        <v>21904.005068540911</v>
      </c>
      <c r="P45">
        <f t="shared" si="8"/>
        <v>78.451555548297478</v>
      </c>
      <c r="Q45">
        <f t="shared" si="9"/>
        <v>3.6365447226070517E-3</v>
      </c>
      <c r="R45">
        <f t="shared" si="10"/>
        <v>0.98489310038979283</v>
      </c>
      <c r="S45">
        <f t="shared" si="11"/>
        <v>190.90467397578476</v>
      </c>
      <c r="T45">
        <f t="shared" si="11"/>
        <v>236.82845131841592</v>
      </c>
      <c r="U45">
        <f t="shared" si="11"/>
        <v>109.05242360595169</v>
      </c>
      <c r="V45">
        <f t="shared" si="11"/>
        <v>113.7580114256306</v>
      </c>
    </row>
    <row r="46" spans="1:22" x14ac:dyDescent="0.2">
      <c r="A46">
        <v>2005</v>
      </c>
      <c r="B46" s="4">
        <v>11328929</v>
      </c>
      <c r="C46" s="5"/>
      <c r="D46">
        <v>15920553</v>
      </c>
      <c r="E46">
        <f t="shared" si="3"/>
        <v>0.71159142524760288</v>
      </c>
      <c r="F46">
        <f t="shared" si="4"/>
        <v>15920553</v>
      </c>
      <c r="G46" s="3">
        <v>196226</v>
      </c>
      <c r="H46" s="3">
        <v>5694360</v>
      </c>
      <c r="I46">
        <v>198347.8</v>
      </c>
      <c r="J46">
        <v>29748.399999999998</v>
      </c>
      <c r="K46">
        <f t="shared" si="0"/>
        <v>41805.450353268163</v>
      </c>
      <c r="L46">
        <f t="shared" si="1"/>
        <v>0.50263886374431332</v>
      </c>
      <c r="M46">
        <f t="shared" si="5"/>
        <v>0.48475361752048574</v>
      </c>
      <c r="N46">
        <f t="shared" si="6"/>
        <v>0.51524638247951426</v>
      </c>
      <c r="O46">
        <f t="shared" si="7"/>
        <v>21736.874411696408</v>
      </c>
      <c r="P46">
        <f t="shared" si="8"/>
        <v>80.265841113438114</v>
      </c>
      <c r="Q46">
        <f t="shared" si="9"/>
        <v>3.7325402675784216E-3</v>
      </c>
      <c r="R46">
        <f t="shared" si="10"/>
        <v>0.98930262901832045</v>
      </c>
      <c r="S46">
        <f t="shared" si="11"/>
        <v>189.44804431119056</v>
      </c>
      <c r="T46">
        <f t="shared" si="11"/>
        <v>242.30539103794885</v>
      </c>
      <c r="U46">
        <f t="shared" si="11"/>
        <v>111.93113062952351</v>
      </c>
      <c r="V46">
        <f t="shared" si="11"/>
        <v>114.26732477944246</v>
      </c>
    </row>
    <row r="47" spans="1:22" x14ac:dyDescent="0.2">
      <c r="A47">
        <v>2006</v>
      </c>
      <c r="B47" s="4">
        <v>12023591</v>
      </c>
      <c r="C47" s="5"/>
      <c r="D47">
        <v>16386528</v>
      </c>
      <c r="E47">
        <f t="shared" si="3"/>
        <v>0.73374854026429515</v>
      </c>
      <c r="F47">
        <f t="shared" si="4"/>
        <v>16386528</v>
      </c>
      <c r="G47" s="3">
        <v>200571</v>
      </c>
      <c r="H47" s="3">
        <v>6047079</v>
      </c>
      <c r="I47">
        <v>200699.1</v>
      </c>
      <c r="J47">
        <v>32043.4</v>
      </c>
      <c r="K47">
        <f t="shared" si="0"/>
        <v>43670.819417859442</v>
      </c>
      <c r="L47">
        <f t="shared" si="1"/>
        <v>0.50293452263970062</v>
      </c>
      <c r="M47">
        <f t="shared" si="5"/>
        <v>0.48475361752048574</v>
      </c>
      <c r="N47">
        <f t="shared" si="6"/>
        <v>0.51524638247951426</v>
      </c>
      <c r="O47">
        <f t="shared" si="7"/>
        <v>21585.652236087903</v>
      </c>
      <c r="P47">
        <f t="shared" si="8"/>
        <v>81.64724206536053</v>
      </c>
      <c r="Q47">
        <f t="shared" si="9"/>
        <v>3.784893194469576E-3</v>
      </c>
      <c r="R47">
        <f t="shared" si="10"/>
        <v>0.99936173106904813</v>
      </c>
      <c r="S47">
        <f t="shared" si="11"/>
        <v>188.13006524562172</v>
      </c>
      <c r="T47">
        <f t="shared" si="11"/>
        <v>246.47554478196435</v>
      </c>
      <c r="U47">
        <f t="shared" si="11"/>
        <v>113.50108617684664</v>
      </c>
      <c r="V47">
        <f t="shared" si="11"/>
        <v>115.42918025956044</v>
      </c>
    </row>
    <row r="48" spans="1:22" x14ac:dyDescent="0.2">
      <c r="A48">
        <v>2007</v>
      </c>
      <c r="B48" s="4">
        <v>12587164</v>
      </c>
      <c r="C48" s="5"/>
      <c r="D48">
        <v>16702365</v>
      </c>
      <c r="E48">
        <f t="shared" si="3"/>
        <v>0.75361567059515222</v>
      </c>
      <c r="F48">
        <f t="shared" si="4"/>
        <v>16702365</v>
      </c>
      <c r="G48" s="3">
        <v>202278</v>
      </c>
      <c r="H48" s="3">
        <v>6369769</v>
      </c>
      <c r="I48">
        <v>202723.9</v>
      </c>
      <c r="J48">
        <v>33299.199999999997</v>
      </c>
      <c r="K48">
        <f t="shared" si="0"/>
        <v>44185.917702192484</v>
      </c>
      <c r="L48">
        <f t="shared" si="1"/>
        <v>0.50605275342404377</v>
      </c>
      <c r="M48">
        <f t="shared" si="5"/>
        <v>0.48475361752048574</v>
      </c>
      <c r="N48">
        <f t="shared" si="6"/>
        <v>0.51524638247951426</v>
      </c>
      <c r="O48">
        <f t="shared" si="7"/>
        <v>21967.715141282799</v>
      </c>
      <c r="P48">
        <f t="shared" si="8"/>
        <v>82.389718232532033</v>
      </c>
      <c r="Q48">
        <f t="shared" si="9"/>
        <v>3.7587585661599879E-3</v>
      </c>
      <c r="R48">
        <f t="shared" si="10"/>
        <v>0.99780045668024342</v>
      </c>
      <c r="S48">
        <f t="shared" si="11"/>
        <v>191.45994003912367</v>
      </c>
      <c r="T48">
        <f t="shared" si="11"/>
        <v>248.71692138161387</v>
      </c>
      <c r="U48">
        <f t="shared" si="11"/>
        <v>112.71736295202732</v>
      </c>
      <c r="V48">
        <f t="shared" si="11"/>
        <v>115.24884853656441</v>
      </c>
    </row>
    <row r="49" spans="1:22" x14ac:dyDescent="0.2">
      <c r="A49">
        <v>2008</v>
      </c>
      <c r="B49" s="4">
        <v>12788251</v>
      </c>
      <c r="C49" s="5"/>
      <c r="D49">
        <v>16671577</v>
      </c>
      <c r="E49">
        <f t="shared" si="3"/>
        <v>0.76706906611174219</v>
      </c>
      <c r="F49">
        <f t="shared" si="4"/>
        <v>16671577</v>
      </c>
      <c r="G49" s="3">
        <v>200085</v>
      </c>
      <c r="H49" s="3">
        <v>6475493</v>
      </c>
      <c r="I49">
        <v>204409</v>
      </c>
      <c r="J49">
        <v>34326.200000000004</v>
      </c>
      <c r="K49">
        <f t="shared" si="0"/>
        <v>44749.816563453445</v>
      </c>
      <c r="L49">
        <f t="shared" si="1"/>
        <v>0.50636267617831399</v>
      </c>
      <c r="M49">
        <f t="shared" si="5"/>
        <v>0.48475361752048574</v>
      </c>
      <c r="N49">
        <f t="shared" si="6"/>
        <v>0.51524638247951426</v>
      </c>
      <c r="O49">
        <f t="shared" si="7"/>
        <v>21866.65764006037</v>
      </c>
      <c r="P49">
        <f t="shared" si="8"/>
        <v>81.559897069111443</v>
      </c>
      <c r="Q49">
        <f t="shared" si="9"/>
        <v>3.8104805188126818E-3</v>
      </c>
      <c r="R49">
        <f t="shared" si="10"/>
        <v>0.97884633259787979</v>
      </c>
      <c r="S49">
        <f t="shared" si="11"/>
        <v>190.57917192099609</v>
      </c>
      <c r="T49">
        <f t="shared" si="11"/>
        <v>246.21186893707497</v>
      </c>
      <c r="U49">
        <f t="shared" si="11"/>
        <v>114.2683968923895</v>
      </c>
      <c r="V49">
        <f t="shared" si="11"/>
        <v>113.05959219689569</v>
      </c>
    </row>
    <row r="50" spans="1:22" x14ac:dyDescent="0.2">
      <c r="A50">
        <v>2009</v>
      </c>
      <c r="B50" s="4">
        <v>12433013</v>
      </c>
      <c r="C50" s="5"/>
      <c r="D50">
        <v>16195003</v>
      </c>
      <c r="E50">
        <f t="shared" si="3"/>
        <v>0.76770674262919247</v>
      </c>
      <c r="F50">
        <f t="shared" si="4"/>
        <v>16195003</v>
      </c>
      <c r="G50" s="3">
        <v>186818</v>
      </c>
      <c r="H50" s="3">
        <v>6126325</v>
      </c>
      <c r="I50">
        <v>206060.79999999999</v>
      </c>
      <c r="J50">
        <v>33869.999999999993</v>
      </c>
      <c r="K50">
        <f t="shared" si="0"/>
        <v>44118.40891745226</v>
      </c>
      <c r="L50">
        <f t="shared" si="1"/>
        <v>0.49274660936974812</v>
      </c>
      <c r="M50">
        <f t="shared" si="5"/>
        <v>0.48475361752048574</v>
      </c>
      <c r="N50">
        <f t="shared" si="6"/>
        <v>0.51524638247951426</v>
      </c>
      <c r="O50">
        <f t="shared" si="7"/>
        <v>22435.643411454508</v>
      </c>
      <c r="P50">
        <f t="shared" si="8"/>
        <v>78.593322941578407</v>
      </c>
      <c r="Q50">
        <f t="shared" si="9"/>
        <v>3.86388138347533E-3</v>
      </c>
      <c r="R50">
        <f t="shared" si="10"/>
        <v>0.90661591142031872</v>
      </c>
      <c r="S50">
        <f t="shared" si="11"/>
        <v>195.53817566688474</v>
      </c>
      <c r="T50">
        <f t="shared" si="11"/>
        <v>237.25641672921651</v>
      </c>
      <c r="U50">
        <f t="shared" si="11"/>
        <v>115.86977791705084</v>
      </c>
      <c r="V50">
        <f t="shared" si="11"/>
        <v>104.71676892567659</v>
      </c>
    </row>
    <row r="51" spans="1:22" x14ac:dyDescent="0.2">
      <c r="A51">
        <v>2010</v>
      </c>
      <c r="B51" s="4">
        <v>12941001</v>
      </c>
      <c r="C51" s="5"/>
      <c r="D51">
        <v>16651722</v>
      </c>
      <c r="E51">
        <f t="shared" si="3"/>
        <v>0.77715692106798329</v>
      </c>
      <c r="F51">
        <f t="shared" si="4"/>
        <v>16651721.999999998</v>
      </c>
      <c r="G51" s="3">
        <v>187284</v>
      </c>
      <c r="H51" s="3">
        <v>6241287</v>
      </c>
      <c r="I51">
        <v>207665.3</v>
      </c>
      <c r="J51">
        <v>34297.5</v>
      </c>
      <c r="K51">
        <f t="shared" si="0"/>
        <v>44132.013844601352</v>
      </c>
      <c r="L51">
        <f t="shared" si="1"/>
        <v>0.48228780756604533</v>
      </c>
      <c r="M51">
        <f t="shared" si="5"/>
        <v>0.48475361752048574</v>
      </c>
      <c r="N51">
        <f t="shared" si="6"/>
        <v>0.51524638247951426</v>
      </c>
      <c r="O51">
        <f t="shared" si="7"/>
        <v>23614.134618661752</v>
      </c>
      <c r="P51">
        <f t="shared" si="8"/>
        <v>80.185384847637039</v>
      </c>
      <c r="Q51">
        <f t="shared" si="9"/>
        <v>3.7651860468626503E-3</v>
      </c>
      <c r="R51">
        <f t="shared" si="10"/>
        <v>0.90185505233662056</v>
      </c>
      <c r="S51">
        <f t="shared" si="11"/>
        <v>205.80933288179742</v>
      </c>
      <c r="T51">
        <f t="shared" si="11"/>
        <v>242.06251079554497</v>
      </c>
      <c r="U51">
        <f t="shared" si="11"/>
        <v>112.91010974926823</v>
      </c>
      <c r="V51">
        <f t="shared" si="11"/>
        <v>104.16687588467059</v>
      </c>
    </row>
    <row r="52" spans="1:22" x14ac:dyDescent="0.2">
      <c r="A52">
        <v>2011</v>
      </c>
      <c r="B52" s="4">
        <v>13462668</v>
      </c>
      <c r="C52" s="5"/>
      <c r="D52">
        <v>16943864</v>
      </c>
      <c r="E52">
        <f t="shared" si="3"/>
        <v>0.79454532921180199</v>
      </c>
      <c r="F52">
        <f t="shared" si="4"/>
        <v>16943864</v>
      </c>
      <c r="G52" s="3">
        <v>191877</v>
      </c>
      <c r="H52" s="3">
        <v>6531987</v>
      </c>
      <c r="I52">
        <v>209179.2</v>
      </c>
      <c r="J52">
        <v>35161.5</v>
      </c>
      <c r="K52">
        <f t="shared" si="0"/>
        <v>44253.611099672067</v>
      </c>
      <c r="L52">
        <f t="shared" si="1"/>
        <v>0.48519260818137983</v>
      </c>
      <c r="M52">
        <f t="shared" si="5"/>
        <v>0.48475361752048574</v>
      </c>
      <c r="N52">
        <f t="shared" si="6"/>
        <v>0.51524638247951426</v>
      </c>
      <c r="O52">
        <f t="shared" si="7"/>
        <v>23778.537528919325</v>
      </c>
      <c r="P52">
        <f t="shared" si="8"/>
        <v>81.001667469805795</v>
      </c>
      <c r="Q52">
        <f t="shared" si="9"/>
        <v>3.7136793001884055E-3</v>
      </c>
      <c r="R52">
        <f t="shared" si="10"/>
        <v>0.91728527501778379</v>
      </c>
      <c r="S52">
        <f t="shared" si="11"/>
        <v>207.24218883143689</v>
      </c>
      <c r="T52">
        <f t="shared" si="11"/>
        <v>244.52669328237087</v>
      </c>
      <c r="U52">
        <f t="shared" si="11"/>
        <v>111.3655293892452</v>
      </c>
      <c r="V52">
        <f t="shared" si="11"/>
        <v>105.94911138552759</v>
      </c>
    </row>
    <row r="53" spans="1:22" x14ac:dyDescent="0.2">
      <c r="A53">
        <v>2012</v>
      </c>
      <c r="B53" s="4">
        <v>14094484</v>
      </c>
      <c r="C53" s="5"/>
      <c r="D53">
        <v>17382956</v>
      </c>
      <c r="E53">
        <f t="shared" si="3"/>
        <v>0.81082204890813736</v>
      </c>
      <c r="F53">
        <f t="shared" si="4"/>
        <v>17382956</v>
      </c>
      <c r="G53" s="3">
        <v>196701</v>
      </c>
      <c r="H53" s="3">
        <v>6871565</v>
      </c>
      <c r="I53">
        <v>209823</v>
      </c>
      <c r="J53">
        <v>36118.500000000007</v>
      </c>
      <c r="K53">
        <f t="shared" si="0"/>
        <v>44545.532584662207</v>
      </c>
      <c r="L53">
        <f t="shared" si="1"/>
        <v>0.48753576221733269</v>
      </c>
      <c r="M53">
        <f t="shared" si="5"/>
        <v>0.48475361752048574</v>
      </c>
      <c r="N53">
        <f t="shared" si="6"/>
        <v>0.51524638247951426</v>
      </c>
      <c r="O53">
        <f t="shared" si="7"/>
        <v>24225.894259523036</v>
      </c>
      <c r="P53">
        <f t="shared" si="8"/>
        <v>82.84580813352207</v>
      </c>
      <c r="Q53">
        <f t="shared" si="9"/>
        <v>3.6478523013000401E-3</v>
      </c>
      <c r="R53">
        <f t="shared" si="10"/>
        <v>0.93746157475586567</v>
      </c>
      <c r="S53">
        <f t="shared" si="11"/>
        <v>211.14113290762467</v>
      </c>
      <c r="T53">
        <f t="shared" si="11"/>
        <v>250.09375915313447</v>
      </c>
      <c r="U53">
        <f t="shared" si="11"/>
        <v>109.39151440660086</v>
      </c>
      <c r="V53">
        <f t="shared" si="11"/>
        <v>108.27953256039751</v>
      </c>
    </row>
    <row r="54" spans="1:22" x14ac:dyDescent="0.2">
      <c r="A54">
        <v>2013</v>
      </c>
      <c r="B54" s="4">
        <v>14630684</v>
      </c>
      <c r="C54" s="5"/>
      <c r="D54">
        <v>17764046</v>
      </c>
      <c r="E54">
        <f t="shared" si="3"/>
        <v>0.82361214331464805</v>
      </c>
      <c r="F54">
        <f t="shared" si="4"/>
        <v>17764046</v>
      </c>
      <c r="G54" s="3">
        <v>200707</v>
      </c>
      <c r="H54" s="3">
        <v>7095280</v>
      </c>
      <c r="I54">
        <v>210673.5</v>
      </c>
      <c r="J54">
        <v>38042.799999999996</v>
      </c>
      <c r="K54">
        <f t="shared" si="0"/>
        <v>46190.188317155909</v>
      </c>
      <c r="L54">
        <f t="shared" si="1"/>
        <v>0.48495887136924015</v>
      </c>
      <c r="M54">
        <f t="shared" si="5"/>
        <v>0.48475361752048574</v>
      </c>
      <c r="N54">
        <f t="shared" si="6"/>
        <v>0.51524638247951426</v>
      </c>
      <c r="O54">
        <f t="shared" si="7"/>
        <v>23932.56579714203</v>
      </c>
      <c r="P54">
        <f t="shared" si="8"/>
        <v>84.320268092569776</v>
      </c>
      <c r="Q54">
        <f t="shared" si="9"/>
        <v>3.6981975624761593E-3</v>
      </c>
      <c r="R54">
        <f t="shared" si="10"/>
        <v>0.95269219906632774</v>
      </c>
      <c r="S54">
        <f t="shared" si="11"/>
        <v>208.58462443789784</v>
      </c>
      <c r="T54">
        <f t="shared" si="11"/>
        <v>254.54483811762111</v>
      </c>
      <c r="U54">
        <f t="shared" si="11"/>
        <v>110.90126422878768</v>
      </c>
      <c r="V54">
        <f t="shared" si="11"/>
        <v>110.03871387016942</v>
      </c>
    </row>
    <row r="55" spans="1:22" x14ac:dyDescent="0.2">
      <c r="A55">
        <v>2014</v>
      </c>
      <c r="B55" s="4">
        <v>15279312</v>
      </c>
      <c r="C55" s="5"/>
      <c r="D55">
        <v>18244220</v>
      </c>
      <c r="E55">
        <f t="shared" si="3"/>
        <v>0.83748781805963757</v>
      </c>
      <c r="F55">
        <f t="shared" si="4"/>
        <v>18244220</v>
      </c>
      <c r="G55" s="3">
        <v>205575</v>
      </c>
      <c r="H55" s="3">
        <v>7468702</v>
      </c>
      <c r="I55">
        <v>211545.9</v>
      </c>
      <c r="J55">
        <v>39707.5</v>
      </c>
      <c r="K55">
        <f t="shared" si="0"/>
        <v>47412.62994367809</v>
      </c>
      <c r="L55">
        <f t="shared" si="1"/>
        <v>0.488811407215194</v>
      </c>
      <c r="M55">
        <f t="shared" si="5"/>
        <v>0.48475361752048574</v>
      </c>
      <c r="N55">
        <f t="shared" si="6"/>
        <v>0.51524638247951426</v>
      </c>
      <c r="O55">
        <f t="shared" si="7"/>
        <v>24009.871843343855</v>
      </c>
      <c r="P55">
        <f t="shared" si="8"/>
        <v>86.242371040989212</v>
      </c>
      <c r="Q55">
        <f t="shared" si="9"/>
        <v>3.6962825304481901E-3</v>
      </c>
      <c r="R55">
        <f t="shared" si="10"/>
        <v>0.97177491976918484</v>
      </c>
      <c r="S55">
        <f t="shared" si="11"/>
        <v>209.25838640518811</v>
      </c>
      <c r="T55">
        <f t="shared" si="11"/>
        <v>260.34725543576462</v>
      </c>
      <c r="U55">
        <f t="shared" si="11"/>
        <v>110.84383639553852</v>
      </c>
      <c r="V55">
        <f t="shared" si="11"/>
        <v>112.24282349271483</v>
      </c>
    </row>
    <row r="56" spans="1:22" x14ac:dyDescent="0.2">
      <c r="A56">
        <v>2015</v>
      </c>
      <c r="B56" s="4">
        <v>15866579</v>
      </c>
      <c r="C56" s="5"/>
      <c r="D56">
        <v>18785358</v>
      </c>
      <c r="E56">
        <f t="shared" si="3"/>
        <v>0.84462478702828026</v>
      </c>
      <c r="F56">
        <f t="shared" si="4"/>
        <v>18785358</v>
      </c>
      <c r="G56" s="3">
        <v>210298</v>
      </c>
      <c r="H56" s="3">
        <v>7863213</v>
      </c>
      <c r="I56">
        <v>211686.3</v>
      </c>
      <c r="J56">
        <v>40770.1</v>
      </c>
      <c r="K56">
        <f t="shared" si="0"/>
        <v>48270.072849087373</v>
      </c>
      <c r="L56">
        <f t="shared" si="1"/>
        <v>0.49558338946284514</v>
      </c>
      <c r="M56">
        <f t="shared" si="5"/>
        <v>0.48475361752048574</v>
      </c>
      <c r="N56">
        <f t="shared" si="6"/>
        <v>0.51524638247951426</v>
      </c>
      <c r="O56">
        <f t="shared" si="7"/>
        <v>24425.240395118537</v>
      </c>
      <c r="P56">
        <f t="shared" si="8"/>
        <v>88.741491537241671</v>
      </c>
      <c r="Q56">
        <f t="shared" si="9"/>
        <v>3.6571728482509948E-3</v>
      </c>
      <c r="R56">
        <f t="shared" si="10"/>
        <v>0.99344171068226905</v>
      </c>
      <c r="S56">
        <f t="shared" si="11"/>
        <v>212.87853704468125</v>
      </c>
      <c r="T56">
        <f t="shared" si="11"/>
        <v>267.89156520309876</v>
      </c>
      <c r="U56">
        <f t="shared" si="11"/>
        <v>109.67101825211</v>
      </c>
      <c r="V56">
        <f t="shared" si="11"/>
        <v>114.74540072396144</v>
      </c>
    </row>
    <row r="57" spans="1:22" x14ac:dyDescent="0.2">
      <c r="A57">
        <v>2016</v>
      </c>
      <c r="B57" s="4">
        <v>16310916</v>
      </c>
      <c r="C57" s="5"/>
      <c r="D57">
        <v>19095196</v>
      </c>
      <c r="E57">
        <f t="shared" si="3"/>
        <v>0.85418950399880678</v>
      </c>
      <c r="F57">
        <f t="shared" si="4"/>
        <v>19095196</v>
      </c>
      <c r="G57" s="3">
        <v>213597</v>
      </c>
      <c r="H57" s="3">
        <v>8089697</v>
      </c>
      <c r="I57">
        <v>212382.6</v>
      </c>
      <c r="J57">
        <v>42679.5</v>
      </c>
      <c r="K57">
        <f t="shared" si="0"/>
        <v>49964.908021229465</v>
      </c>
      <c r="L57">
        <f t="shared" si="1"/>
        <v>0.49596828283586281</v>
      </c>
      <c r="M57">
        <f t="shared" si="5"/>
        <v>0.48475361752048574</v>
      </c>
      <c r="N57">
        <f t="shared" si="6"/>
        <v>0.51524638247951426</v>
      </c>
      <c r="O57">
        <f t="shared" si="7"/>
        <v>24030.758826233254</v>
      </c>
      <c r="P57">
        <f t="shared" si="8"/>
        <v>89.90941819150909</v>
      </c>
      <c r="Q57">
        <f t="shared" si="9"/>
        <v>3.7201588704890002E-3</v>
      </c>
      <c r="R57">
        <f t="shared" si="10"/>
        <v>1.0057179825465927</v>
      </c>
      <c r="S57">
        <f t="shared" si="11"/>
        <v>209.44042720760581</v>
      </c>
      <c r="T57">
        <f t="shared" si="11"/>
        <v>271.41728574299771</v>
      </c>
      <c r="U57">
        <f t="shared" si="11"/>
        <v>111.55983824534485</v>
      </c>
      <c r="V57">
        <f t="shared" si="11"/>
        <v>116.16334575216113</v>
      </c>
    </row>
    <row r="58" spans="1:22" x14ac:dyDescent="0.2">
      <c r="A58">
        <v>2017</v>
      </c>
      <c r="B58" s="4">
        <v>17031697</v>
      </c>
      <c r="C58" s="5"/>
      <c r="D58">
        <v>19542980</v>
      </c>
      <c r="E58">
        <f t="shared" si="3"/>
        <v>0.87149948472546157</v>
      </c>
      <c r="F58">
        <f t="shared" si="4"/>
        <v>19542980</v>
      </c>
      <c r="G58" s="3">
        <v>216921</v>
      </c>
      <c r="H58" s="3">
        <v>8499494</v>
      </c>
      <c r="I58">
        <v>212933.4</v>
      </c>
      <c r="J58">
        <v>44444.5</v>
      </c>
      <c r="K58">
        <f t="shared" si="0"/>
        <v>50997.735258559376</v>
      </c>
      <c r="L58">
        <f t="shared" si="1"/>
        <v>0.49903976098212643</v>
      </c>
      <c r="M58">
        <f t="shared" si="5"/>
        <v>0.48475361752048574</v>
      </c>
      <c r="N58">
        <f t="shared" si="6"/>
        <v>0.51524638247951426</v>
      </c>
      <c r="O58">
        <f t="shared" si="7"/>
        <v>24279.441200503086</v>
      </c>
      <c r="P58">
        <f t="shared" si="8"/>
        <v>91.779777150977722</v>
      </c>
      <c r="Q58">
        <f t="shared" si="9"/>
        <v>3.7106543605313221E-3</v>
      </c>
      <c r="R58">
        <f t="shared" si="10"/>
        <v>1.0187269822395171</v>
      </c>
      <c r="S58">
        <f t="shared" si="11"/>
        <v>211.60782204863838</v>
      </c>
      <c r="T58">
        <f t="shared" si="11"/>
        <v>277.0634990358339</v>
      </c>
      <c r="U58">
        <f t="shared" si="11"/>
        <v>111.27481773133103</v>
      </c>
      <c r="V58">
        <f t="shared" si="11"/>
        <v>117.66592297106746</v>
      </c>
    </row>
    <row r="59" spans="1:22" x14ac:dyDescent="0.2">
      <c r="A59">
        <v>2018</v>
      </c>
      <c r="B59" s="4">
        <v>17987542</v>
      </c>
      <c r="C59" s="5"/>
      <c r="D59">
        <v>20155260</v>
      </c>
      <c r="E59">
        <f t="shared" si="3"/>
        <v>0.89244901827116097</v>
      </c>
      <c r="F59">
        <f t="shared" si="4"/>
        <v>20155260</v>
      </c>
      <c r="G59" s="3">
        <v>220765</v>
      </c>
      <c r="H59" s="3">
        <v>8952809</v>
      </c>
      <c r="I59">
        <v>213423.4</v>
      </c>
      <c r="J59">
        <v>46757.600000000006</v>
      </c>
      <c r="K59">
        <f t="shared" si="0"/>
        <v>52392.460569431896</v>
      </c>
      <c r="L59">
        <f t="shared" si="1"/>
        <v>0.49772275722830833</v>
      </c>
      <c r="M59">
        <f t="shared" si="5"/>
        <v>0.48475361752048574</v>
      </c>
      <c r="N59">
        <f t="shared" si="6"/>
        <v>0.51524638247951426</v>
      </c>
      <c r="O59">
        <f t="shared" si="7"/>
        <v>24693.803378905082</v>
      </c>
      <c r="P59">
        <f t="shared" si="8"/>
        <v>94.437910744557541</v>
      </c>
      <c r="Q59">
        <f t="shared" si="9"/>
        <v>3.6971766150158047E-3</v>
      </c>
      <c r="R59">
        <f t="shared" si="10"/>
        <v>1.0343992270763187</v>
      </c>
      <c r="S59">
        <f t="shared" si="11"/>
        <v>215.2192016264006</v>
      </c>
      <c r="T59">
        <f t="shared" si="11"/>
        <v>285.08783530253055</v>
      </c>
      <c r="U59">
        <f t="shared" si="11"/>
        <v>110.87064813482523</v>
      </c>
      <c r="V59">
        <f t="shared" si="11"/>
        <v>119.47611273329095</v>
      </c>
    </row>
    <row r="60" spans="1:22" x14ac:dyDescent="0.2">
      <c r="B60" s="1"/>
      <c r="G60" s="1"/>
      <c r="H60" s="1"/>
      <c r="I60" s="1"/>
    </row>
    <row r="61" spans="1:22" x14ac:dyDescent="0.2">
      <c r="G61" s="1"/>
      <c r="H61" s="1"/>
      <c r="I61" s="1"/>
    </row>
    <row r="62" spans="1:22" x14ac:dyDescent="0.2">
      <c r="G62" s="1"/>
      <c r="H62" s="1"/>
      <c r="I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2CC6-1435-3746-A8DD-89941973D992}">
  <dimension ref="A1:V60"/>
  <sheetViews>
    <sheetView workbookViewId="0">
      <selection activeCell="I2" sqref="I2:I59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1961</v>
      </c>
      <c r="B2" s="3">
        <f>'USA Agg'!B2-'USA Oil'!B2</f>
        <v>472658</v>
      </c>
      <c r="C2" s="3"/>
      <c r="E2">
        <v>0.13240113799032371</v>
      </c>
      <c r="F2">
        <f>B2/E2</f>
        <v>3569893.7877297043</v>
      </c>
      <c r="G2" s="3">
        <f>'USA Agg'!G2-'USA Oil'!G2</f>
        <v>93824.462462462456</v>
      </c>
      <c r="H2" s="3">
        <f>'USA Agg'!H2-'USA Oil'!H2</f>
        <v>246138</v>
      </c>
      <c r="I2">
        <v>109048.6</v>
      </c>
      <c r="J2" s="3">
        <f>'USA Agg'!J2-'USA Oil'!J2</f>
        <v>1081.3999999999999</v>
      </c>
      <c r="K2">
        <f t="shared" ref="K2:K59" si="0">J2/E2</f>
        <v>8167.6035146996392</v>
      </c>
      <c r="L2">
        <f t="shared" ref="L2:L59" si="1">H2/B2</f>
        <v>0.52075284878284089</v>
      </c>
      <c r="M2">
        <f>1-AVERAGE($L$2:$L$60)</f>
        <v>0.48173366164355191</v>
      </c>
      <c r="N2">
        <f>1-M2</f>
        <v>0.51826633835644809</v>
      </c>
      <c r="O2">
        <f>(F2/((K2^M2)*(G2^N2)))^(1/N2)</f>
        <v>10833.438378367347</v>
      </c>
      <c r="P2">
        <f>F2/I2</f>
        <v>32.736722779840399</v>
      </c>
      <c r="Q2">
        <f>(K2/F2)^(M2/N2)</f>
        <v>3.5121486811472945E-3</v>
      </c>
      <c r="R2">
        <f>G2/I2</f>
        <v>0.86039126098329044</v>
      </c>
      <c r="S2">
        <f>O2/O$2*100</f>
        <v>100</v>
      </c>
      <c r="T2">
        <f t="shared" ref="T2:V17" si="2">P2/P$2*100</f>
        <v>100</v>
      </c>
      <c r="U2">
        <f t="shared" si="2"/>
        <v>100</v>
      </c>
      <c r="V2">
        <f t="shared" si="2"/>
        <v>100</v>
      </c>
    </row>
    <row r="3" spans="1:22" x14ac:dyDescent="0.2">
      <c r="A3">
        <v>1962</v>
      </c>
      <c r="B3" s="3">
        <f>'USA Agg'!B3-'USA Oil'!B3</f>
        <v>508527</v>
      </c>
      <c r="C3" s="3"/>
      <c r="E3">
        <v>0.1342859908903084</v>
      </c>
      <c r="F3">
        <f t="shared" ref="F3:F59" si="3">B3/E3</f>
        <v>3786895.3911610227</v>
      </c>
      <c r="G3" s="3">
        <f>'USA Agg'!G3-'USA Oil'!G3</f>
        <v>96436.694915254237</v>
      </c>
      <c r="H3" s="3">
        <f>'USA Agg'!H3-'USA Oil'!H3</f>
        <v>263623</v>
      </c>
      <c r="I3">
        <v>111177.3</v>
      </c>
      <c r="J3" s="3">
        <f>'USA Agg'!J3-'USA Oil'!J3</f>
        <v>1117.9000000000001</v>
      </c>
      <c r="K3">
        <f t="shared" si="0"/>
        <v>8324.7700865026</v>
      </c>
      <c r="L3">
        <f t="shared" si="1"/>
        <v>0.51840511909888753</v>
      </c>
      <c r="M3">
        <f t="shared" ref="M3:M59" si="4">1-AVERAGE($L$2:$L$60)</f>
        <v>0.48173366164355191</v>
      </c>
      <c r="N3">
        <f t="shared" ref="N3:N59" si="5">1-M3</f>
        <v>0.51826633835644809</v>
      </c>
      <c r="O3">
        <f t="shared" ref="O3:O59" si="6">(F3/((K3^M3)*(G3^N3)))^(1/N3)</f>
        <v>11603.672880800565</v>
      </c>
      <c r="P3">
        <f t="shared" ref="P3:P59" si="7">F3/I3</f>
        <v>34.061767925296103</v>
      </c>
      <c r="Q3">
        <f t="shared" ref="Q3:Q59" si="8">(K3/F3)^(M3/N3)</f>
        <v>3.3841181210827603E-3</v>
      </c>
      <c r="R3">
        <f t="shared" ref="R3:R59" si="9">G3/I3</f>
        <v>0.86741353599389659</v>
      </c>
      <c r="S3">
        <f t="shared" ref="S3:V59" si="10">O3/O$2*100</f>
        <v>107.10978800572913</v>
      </c>
      <c r="T3">
        <f t="shared" si="2"/>
        <v>104.04758031024315</v>
      </c>
      <c r="U3">
        <f t="shared" si="2"/>
        <v>96.354637240963527</v>
      </c>
      <c r="V3">
        <f t="shared" si="2"/>
        <v>100.8161722845233</v>
      </c>
    </row>
    <row r="4" spans="1:22" x14ac:dyDescent="0.2">
      <c r="A4">
        <v>1963</v>
      </c>
      <c r="B4" s="3">
        <f>'USA Agg'!B4-'USA Oil'!B4</f>
        <v>535581</v>
      </c>
      <c r="C4" s="3"/>
      <c r="E4">
        <v>0.13532451539372861</v>
      </c>
      <c r="F4">
        <f t="shared" si="3"/>
        <v>3957752.9499493823</v>
      </c>
      <c r="G4" s="3">
        <f>'USA Agg'!G4-'USA Oil'!G4</f>
        <v>98031.3670886076</v>
      </c>
      <c r="H4" s="3">
        <f>'USA Agg'!H4-'USA Oil'!H4</f>
        <v>277305</v>
      </c>
      <c r="I4">
        <v>112998.9</v>
      </c>
      <c r="J4" s="3">
        <f>'USA Agg'!J4-'USA Oil'!J4</f>
        <v>1151.9000000000001</v>
      </c>
      <c r="K4">
        <f t="shared" si="0"/>
        <v>8512.1309812086201</v>
      </c>
      <c r="L4">
        <f t="shared" si="1"/>
        <v>0.51776481988718792</v>
      </c>
      <c r="M4">
        <f t="shared" si="4"/>
        <v>0.48173366164355191</v>
      </c>
      <c r="N4">
        <f t="shared" si="5"/>
        <v>0.51826633835644809</v>
      </c>
      <c r="O4">
        <f t="shared" si="6"/>
        <v>12174.967849412033</v>
      </c>
      <c r="P4">
        <f t="shared" si="7"/>
        <v>35.024703337372159</v>
      </c>
      <c r="Q4">
        <f t="shared" si="8"/>
        <v>3.3160097523368594E-3</v>
      </c>
      <c r="R4">
        <f t="shared" si="9"/>
        <v>0.86754266712868533</v>
      </c>
      <c r="S4">
        <f t="shared" si="10"/>
        <v>112.38322888994787</v>
      </c>
      <c r="T4">
        <f t="shared" si="2"/>
        <v>106.98903360888868</v>
      </c>
      <c r="U4">
        <f t="shared" si="2"/>
        <v>94.415414989027084</v>
      </c>
      <c r="V4">
        <f t="shared" si="2"/>
        <v>100.83118070460432</v>
      </c>
    </row>
    <row r="5" spans="1:22" x14ac:dyDescent="0.2">
      <c r="A5">
        <v>1964</v>
      </c>
      <c r="B5" s="3">
        <f>'USA Agg'!B5-'USA Oil'!B5</f>
        <v>575569</v>
      </c>
      <c r="C5" s="3"/>
      <c r="E5">
        <v>0.13710093044649241</v>
      </c>
      <c r="F5">
        <f t="shared" si="3"/>
        <v>4198140.7283346802</v>
      </c>
      <c r="G5" s="3">
        <f>'USA Agg'!G5-'USA Oil'!G5</f>
        <v>100108.62898089172</v>
      </c>
      <c r="H5" s="3">
        <f>'USA Agg'!H5-'USA Oil'!H5</f>
        <v>297091</v>
      </c>
      <c r="I5">
        <v>114814.39999999999</v>
      </c>
      <c r="J5" s="3">
        <f>'USA Agg'!J5-'USA Oil'!J5</f>
        <v>1228.9000000000001</v>
      </c>
      <c r="K5">
        <f t="shared" si="0"/>
        <v>8963.4694381568315</v>
      </c>
      <c r="L5">
        <f t="shared" si="1"/>
        <v>0.51616921689667095</v>
      </c>
      <c r="M5">
        <f t="shared" si="4"/>
        <v>0.48173366164355191</v>
      </c>
      <c r="N5">
        <f t="shared" si="5"/>
        <v>0.51826633835644809</v>
      </c>
      <c r="O5">
        <f t="shared" si="6"/>
        <v>12732.587236521254</v>
      </c>
      <c r="P5">
        <f t="shared" si="7"/>
        <v>36.564583609152514</v>
      </c>
      <c r="Q5">
        <f t="shared" si="8"/>
        <v>3.2935845649298061E-3</v>
      </c>
      <c r="R5">
        <f t="shared" si="9"/>
        <v>0.87191701546924194</v>
      </c>
      <c r="S5">
        <f t="shared" si="10"/>
        <v>117.53043486125519</v>
      </c>
      <c r="T5">
        <f t="shared" si="2"/>
        <v>111.6928650893221</v>
      </c>
      <c r="U5">
        <f t="shared" si="2"/>
        <v>93.776911627041613</v>
      </c>
      <c r="V5">
        <f t="shared" si="2"/>
        <v>101.33959455524682</v>
      </c>
    </row>
    <row r="6" spans="1:22" x14ac:dyDescent="0.2">
      <c r="A6">
        <v>1965</v>
      </c>
      <c r="B6" s="3">
        <f>'USA Agg'!B6-'USA Oil'!B6</f>
        <v>625956</v>
      </c>
      <c r="C6" s="3"/>
      <c r="E6">
        <v>0.13993693143064673</v>
      </c>
      <c r="F6">
        <f t="shared" si="3"/>
        <v>4473129.3847916489</v>
      </c>
      <c r="G6" s="3">
        <f>'USA Agg'!G6-'USA Oil'!G6</f>
        <v>103999.1356466877</v>
      </c>
      <c r="H6" s="3">
        <f>'USA Agg'!H6-'USA Oil'!H6</f>
        <v>320425</v>
      </c>
      <c r="I6">
        <v>116601.3</v>
      </c>
      <c r="J6" s="3">
        <f>'USA Agg'!J6-'USA Oil'!J6</f>
        <v>1306.8000000000002</v>
      </c>
      <c r="K6">
        <f t="shared" si="0"/>
        <v>9338.4926097772495</v>
      </c>
      <c r="L6">
        <f t="shared" si="1"/>
        <v>0.51189700234521274</v>
      </c>
      <c r="M6">
        <f t="shared" si="4"/>
        <v>0.48173366164355191</v>
      </c>
      <c r="N6">
        <f t="shared" si="5"/>
        <v>0.51826633835644809</v>
      </c>
      <c r="O6">
        <f t="shared" si="6"/>
        <v>13334.575444042262</v>
      </c>
      <c r="P6">
        <f t="shared" si="7"/>
        <v>38.362603030940896</v>
      </c>
      <c r="Q6">
        <f t="shared" si="8"/>
        <v>3.2255407845356372E-3</v>
      </c>
      <c r="R6">
        <f t="shared" si="9"/>
        <v>0.89192089322063905</v>
      </c>
      <c r="S6">
        <f t="shared" si="10"/>
        <v>123.08719520359563</v>
      </c>
      <c r="T6">
        <f t="shared" si="2"/>
        <v>117.18522739412684</v>
      </c>
      <c r="U6">
        <f t="shared" si="2"/>
        <v>91.839528373325237</v>
      </c>
      <c r="V6">
        <f t="shared" si="2"/>
        <v>103.66456909398582</v>
      </c>
    </row>
    <row r="7" spans="1:22" x14ac:dyDescent="0.2">
      <c r="A7">
        <v>1966</v>
      </c>
      <c r="B7" s="3">
        <f>'USA Agg'!B7-'USA Oil'!B7</f>
        <v>685130</v>
      </c>
      <c r="C7" s="3"/>
      <c r="E7">
        <v>0.14381154841423699</v>
      </c>
      <c r="F7">
        <f t="shared" si="3"/>
        <v>4764081.9360802723</v>
      </c>
      <c r="G7" s="3">
        <f>'USA Agg'!G7-'USA Oil'!G7</f>
        <v>108446.6148969889</v>
      </c>
      <c r="H7" s="3">
        <f>'USA Agg'!H7-'USA Oil'!H7</f>
        <v>353661</v>
      </c>
      <c r="I7">
        <v>118546</v>
      </c>
      <c r="J7" s="3">
        <f>'USA Agg'!J7-'USA Oil'!J7</f>
        <v>1418.3</v>
      </c>
      <c r="K7">
        <f t="shared" si="0"/>
        <v>9862.2121494353632</v>
      </c>
      <c r="L7">
        <f t="shared" si="1"/>
        <v>0.51619546655379267</v>
      </c>
      <c r="M7">
        <f t="shared" si="4"/>
        <v>0.48173366164355191</v>
      </c>
      <c r="N7">
        <f t="shared" si="5"/>
        <v>0.51826633835644809</v>
      </c>
      <c r="O7">
        <f t="shared" si="6"/>
        <v>13726.890586425008</v>
      </c>
      <c r="P7">
        <f t="shared" si="7"/>
        <v>40.187622830633444</v>
      </c>
      <c r="Q7">
        <f t="shared" si="8"/>
        <v>3.2003026404903668E-3</v>
      </c>
      <c r="R7">
        <f t="shared" si="9"/>
        <v>0.91480619250745621</v>
      </c>
      <c r="S7">
        <f t="shared" si="10"/>
        <v>126.70853063451604</v>
      </c>
      <c r="T7">
        <f t="shared" si="2"/>
        <v>122.7600670381746</v>
      </c>
      <c r="U7">
        <f t="shared" si="2"/>
        <v>91.120932825797723</v>
      </c>
      <c r="V7">
        <f t="shared" si="2"/>
        <v>106.32444028568796</v>
      </c>
    </row>
    <row r="8" spans="1:22" x14ac:dyDescent="0.2">
      <c r="A8">
        <v>1967</v>
      </c>
      <c r="B8" s="3">
        <f>'USA Agg'!B8-'USA Oil'!B8</f>
        <v>719515</v>
      </c>
      <c r="C8" s="3"/>
      <c r="E8">
        <v>0.14745953514967608</v>
      </c>
      <c r="F8">
        <f t="shared" si="3"/>
        <v>4879406.4030492809</v>
      </c>
      <c r="G8" s="3">
        <f>'USA Agg'!G8-'USA Oil'!G8</f>
        <v>109319.80781758958</v>
      </c>
      <c r="H8" s="3">
        <f>'USA Agg'!H8-'USA Oil'!H8</f>
        <v>376485</v>
      </c>
      <c r="I8">
        <v>120582.2</v>
      </c>
      <c r="J8" s="3">
        <f>'USA Agg'!J8-'USA Oil'!J8</f>
        <v>1534.1999999999998</v>
      </c>
      <c r="K8">
        <f t="shared" si="0"/>
        <v>10404.210202091974</v>
      </c>
      <c r="L8">
        <f t="shared" si="1"/>
        <v>0.52324829920154547</v>
      </c>
      <c r="M8">
        <f t="shared" si="4"/>
        <v>0.48173366164355191</v>
      </c>
      <c r="N8">
        <f t="shared" si="5"/>
        <v>0.51826633835644809</v>
      </c>
      <c r="O8">
        <f t="shared" si="6"/>
        <v>13568.619448901451</v>
      </c>
      <c r="P8">
        <f t="shared" si="7"/>
        <v>40.465395415320678</v>
      </c>
      <c r="Q8">
        <f t="shared" si="8"/>
        <v>3.2895195362758725E-3</v>
      </c>
      <c r="R8">
        <f t="shared" si="9"/>
        <v>0.9065998780714698</v>
      </c>
      <c r="S8">
        <f t="shared" si="10"/>
        <v>125.24758045419655</v>
      </c>
      <c r="T8">
        <f t="shared" si="2"/>
        <v>123.60857159544287</v>
      </c>
      <c r="U8">
        <f t="shared" si="2"/>
        <v>93.661169697442972</v>
      </c>
      <c r="V8">
        <f t="shared" si="2"/>
        <v>105.3706516074292</v>
      </c>
    </row>
    <row r="9" spans="1:22" x14ac:dyDescent="0.2">
      <c r="A9">
        <v>1968</v>
      </c>
      <c r="B9" s="3">
        <f>'USA Agg'!B9-'USA Oil'!B9</f>
        <v>784561</v>
      </c>
      <c r="C9" s="3"/>
      <c r="E9">
        <v>0.15352071928406663</v>
      </c>
      <c r="F9">
        <f t="shared" si="3"/>
        <v>5110456.7752075847</v>
      </c>
      <c r="G9" s="3">
        <f>'USA Agg'!G9-'USA Oil'!G9</f>
        <v>111479.28032786885</v>
      </c>
      <c r="H9" s="3">
        <f>'USA Agg'!H9-'USA Oil'!H9</f>
        <v>412904</v>
      </c>
      <c r="I9">
        <v>122655.9</v>
      </c>
      <c r="J9" s="3">
        <f>'USA Agg'!J9-'USA Oil'!J9</f>
        <v>1691.6999999999998</v>
      </c>
      <c r="K9">
        <f t="shared" si="0"/>
        <v>11019.359522865232</v>
      </c>
      <c r="L9">
        <f t="shared" si="1"/>
        <v>0.52628667496854931</v>
      </c>
      <c r="M9">
        <f t="shared" si="4"/>
        <v>0.48173366164355191</v>
      </c>
      <c r="N9">
        <f t="shared" si="5"/>
        <v>0.51826633835644809</v>
      </c>
      <c r="O9">
        <f t="shared" si="6"/>
        <v>13791.794599912824</v>
      </c>
      <c r="P9">
        <f t="shared" si="7"/>
        <v>41.664989415165394</v>
      </c>
      <c r="Q9">
        <f t="shared" si="8"/>
        <v>3.3238757598947934E-3</v>
      </c>
      <c r="R9">
        <f t="shared" si="9"/>
        <v>0.90887825475879147</v>
      </c>
      <c r="S9">
        <f t="shared" si="10"/>
        <v>127.30763879594167</v>
      </c>
      <c r="T9">
        <f t="shared" si="2"/>
        <v>127.27293961392834</v>
      </c>
      <c r="U9">
        <f t="shared" si="2"/>
        <v>94.639380665655665</v>
      </c>
      <c r="V9">
        <f t="shared" si="2"/>
        <v>105.63545865401842</v>
      </c>
    </row>
    <row r="10" spans="1:22" x14ac:dyDescent="0.2">
      <c r="A10">
        <v>1969</v>
      </c>
      <c r="B10" s="3">
        <f>'USA Agg'!B10-'USA Oil'!B10</f>
        <v>847604</v>
      </c>
      <c r="C10" s="3"/>
      <c r="E10">
        <v>0.1606820986865545</v>
      </c>
      <c r="F10">
        <f t="shared" si="3"/>
        <v>5275036.9016117752</v>
      </c>
      <c r="G10" s="3">
        <f>'USA Agg'!G10-'USA Oil'!G10</f>
        <v>114873.04006410256</v>
      </c>
      <c r="H10" s="3">
        <f>'USA Agg'!H10-'USA Oil'!H10</f>
        <v>455237</v>
      </c>
      <c r="I10">
        <v>124737.2</v>
      </c>
      <c r="J10" s="3">
        <f>'USA Agg'!J10-'USA Oil'!J10</f>
        <v>1839.1000000000001</v>
      </c>
      <c r="K10">
        <f t="shared" si="0"/>
        <v>11445.581150813607</v>
      </c>
      <c r="L10">
        <f t="shared" si="1"/>
        <v>0.53708689435160761</v>
      </c>
      <c r="M10">
        <f t="shared" si="4"/>
        <v>0.48173366164355191</v>
      </c>
      <c r="N10">
        <f t="shared" si="5"/>
        <v>0.51826633835644809</v>
      </c>
      <c r="O10">
        <f t="shared" si="6"/>
        <v>13735.305481777292</v>
      </c>
      <c r="P10">
        <f t="shared" si="7"/>
        <v>42.289204035458347</v>
      </c>
      <c r="Q10">
        <f t="shared" si="8"/>
        <v>3.3432516269307575E-3</v>
      </c>
      <c r="R10">
        <f t="shared" si="9"/>
        <v>0.92092046369569436</v>
      </c>
      <c r="S10">
        <f t="shared" si="10"/>
        <v>126.78620583843919</v>
      </c>
      <c r="T10">
        <f t="shared" si="2"/>
        <v>129.17971148138403</v>
      </c>
      <c r="U10">
        <f t="shared" si="2"/>
        <v>95.191061952383976</v>
      </c>
      <c r="V10">
        <f t="shared" si="2"/>
        <v>107.03507874350429</v>
      </c>
    </row>
    <row r="11" spans="1:22" x14ac:dyDescent="0.2">
      <c r="A11">
        <v>1970</v>
      </c>
      <c r="B11" s="3">
        <f>'USA Agg'!B11-'USA Oil'!B11</f>
        <v>886962</v>
      </c>
      <c r="C11" s="3"/>
      <c r="E11">
        <v>0.16783008867618626</v>
      </c>
      <c r="F11">
        <f t="shared" si="3"/>
        <v>5284880.7207110338</v>
      </c>
      <c r="G11" s="3">
        <f>'USA Agg'!G11-'USA Oil'!G11</f>
        <v>112844.34872611465</v>
      </c>
      <c r="H11" s="3">
        <f>'USA Agg'!H11-'USA Oil'!H11</f>
        <v>479928</v>
      </c>
      <c r="I11">
        <v>127007</v>
      </c>
      <c r="J11" s="3">
        <f>'USA Agg'!J11-'USA Oil'!J11</f>
        <v>2000.3000000000002</v>
      </c>
      <c r="K11">
        <f t="shared" si="0"/>
        <v>11918.601817933893</v>
      </c>
      <c r="L11">
        <f t="shared" si="1"/>
        <v>0.54109195207911953</v>
      </c>
      <c r="M11">
        <f t="shared" si="4"/>
        <v>0.48173366164355191</v>
      </c>
      <c r="N11">
        <f t="shared" si="5"/>
        <v>0.51826633835644809</v>
      </c>
      <c r="O11">
        <f t="shared" si="6"/>
        <v>13514.226841115658</v>
      </c>
      <c r="P11">
        <f t="shared" si="7"/>
        <v>41.610940504940942</v>
      </c>
      <c r="Q11">
        <f t="shared" si="8"/>
        <v>3.4654861774756061E-3</v>
      </c>
      <c r="R11">
        <f t="shared" si="9"/>
        <v>0.88848920709972401</v>
      </c>
      <c r="S11">
        <f t="shared" si="10"/>
        <v>124.74549971227435</v>
      </c>
      <c r="T11">
        <f t="shared" si="2"/>
        <v>127.10783783942287</v>
      </c>
      <c r="U11">
        <f t="shared" si="2"/>
        <v>98.671397258260569</v>
      </c>
      <c r="V11">
        <f t="shared" si="2"/>
        <v>103.2657172835905</v>
      </c>
    </row>
    <row r="12" spans="1:22" x14ac:dyDescent="0.2">
      <c r="A12">
        <v>1971</v>
      </c>
      <c r="B12" s="3">
        <f>'USA Agg'!B12-'USA Oil'!B12</f>
        <v>961738</v>
      </c>
      <c r="C12" s="3"/>
      <c r="E12">
        <v>0.17607716487182687</v>
      </c>
      <c r="F12">
        <f t="shared" si="3"/>
        <v>5462025.7016296517</v>
      </c>
      <c r="G12" s="3">
        <f>'USA Agg'!G12-'USA Oil'!G12</f>
        <v>112202.29593495934</v>
      </c>
      <c r="H12" s="3">
        <f>'USA Agg'!H12-'USA Oil'!H12</f>
        <v>507392</v>
      </c>
      <c r="I12">
        <v>129364.8</v>
      </c>
      <c r="J12" s="3">
        <f>'USA Agg'!J12-'USA Oil'!J12</f>
        <v>2217.1</v>
      </c>
      <c r="K12">
        <f t="shared" si="0"/>
        <v>12591.638453594534</v>
      </c>
      <c r="L12">
        <f t="shared" si="1"/>
        <v>0.52757819697256425</v>
      </c>
      <c r="M12">
        <f t="shared" si="4"/>
        <v>0.48173366164355191</v>
      </c>
      <c r="N12">
        <f t="shared" si="5"/>
        <v>0.51826633835644809</v>
      </c>
      <c r="O12">
        <f t="shared" si="6"/>
        <v>13763.275469023916</v>
      </c>
      <c r="P12">
        <f t="shared" si="7"/>
        <v>42.221884945747618</v>
      </c>
      <c r="Q12">
        <f t="shared" si="8"/>
        <v>3.5369603666926875E-3</v>
      </c>
      <c r="R12">
        <f t="shared" si="9"/>
        <v>0.86733250416619778</v>
      </c>
      <c r="S12">
        <f t="shared" si="10"/>
        <v>127.04438783264773</v>
      </c>
      <c r="T12">
        <f t="shared" si="2"/>
        <v>128.97407364108017</v>
      </c>
      <c r="U12">
        <f t="shared" si="2"/>
        <v>100.70645316579503</v>
      </c>
      <c r="V12">
        <f t="shared" si="2"/>
        <v>100.8067542637491</v>
      </c>
    </row>
    <row r="13" spans="1:22" x14ac:dyDescent="0.2">
      <c r="A13">
        <v>1972</v>
      </c>
      <c r="B13" s="3">
        <f>'USA Agg'!B13-'USA Oil'!B13</f>
        <v>1058920</v>
      </c>
      <c r="C13" s="3"/>
      <c r="E13">
        <v>0.18379904019599114</v>
      </c>
      <c r="F13">
        <f t="shared" si="3"/>
        <v>5761292.3270482682</v>
      </c>
      <c r="G13" s="3">
        <f>'USA Agg'!G13-'USA Oil'!G13</f>
        <v>116313.52</v>
      </c>
      <c r="H13" s="3">
        <f>'USA Agg'!H13-'USA Oil'!H13</f>
        <v>559314</v>
      </c>
      <c r="I13">
        <v>131829.29999999999</v>
      </c>
      <c r="J13" s="3">
        <f>'USA Agg'!J13-'USA Oil'!J13</f>
        <v>2434.1999999999998</v>
      </c>
      <c r="K13">
        <f t="shared" si="0"/>
        <v>13243.812358347084</v>
      </c>
      <c r="L13">
        <f t="shared" si="1"/>
        <v>0.52819287576020857</v>
      </c>
      <c r="M13">
        <f t="shared" si="4"/>
        <v>0.48173366164355191</v>
      </c>
      <c r="N13">
        <f t="shared" si="5"/>
        <v>0.51826633835644809</v>
      </c>
      <c r="O13">
        <f t="shared" si="6"/>
        <v>14041.316693453065</v>
      </c>
      <c r="P13">
        <f t="shared" si="7"/>
        <v>43.702669490380885</v>
      </c>
      <c r="Q13">
        <f t="shared" si="8"/>
        <v>3.5276206654438072E-3</v>
      </c>
      <c r="R13">
        <f t="shared" si="9"/>
        <v>0.88230400980662127</v>
      </c>
      <c r="S13">
        <f t="shared" si="10"/>
        <v>129.61089732592507</v>
      </c>
      <c r="T13">
        <f t="shared" si="2"/>
        <v>133.49738696902619</v>
      </c>
      <c r="U13">
        <f t="shared" si="2"/>
        <v>100.44052760008606</v>
      </c>
      <c r="V13">
        <f t="shared" si="2"/>
        <v>102.54683535468362</v>
      </c>
    </row>
    <row r="14" spans="1:22" x14ac:dyDescent="0.2">
      <c r="A14">
        <v>1973</v>
      </c>
      <c r="B14" s="3">
        <f>'USA Agg'!B14-'USA Oil'!B14</f>
        <v>1188251</v>
      </c>
      <c r="C14" s="3"/>
      <c r="E14">
        <v>0.194377774994175</v>
      </c>
      <c r="F14">
        <f t="shared" si="3"/>
        <v>6113101.1507648388</v>
      </c>
      <c r="G14" s="3">
        <f>'USA Agg'!G14-'USA Oil'!G14</f>
        <v>122193.45539906103</v>
      </c>
      <c r="H14" s="3">
        <f>'USA Agg'!H14-'USA Oil'!H14</f>
        <v>627715</v>
      </c>
      <c r="I14">
        <v>134224.6</v>
      </c>
      <c r="J14" s="3">
        <f>'USA Agg'!J14-'USA Oil'!J14</f>
        <v>2763.7000000000003</v>
      </c>
      <c r="K14">
        <f t="shared" si="0"/>
        <v>14218.18929701619</v>
      </c>
      <c r="L14">
        <f t="shared" si="1"/>
        <v>0.52826801744749219</v>
      </c>
      <c r="M14">
        <f t="shared" si="4"/>
        <v>0.48173366164355191</v>
      </c>
      <c r="N14">
        <f t="shared" si="5"/>
        <v>0.51826633835644809</v>
      </c>
      <c r="O14">
        <f t="shared" si="6"/>
        <v>14028.166819575956</v>
      </c>
      <c r="P14">
        <f t="shared" si="7"/>
        <v>45.543820959532297</v>
      </c>
      <c r="Q14">
        <f t="shared" si="8"/>
        <v>3.566257632628017E-3</v>
      </c>
      <c r="R14">
        <f t="shared" si="9"/>
        <v>0.9103655767948724</v>
      </c>
      <c r="S14">
        <f t="shared" si="10"/>
        <v>129.48951505173071</v>
      </c>
      <c r="T14">
        <f t="shared" si="2"/>
        <v>139.12150359650124</v>
      </c>
      <c r="U14">
        <f t="shared" si="2"/>
        <v>101.54062246200372</v>
      </c>
      <c r="V14">
        <f t="shared" si="2"/>
        <v>105.80832443073274</v>
      </c>
    </row>
    <row r="15" spans="1:22" x14ac:dyDescent="0.2">
      <c r="A15">
        <v>1974</v>
      </c>
      <c r="B15" s="3">
        <f>'USA Agg'!B15-'USA Oil'!B15</f>
        <v>1281600</v>
      </c>
      <c r="C15" s="3"/>
      <c r="E15">
        <v>0.21237133067020006</v>
      </c>
      <c r="F15">
        <f t="shared" si="3"/>
        <v>6034712.8586308472</v>
      </c>
      <c r="G15" s="3">
        <f>'USA Agg'!G15-'USA Oil'!G15</f>
        <v>121887.22746781116</v>
      </c>
      <c r="H15" s="3">
        <f>'USA Agg'!H15-'USA Oil'!H15</f>
        <v>686695</v>
      </c>
      <c r="I15">
        <v>136590</v>
      </c>
      <c r="J15" s="3">
        <f>'USA Agg'!J15-'USA Oil'!J15</f>
        <v>3277.2000000000003</v>
      </c>
      <c r="K15">
        <f t="shared" si="0"/>
        <v>15431.461439064462</v>
      </c>
      <c r="L15">
        <f t="shared" si="1"/>
        <v>0.53581070536828967</v>
      </c>
      <c r="M15">
        <f t="shared" si="4"/>
        <v>0.48173366164355191</v>
      </c>
      <c r="N15">
        <f t="shared" si="5"/>
        <v>0.51826633835644809</v>
      </c>
      <c r="O15">
        <f t="shared" si="6"/>
        <v>12712.175528506763</v>
      </c>
      <c r="P15">
        <f t="shared" si="7"/>
        <v>44.181220137864024</v>
      </c>
      <c r="Q15">
        <f t="shared" si="8"/>
        <v>3.8947405403639813E-3</v>
      </c>
      <c r="R15">
        <f t="shared" si="9"/>
        <v>0.8923583532309185</v>
      </c>
      <c r="S15">
        <f t="shared" si="10"/>
        <v>117.34202092191668</v>
      </c>
      <c r="T15">
        <f t="shared" si="2"/>
        <v>134.95920295684348</v>
      </c>
      <c r="U15">
        <f t="shared" si="2"/>
        <v>110.89338447630035</v>
      </c>
      <c r="V15">
        <f t="shared" si="2"/>
        <v>103.71541340518671</v>
      </c>
    </row>
    <row r="16" spans="1:22" x14ac:dyDescent="0.2">
      <c r="A16">
        <v>1975</v>
      </c>
      <c r="B16" s="3">
        <f>'USA Agg'!B16-'USA Oil'!B16</f>
        <v>1394926</v>
      </c>
      <c r="C16" s="3"/>
      <c r="E16">
        <v>0.23251849913859915</v>
      </c>
      <c r="F16">
        <f t="shared" si="3"/>
        <v>5999204.3866088921</v>
      </c>
      <c r="G16" s="3">
        <f>'USA Agg'!G16-'USA Oil'!G16</f>
        <v>117299.9203187251</v>
      </c>
      <c r="H16" s="3">
        <f>'USA Agg'!H16-'USA Oil'!H16</f>
        <v>724862</v>
      </c>
      <c r="I16">
        <v>138915.4</v>
      </c>
      <c r="J16" s="3">
        <f>'USA Agg'!J16-'USA Oil'!J16</f>
        <v>3608.2000000000003</v>
      </c>
      <c r="K16">
        <f t="shared" si="0"/>
        <v>15517.905084400325</v>
      </c>
      <c r="L16">
        <f t="shared" si="1"/>
        <v>0.51964190215108186</v>
      </c>
      <c r="M16">
        <f t="shared" si="4"/>
        <v>0.48173366164355191</v>
      </c>
      <c r="N16">
        <f t="shared" si="5"/>
        <v>0.51826633835644809</v>
      </c>
      <c r="O16">
        <f t="shared" si="6"/>
        <v>12992.122257925783</v>
      </c>
      <c r="P16">
        <f t="shared" si="7"/>
        <v>43.186028234514623</v>
      </c>
      <c r="Q16">
        <f t="shared" si="8"/>
        <v>3.9365506377188574E-3</v>
      </c>
      <c r="R16">
        <f t="shared" si="9"/>
        <v>0.84439824755732695</v>
      </c>
      <c r="S16">
        <f t="shared" si="10"/>
        <v>119.92611952147145</v>
      </c>
      <c r="T16">
        <f t="shared" si="2"/>
        <v>131.91921660866132</v>
      </c>
      <c r="U16">
        <f t="shared" si="2"/>
        <v>112.08382660021459</v>
      </c>
      <c r="V16">
        <f t="shared" si="2"/>
        <v>98.141192948928136</v>
      </c>
    </row>
    <row r="17" spans="1:22" x14ac:dyDescent="0.2">
      <c r="A17">
        <v>1976</v>
      </c>
      <c r="B17" s="3">
        <f>'USA Agg'!B17-'USA Oil'!B17</f>
        <v>1560571</v>
      </c>
      <c r="C17" s="3"/>
      <c r="E17">
        <v>0.24621083960887302</v>
      </c>
      <c r="F17">
        <f t="shared" si="3"/>
        <v>6338352.1313647302</v>
      </c>
      <c r="G17" s="3">
        <f>'USA Agg'!G17-'USA Oil'!G17</f>
        <v>121367.87723785166</v>
      </c>
      <c r="H17" s="3">
        <f>'USA Agg'!H17-'USA Oil'!H17</f>
        <v>810383</v>
      </c>
      <c r="I17">
        <v>141381.1</v>
      </c>
      <c r="J17" s="3">
        <f>'USA Agg'!J17-'USA Oil'!J17</f>
        <v>3955.6</v>
      </c>
      <c r="K17">
        <f t="shared" si="0"/>
        <v>16065.905166010598</v>
      </c>
      <c r="L17">
        <f t="shared" si="1"/>
        <v>0.51928620998339714</v>
      </c>
      <c r="M17">
        <f t="shared" si="4"/>
        <v>0.48173366164355191</v>
      </c>
      <c r="N17">
        <f t="shared" si="5"/>
        <v>0.51826633835644809</v>
      </c>
      <c r="O17">
        <f t="shared" si="6"/>
        <v>13519.053951978591</v>
      </c>
      <c r="P17">
        <f t="shared" si="7"/>
        <v>44.831679279371357</v>
      </c>
      <c r="Q17">
        <f t="shared" si="8"/>
        <v>3.8630142105188165E-3</v>
      </c>
      <c r="R17">
        <f t="shared" si="9"/>
        <v>0.85844485039267382</v>
      </c>
      <c r="S17">
        <f t="shared" si="10"/>
        <v>124.79005722665106</v>
      </c>
      <c r="T17">
        <f t="shared" si="2"/>
        <v>136.94614326813175</v>
      </c>
      <c r="U17">
        <f t="shared" si="2"/>
        <v>109.9900534181516</v>
      </c>
      <c r="V17">
        <f t="shared" si="2"/>
        <v>99.773776108744741</v>
      </c>
    </row>
    <row r="18" spans="1:22" x14ac:dyDescent="0.2">
      <c r="A18">
        <v>1977</v>
      </c>
      <c r="B18" s="3">
        <f>'USA Agg'!B18-'USA Oil'!B18</f>
        <v>1744169</v>
      </c>
      <c r="C18" s="3"/>
      <c r="E18">
        <v>0.26290304300277328</v>
      </c>
      <c r="F18">
        <f t="shared" si="3"/>
        <v>6634267.0669719148</v>
      </c>
      <c r="G18" s="3">
        <f>'USA Agg'!G18-'USA Oil'!G18</f>
        <v>126193.54050785974</v>
      </c>
      <c r="H18" s="3">
        <f>'USA Agg'!H18-'USA Oil'!H18</f>
        <v>909115</v>
      </c>
      <c r="I18">
        <v>143750.29999999999</v>
      </c>
      <c r="J18" s="3">
        <f>'USA Agg'!J18-'USA Oil'!J18</f>
        <v>4459.5</v>
      </c>
      <c r="K18">
        <f t="shared" si="0"/>
        <v>16962.527131924289</v>
      </c>
      <c r="L18">
        <f t="shared" si="1"/>
        <v>0.52123102749790873</v>
      </c>
      <c r="M18">
        <f t="shared" si="4"/>
        <v>0.48173366164355191</v>
      </c>
      <c r="N18">
        <f t="shared" si="5"/>
        <v>0.51826633835644809</v>
      </c>
      <c r="O18">
        <f t="shared" si="6"/>
        <v>13499.771314472342</v>
      </c>
      <c r="P18">
        <f t="shared" si="7"/>
        <v>46.151326758774871</v>
      </c>
      <c r="Q18">
        <f t="shared" si="8"/>
        <v>3.8943000800447242E-3</v>
      </c>
      <c r="R18">
        <f t="shared" si="9"/>
        <v>0.87786627581201393</v>
      </c>
      <c r="S18">
        <f t="shared" si="10"/>
        <v>124.612065375562</v>
      </c>
      <c r="T18">
        <f t="shared" si="10"/>
        <v>140.97723547084965</v>
      </c>
      <c r="U18">
        <f t="shared" si="10"/>
        <v>110.88084342638349</v>
      </c>
      <c r="V18">
        <f t="shared" si="10"/>
        <v>102.0310544308356</v>
      </c>
    </row>
    <row r="19" spans="1:22" x14ac:dyDescent="0.2">
      <c r="A19">
        <v>1978</v>
      </c>
      <c r="B19" s="3">
        <f>'USA Agg'!B19-'USA Oil'!B19</f>
        <v>1981931</v>
      </c>
      <c r="C19" s="3"/>
      <c r="E19">
        <v>0.28251806915691885</v>
      </c>
      <c r="F19">
        <f t="shared" si="3"/>
        <v>7015236.2498951424</v>
      </c>
      <c r="G19" s="3">
        <f>'USA Agg'!G19-'USA Oil'!G19</f>
        <v>132624.21917808219</v>
      </c>
      <c r="H19" s="3">
        <f>'USA Agg'!H19-'USA Oil'!H19</f>
        <v>1035925</v>
      </c>
      <c r="I19">
        <v>146127.9</v>
      </c>
      <c r="J19" s="3">
        <f>'USA Agg'!J19-'USA Oil'!J19</f>
        <v>5064.8999999999996</v>
      </c>
      <c r="K19">
        <f t="shared" si="0"/>
        <v>17927.702872649908</v>
      </c>
      <c r="L19">
        <f t="shared" si="1"/>
        <v>0.52268469487585589</v>
      </c>
      <c r="M19">
        <f t="shared" si="4"/>
        <v>0.48173366164355191</v>
      </c>
      <c r="N19">
        <f t="shared" si="5"/>
        <v>0.51826633835644809</v>
      </c>
      <c r="O19">
        <f t="shared" si="6"/>
        <v>13589.082470214729</v>
      </c>
      <c r="P19">
        <f t="shared" si="7"/>
        <v>48.007507463633864</v>
      </c>
      <c r="Q19">
        <f t="shared" si="8"/>
        <v>3.8925063244275729E-3</v>
      </c>
      <c r="R19">
        <f t="shared" si="9"/>
        <v>0.90758998916758671</v>
      </c>
      <c r="S19">
        <f t="shared" si="10"/>
        <v>125.43646805016184</v>
      </c>
      <c r="T19">
        <f t="shared" si="10"/>
        <v>146.64726150657134</v>
      </c>
      <c r="U19">
        <f t="shared" si="10"/>
        <v>110.8297705425167</v>
      </c>
      <c r="V19">
        <f t="shared" si="10"/>
        <v>105.4857284499096</v>
      </c>
    </row>
    <row r="20" spans="1:22" x14ac:dyDescent="0.2">
      <c r="A20">
        <v>1979</v>
      </c>
      <c r="B20" s="3">
        <f>'USA Agg'!B20-'USA Oil'!B20</f>
        <v>2223200</v>
      </c>
      <c r="C20" s="3"/>
      <c r="E20">
        <v>0.3069842413723039</v>
      </c>
      <c r="F20">
        <f t="shared" si="3"/>
        <v>7242065.5537941791</v>
      </c>
      <c r="G20" s="3">
        <f>'USA Agg'!G20-'USA Oil'!G20</f>
        <v>136992.5</v>
      </c>
      <c r="H20" s="3">
        <f>'USA Agg'!H20-'USA Oil'!H20</f>
        <v>1171984</v>
      </c>
      <c r="I20">
        <v>148467.1</v>
      </c>
      <c r="J20" s="3">
        <f>'USA Agg'!J20-'USA Oil'!J20</f>
        <v>5865.4000000000005</v>
      </c>
      <c r="K20">
        <f t="shared" si="0"/>
        <v>19106.518216635654</v>
      </c>
      <c r="L20">
        <f t="shared" si="1"/>
        <v>0.52716084922634043</v>
      </c>
      <c r="M20">
        <f t="shared" si="4"/>
        <v>0.48173366164355191</v>
      </c>
      <c r="N20">
        <f t="shared" si="5"/>
        <v>0.51826633835644809</v>
      </c>
      <c r="O20">
        <f t="shared" si="6"/>
        <v>13184.842071112233</v>
      </c>
      <c r="P20">
        <f t="shared" si="7"/>
        <v>48.778925120745129</v>
      </c>
      <c r="Q20">
        <f t="shared" si="8"/>
        <v>4.0095047123440931E-3</v>
      </c>
      <c r="R20">
        <f t="shared" si="9"/>
        <v>0.92271284345151217</v>
      </c>
      <c r="S20">
        <f t="shared" si="10"/>
        <v>121.70505439381336</v>
      </c>
      <c r="T20">
        <f t="shared" si="10"/>
        <v>149.003690591728</v>
      </c>
      <c r="U20">
        <f t="shared" si="10"/>
        <v>114.16101869110878</v>
      </c>
      <c r="V20">
        <f t="shared" si="10"/>
        <v>107.24340021736134</v>
      </c>
    </row>
    <row r="21" spans="1:22" x14ac:dyDescent="0.2">
      <c r="A21">
        <v>1980</v>
      </c>
      <c r="B21" s="3">
        <f>'USA Agg'!B21-'USA Oil'!B21</f>
        <v>2389698</v>
      </c>
      <c r="C21" s="3"/>
      <c r="E21">
        <v>0.3350851969372417</v>
      </c>
      <c r="F21">
        <f t="shared" si="3"/>
        <v>7131613.1594066443</v>
      </c>
      <c r="G21" s="3">
        <f>'USA Agg'!G21-'USA Oil'!G21</f>
        <v>135427.38372093023</v>
      </c>
      <c r="H21" s="3">
        <f>'USA Agg'!H21-'USA Oil'!H21</f>
        <v>1283064</v>
      </c>
      <c r="I21">
        <v>150227.4</v>
      </c>
      <c r="J21" s="3">
        <f>'USA Agg'!J21-'USA Oil'!J21</f>
        <v>6718.3</v>
      </c>
      <c r="K21">
        <f t="shared" si="0"/>
        <v>20049.527885465719</v>
      </c>
      <c r="L21">
        <f t="shared" si="1"/>
        <v>0.5369147063771238</v>
      </c>
      <c r="M21">
        <f t="shared" si="4"/>
        <v>0.48173366164355191</v>
      </c>
      <c r="N21">
        <f t="shared" si="5"/>
        <v>0.51826633835644809</v>
      </c>
      <c r="O21">
        <f t="shared" si="6"/>
        <v>12380.512562201242</v>
      </c>
      <c r="P21">
        <f t="shared" si="7"/>
        <v>47.472119995464503</v>
      </c>
      <c r="Q21">
        <f t="shared" si="8"/>
        <v>4.253463045510439E-3</v>
      </c>
      <c r="R21">
        <f t="shared" si="9"/>
        <v>0.90148257721913738</v>
      </c>
      <c r="S21">
        <f t="shared" si="10"/>
        <v>114.28054630303852</v>
      </c>
      <c r="T21">
        <f t="shared" si="10"/>
        <v>145.01182758800252</v>
      </c>
      <c r="U21">
        <f t="shared" si="10"/>
        <v>121.10714641274765</v>
      </c>
      <c r="V21">
        <f t="shared" si="10"/>
        <v>104.77588721541477</v>
      </c>
    </row>
    <row r="22" spans="1:22" x14ac:dyDescent="0.2">
      <c r="A22">
        <v>1981</v>
      </c>
      <c r="B22" s="3">
        <f>'USA Agg'!B22-'USA Oil'!B22</f>
        <v>2671850</v>
      </c>
      <c r="C22" s="3"/>
      <c r="E22">
        <v>0.36737823779179751</v>
      </c>
      <c r="F22">
        <f t="shared" si="3"/>
        <v>7272749.7852341617</v>
      </c>
      <c r="G22" s="3">
        <f>'USA Agg'!G22-'USA Oil'!G22</f>
        <v>136742.52128583839</v>
      </c>
      <c r="H22" s="3">
        <f>'USA Agg'!H22-'USA Oil'!H22</f>
        <v>1413355</v>
      </c>
      <c r="I22">
        <v>151991.70000000001</v>
      </c>
      <c r="J22" s="3">
        <f>'USA Agg'!J22-'USA Oil'!J22</f>
        <v>7350.6</v>
      </c>
      <c r="K22">
        <f t="shared" si="0"/>
        <v>20008.26190517515</v>
      </c>
      <c r="L22">
        <f t="shared" si="1"/>
        <v>0.52897992027995588</v>
      </c>
      <c r="M22">
        <f t="shared" si="4"/>
        <v>0.48173366164355191</v>
      </c>
      <c r="N22">
        <f t="shared" si="5"/>
        <v>0.51826633835644809</v>
      </c>
      <c r="O22">
        <f t="shared" si="6"/>
        <v>12758.365754571856</v>
      </c>
      <c r="P22">
        <f t="shared" si="7"/>
        <v>47.849650903530659</v>
      </c>
      <c r="Q22">
        <f t="shared" si="8"/>
        <v>4.1686939754290034E-3</v>
      </c>
      <c r="R22">
        <f t="shared" si="9"/>
        <v>0.89967097733519907</v>
      </c>
      <c r="S22">
        <f t="shared" si="10"/>
        <v>117.76838810518629</v>
      </c>
      <c r="T22">
        <f t="shared" si="10"/>
        <v>146.16506125346473</v>
      </c>
      <c r="U22">
        <f t="shared" si="10"/>
        <v>118.69355069749608</v>
      </c>
      <c r="V22">
        <f t="shared" si="10"/>
        <v>104.56533185925414</v>
      </c>
    </row>
    <row r="23" spans="1:22" x14ac:dyDescent="0.2">
      <c r="A23">
        <v>1982</v>
      </c>
      <c r="B23" s="3">
        <f>'USA Agg'!B23-'USA Oil'!B23</f>
        <v>2771850</v>
      </c>
      <c r="C23" s="3"/>
      <c r="E23">
        <v>0.38915136138434742</v>
      </c>
      <c r="F23">
        <f t="shared" si="3"/>
        <v>7122806.8948276592</v>
      </c>
      <c r="G23" s="3">
        <f>'USA Agg'!G23-'USA Oil'!G23</f>
        <v>132884.02987697715</v>
      </c>
      <c r="H23" s="3">
        <f>'USA Agg'!H23-'USA Oil'!H23</f>
        <v>1482212</v>
      </c>
      <c r="I23">
        <v>153546.6</v>
      </c>
      <c r="J23" s="3">
        <f>'USA Agg'!J23-'USA Oil'!J23</f>
        <v>7823.2</v>
      </c>
      <c r="K23">
        <f t="shared" si="0"/>
        <v>20103.231740395673</v>
      </c>
      <c r="L23">
        <f t="shared" si="1"/>
        <v>0.53473744971769754</v>
      </c>
      <c r="M23">
        <f t="shared" si="4"/>
        <v>0.48173366164355191</v>
      </c>
      <c r="N23">
        <f t="shared" si="5"/>
        <v>0.51826633835644809</v>
      </c>
      <c r="O23">
        <f t="shared" si="6"/>
        <v>12556.167382758407</v>
      </c>
      <c r="P23">
        <f t="shared" si="7"/>
        <v>46.388567997126991</v>
      </c>
      <c r="Q23">
        <f t="shared" si="8"/>
        <v>4.2689521188264802E-3</v>
      </c>
      <c r="R23">
        <f t="shared" si="9"/>
        <v>0.86543127543675435</v>
      </c>
      <c r="S23">
        <f t="shared" si="10"/>
        <v>115.90195969389623</v>
      </c>
      <c r="T23">
        <f t="shared" si="10"/>
        <v>141.70192999799457</v>
      </c>
      <c r="U23">
        <f t="shared" si="10"/>
        <v>121.54816058162905</v>
      </c>
      <c r="V23">
        <f t="shared" si="10"/>
        <v>100.58578168817102</v>
      </c>
    </row>
    <row r="24" spans="1:22" x14ac:dyDescent="0.2">
      <c r="A24">
        <v>1983</v>
      </c>
      <c r="B24" s="3">
        <f>'USA Agg'!B24-'USA Oil'!B24</f>
        <v>3036552</v>
      </c>
      <c r="C24" s="3"/>
      <c r="E24">
        <v>0.40593219497641092</v>
      </c>
      <c r="F24">
        <f t="shared" si="3"/>
        <v>7480441.4076504987</v>
      </c>
      <c r="G24" s="3">
        <f>'USA Agg'!G24-'USA Oil'!G24</f>
        <v>135626.71576763486</v>
      </c>
      <c r="H24" s="3">
        <f>'USA Agg'!H24-'USA Oil'!H24</f>
        <v>1579239</v>
      </c>
      <c r="I24">
        <v>154962.70000000001</v>
      </c>
      <c r="J24" s="3">
        <f>'USA Agg'!J24-'USA Oil'!J24</f>
        <v>8119.3</v>
      </c>
      <c r="K24">
        <f t="shared" si="0"/>
        <v>20001.616280945196</v>
      </c>
      <c r="L24">
        <f t="shared" si="1"/>
        <v>0.52007638927309663</v>
      </c>
      <c r="M24">
        <f t="shared" si="4"/>
        <v>0.48173366164355191</v>
      </c>
      <c r="N24">
        <f t="shared" si="5"/>
        <v>0.51826633835644809</v>
      </c>
      <c r="O24">
        <f t="shared" si="6"/>
        <v>13585.719792275295</v>
      </c>
      <c r="P24">
        <f t="shared" si="7"/>
        <v>48.272528857915475</v>
      </c>
      <c r="Q24">
        <f t="shared" si="8"/>
        <v>4.0597503439844737E-3</v>
      </c>
      <c r="R24">
        <f t="shared" si="9"/>
        <v>0.87522168733272487</v>
      </c>
      <c r="S24">
        <f t="shared" si="10"/>
        <v>125.40542824708187</v>
      </c>
      <c r="T24">
        <f t="shared" si="10"/>
        <v>147.45681534023981</v>
      </c>
      <c r="U24">
        <f t="shared" si="10"/>
        <v>115.59164239761903</v>
      </c>
      <c r="V24">
        <f t="shared" si="10"/>
        <v>101.72368398215548</v>
      </c>
    </row>
    <row r="25" spans="1:22" x14ac:dyDescent="0.2">
      <c r="A25">
        <v>1984</v>
      </c>
      <c r="B25" s="3">
        <f>'USA Agg'!B25-'USA Oil'!B25</f>
        <v>3395416</v>
      </c>
      <c r="C25" s="3"/>
      <c r="E25">
        <v>0.42110291909746705</v>
      </c>
      <c r="F25">
        <f t="shared" si="3"/>
        <v>8063149.9949638406</v>
      </c>
      <c r="G25" s="3">
        <f>'USA Agg'!G25-'USA Oil'!G25</f>
        <v>143435.26530612246</v>
      </c>
      <c r="H25" s="3">
        <f>'USA Agg'!H25-'USA Oil'!H25</f>
        <v>1750770</v>
      </c>
      <c r="I25">
        <v>156464.29999999999</v>
      </c>
      <c r="J25" s="3">
        <f>'USA Agg'!J25-'USA Oil'!J25</f>
        <v>8531.9</v>
      </c>
      <c r="K25">
        <f t="shared" si="0"/>
        <v>20260.842689682791</v>
      </c>
      <c r="L25">
        <f t="shared" si="1"/>
        <v>0.51562754018947898</v>
      </c>
      <c r="M25">
        <f t="shared" si="4"/>
        <v>0.48173366164355191</v>
      </c>
      <c r="N25">
        <f t="shared" si="5"/>
        <v>0.51826633835644809</v>
      </c>
      <c r="O25">
        <f t="shared" si="6"/>
        <v>14670.076769861085</v>
      </c>
      <c r="P25">
        <f t="shared" si="7"/>
        <v>51.533480768225346</v>
      </c>
      <c r="Q25">
        <f t="shared" si="8"/>
        <v>3.8319198026253685E-3</v>
      </c>
      <c r="R25">
        <f t="shared" si="9"/>
        <v>0.91672838664233613</v>
      </c>
      <c r="S25">
        <f t="shared" si="10"/>
        <v>135.4147802156229</v>
      </c>
      <c r="T25">
        <f t="shared" si="10"/>
        <v>157.41795877002133</v>
      </c>
      <c r="U25">
        <f t="shared" si="10"/>
        <v>109.10471482014867</v>
      </c>
      <c r="V25">
        <f t="shared" si="10"/>
        <v>106.54784959050623</v>
      </c>
    </row>
    <row r="26" spans="1:22" x14ac:dyDescent="0.2">
      <c r="A26">
        <v>1985</v>
      </c>
      <c r="B26" s="3">
        <f>'USA Agg'!B26-'USA Oil'!B26</f>
        <v>3648950</v>
      </c>
      <c r="C26" s="3"/>
      <c r="E26">
        <v>0.43623355864512925</v>
      </c>
      <c r="F26">
        <f t="shared" si="3"/>
        <v>8364670.5478896387</v>
      </c>
      <c r="G26" s="3">
        <f>'USA Agg'!G26-'USA Oil'!G26</f>
        <v>146294.03211991434</v>
      </c>
      <c r="H26" s="3">
        <f>'USA Agg'!H26-'USA Oil'!H26</f>
        <v>1885926</v>
      </c>
      <c r="I26">
        <v>157973.70000000001</v>
      </c>
      <c r="J26" s="3">
        <f>'USA Agg'!J26-'USA Oil'!J26</f>
        <v>9004.7000000000007</v>
      </c>
      <c r="K26">
        <f t="shared" si="0"/>
        <v>20641.924082977795</v>
      </c>
      <c r="L26">
        <f t="shared" si="1"/>
        <v>0.51684073500596062</v>
      </c>
      <c r="M26">
        <f t="shared" si="4"/>
        <v>0.48173366164355191</v>
      </c>
      <c r="N26">
        <f t="shared" si="5"/>
        <v>0.51826633835644809</v>
      </c>
      <c r="O26">
        <f t="shared" si="6"/>
        <v>15174.129998751512</v>
      </c>
      <c r="P26">
        <f t="shared" si="7"/>
        <v>52.949766625011875</v>
      </c>
      <c r="Q26">
        <f t="shared" si="8"/>
        <v>3.7680653834081031E-3</v>
      </c>
      <c r="R26">
        <f t="shared" si="9"/>
        <v>0.92606574461390934</v>
      </c>
      <c r="S26">
        <f t="shared" si="10"/>
        <v>140.0675341362705</v>
      </c>
      <c r="T26">
        <f t="shared" si="10"/>
        <v>161.74424966453535</v>
      </c>
      <c r="U26">
        <f t="shared" si="10"/>
        <v>107.28661356606378</v>
      </c>
      <c r="V26">
        <f t="shared" si="10"/>
        <v>107.63309515203157</v>
      </c>
    </row>
    <row r="27" spans="1:22" x14ac:dyDescent="0.2">
      <c r="A27">
        <v>1986</v>
      </c>
      <c r="B27" s="3">
        <f>'USA Agg'!B27-'USA Oil'!B27</f>
        <v>3879684</v>
      </c>
      <c r="C27" s="3"/>
      <c r="E27">
        <v>0.44550015218585087</v>
      </c>
      <c r="F27">
        <f t="shared" si="3"/>
        <v>8708603.0856876075</v>
      </c>
      <c r="G27" s="3">
        <f>'USA Agg'!G27-'USA Oil'!G27</f>
        <v>147822.63984674329</v>
      </c>
      <c r="H27" s="3">
        <f>'USA Agg'!H27-'USA Oil'!H27</f>
        <v>2017779</v>
      </c>
      <c r="I27">
        <v>159590.20000000001</v>
      </c>
      <c r="J27" s="3">
        <f>'USA Agg'!J27-'USA Oil'!J27</f>
        <v>9640.4</v>
      </c>
      <c r="K27">
        <f t="shared" si="0"/>
        <v>21639.498780638529</v>
      </c>
      <c r="L27">
        <f t="shared" si="1"/>
        <v>0.52008849174314198</v>
      </c>
      <c r="M27">
        <f t="shared" si="4"/>
        <v>0.48173366164355191</v>
      </c>
      <c r="N27">
        <f t="shared" si="5"/>
        <v>0.51826633835644809</v>
      </c>
      <c r="O27">
        <f t="shared" si="6"/>
        <v>15534.705828447546</v>
      </c>
      <c r="P27">
        <f t="shared" si="7"/>
        <v>54.568532940541502</v>
      </c>
      <c r="Q27">
        <f t="shared" si="8"/>
        <v>3.792315923690775E-3</v>
      </c>
      <c r="R27">
        <f t="shared" si="9"/>
        <v>0.92626389243664886</v>
      </c>
      <c r="S27">
        <f t="shared" si="10"/>
        <v>143.39589413706253</v>
      </c>
      <c r="T27">
        <f t="shared" si="10"/>
        <v>166.68905225340808</v>
      </c>
      <c r="U27">
        <f t="shared" si="10"/>
        <v>107.97708946797661</v>
      </c>
      <c r="V27">
        <f t="shared" si="10"/>
        <v>107.65612511894606</v>
      </c>
    </row>
    <row r="28" spans="1:22" x14ac:dyDescent="0.2">
      <c r="A28">
        <v>1987</v>
      </c>
      <c r="B28" s="3">
        <f>'USA Agg'!B28-'USA Oil'!B28</f>
        <v>4112576</v>
      </c>
      <c r="C28" s="3"/>
      <c r="E28">
        <v>0.4563186379252096</v>
      </c>
      <c r="F28">
        <f t="shared" si="3"/>
        <v>9012509.36998556</v>
      </c>
      <c r="G28" s="3">
        <f>'USA Agg'!G28-'USA Oil'!G28</f>
        <v>152697.33791208791</v>
      </c>
      <c r="H28" s="3">
        <f>'USA Agg'!H28-'USA Oil'!H28</f>
        <v>2169437</v>
      </c>
      <c r="I28">
        <v>160803.4</v>
      </c>
      <c r="J28" s="3">
        <f>'USA Agg'!J28-'USA Oil'!J28</f>
        <v>10272.5</v>
      </c>
      <c r="K28">
        <f t="shared" si="0"/>
        <v>22511.681851758283</v>
      </c>
      <c r="L28">
        <f t="shared" si="1"/>
        <v>0.52751292620488954</v>
      </c>
      <c r="M28">
        <f t="shared" si="4"/>
        <v>0.48173366164355191</v>
      </c>
      <c r="N28">
        <f t="shared" si="5"/>
        <v>0.51826633835644809</v>
      </c>
      <c r="O28">
        <f t="shared" si="6"/>
        <v>15488.372904869699</v>
      </c>
      <c r="P28">
        <f t="shared" si="7"/>
        <v>56.046758774911225</v>
      </c>
      <c r="Q28">
        <f t="shared" si="8"/>
        <v>3.8107325285631996E-3</v>
      </c>
      <c r="R28">
        <f t="shared" si="9"/>
        <v>0.94959023199812886</v>
      </c>
      <c r="S28">
        <f t="shared" si="10"/>
        <v>142.96820975875505</v>
      </c>
      <c r="T28">
        <f t="shared" si="10"/>
        <v>171.20454955688288</v>
      </c>
      <c r="U28">
        <f t="shared" si="10"/>
        <v>108.501458068067</v>
      </c>
      <c r="V28">
        <f t="shared" si="10"/>
        <v>110.36725674234513</v>
      </c>
    </row>
    <row r="29" spans="1:22" x14ac:dyDescent="0.2">
      <c r="A29">
        <v>1988</v>
      </c>
      <c r="B29" s="3">
        <f>'USA Agg'!B29-'USA Oil'!B29</f>
        <v>4444440</v>
      </c>
      <c r="C29" s="3"/>
      <c r="E29">
        <v>0.4728657296129809</v>
      </c>
      <c r="F29">
        <f t="shared" si="3"/>
        <v>9398947.1464501601</v>
      </c>
      <c r="G29" s="3">
        <f>'USA Agg'!G29-'USA Oil'!G29</f>
        <v>156987.53772290811</v>
      </c>
      <c r="H29" s="3">
        <f>'USA Agg'!H29-'USA Oil'!H29</f>
        <v>2353833</v>
      </c>
      <c r="I29">
        <v>161924.4</v>
      </c>
      <c r="J29" s="3">
        <f>'USA Agg'!J29-'USA Oil'!J29</f>
        <v>10935.3</v>
      </c>
      <c r="K29">
        <f t="shared" si="0"/>
        <v>23125.592139971839</v>
      </c>
      <c r="L29">
        <f t="shared" si="1"/>
        <v>0.52961295461295466</v>
      </c>
      <c r="M29">
        <f t="shared" si="4"/>
        <v>0.48173366164355191</v>
      </c>
      <c r="N29">
        <f t="shared" si="5"/>
        <v>0.51826633835644809</v>
      </c>
      <c r="O29">
        <f t="shared" si="6"/>
        <v>15932.814956441511</v>
      </c>
      <c r="P29">
        <f t="shared" si="7"/>
        <v>58.045280059399083</v>
      </c>
      <c r="Q29">
        <f t="shared" si="8"/>
        <v>3.7576949171805032E-3</v>
      </c>
      <c r="R29">
        <f t="shared" si="9"/>
        <v>0.9695113134457074</v>
      </c>
      <c r="S29">
        <f t="shared" si="10"/>
        <v>147.07071199349605</v>
      </c>
      <c r="T29">
        <f t="shared" si="10"/>
        <v>177.30937959111762</v>
      </c>
      <c r="U29">
        <f t="shared" si="10"/>
        <v>106.99133944275381</v>
      </c>
      <c r="V29">
        <f t="shared" si="10"/>
        <v>112.68260818196944</v>
      </c>
    </row>
    <row r="30" spans="1:22" x14ac:dyDescent="0.2">
      <c r="A30">
        <v>1989</v>
      </c>
      <c r="B30" s="3">
        <f>'USA Agg'!B30-'USA Oil'!B30</f>
        <v>4787107</v>
      </c>
      <c r="C30" s="3"/>
      <c r="E30">
        <v>0.49221676983222024</v>
      </c>
      <c r="F30">
        <f t="shared" si="3"/>
        <v>9725607.2799627688</v>
      </c>
      <c r="G30" s="3">
        <f>'USA Agg'!G30-'USA Oil'!G30</f>
        <v>161635.34423897581</v>
      </c>
      <c r="H30" s="3">
        <f>'USA Agg'!H30-'USA Oil'!H30</f>
        <v>2501643</v>
      </c>
      <c r="I30">
        <v>162915.79999999999</v>
      </c>
      <c r="J30" s="3">
        <f>'USA Agg'!J30-'USA Oil'!J30</f>
        <v>11588.000000000002</v>
      </c>
      <c r="K30">
        <f t="shared" si="0"/>
        <v>23542.472971715189</v>
      </c>
      <c r="L30">
        <f t="shared" si="1"/>
        <v>0.52257929475986231</v>
      </c>
      <c r="M30">
        <f t="shared" si="4"/>
        <v>0.48173366164355191</v>
      </c>
      <c r="N30">
        <f t="shared" si="5"/>
        <v>0.51826633835644809</v>
      </c>
      <c r="O30">
        <f t="shared" si="6"/>
        <v>16256.918591713827</v>
      </c>
      <c r="P30">
        <f t="shared" si="7"/>
        <v>59.697139749261702</v>
      </c>
      <c r="Q30">
        <f t="shared" si="8"/>
        <v>3.7011966918915019E-3</v>
      </c>
      <c r="R30">
        <f t="shared" si="9"/>
        <v>0.99214038318552178</v>
      </c>
      <c r="S30">
        <f t="shared" si="10"/>
        <v>150.06240884866534</v>
      </c>
      <c r="T30">
        <f t="shared" si="10"/>
        <v>182.35527163404333</v>
      </c>
      <c r="U30">
        <f t="shared" si="10"/>
        <v>105.38268814640421</v>
      </c>
      <c r="V30">
        <f t="shared" si="10"/>
        <v>115.31269878911404</v>
      </c>
    </row>
    <row r="31" spans="1:22" x14ac:dyDescent="0.2">
      <c r="A31">
        <v>1990</v>
      </c>
      <c r="B31" s="3">
        <f>'USA Agg'!B31-'USA Oil'!B31</f>
        <v>5041462</v>
      </c>
      <c r="C31" s="3"/>
      <c r="E31">
        <v>0.51081621179033831</v>
      </c>
      <c r="F31">
        <f t="shared" si="3"/>
        <v>9869424.4302278329</v>
      </c>
      <c r="G31" s="3">
        <f>'USA Agg'!G31-'USA Oil'!G31</f>
        <v>162480.54583333334</v>
      </c>
      <c r="H31" s="3">
        <f>'USA Agg'!H31-'USA Oil'!H31</f>
        <v>2650142</v>
      </c>
      <c r="I31">
        <v>164229.5</v>
      </c>
      <c r="J31" s="3">
        <f>'USA Agg'!J31-'USA Oil'!J31</f>
        <v>12165.8</v>
      </c>
      <c r="K31">
        <f t="shared" si="0"/>
        <v>23816.393683670682</v>
      </c>
      <c r="L31">
        <f t="shared" si="1"/>
        <v>0.52566933956856166</v>
      </c>
      <c r="M31">
        <f t="shared" si="4"/>
        <v>0.48173366164355191</v>
      </c>
      <c r="N31">
        <f t="shared" si="5"/>
        <v>0.51826633835644809</v>
      </c>
      <c r="O31">
        <f t="shared" si="6"/>
        <v>16459.029506826377</v>
      </c>
      <c r="P31">
        <f t="shared" si="7"/>
        <v>60.095320452341589</v>
      </c>
      <c r="Q31">
        <f t="shared" si="8"/>
        <v>3.6905086946959634E-3</v>
      </c>
      <c r="R31">
        <f t="shared" si="9"/>
        <v>0.98935054806434497</v>
      </c>
      <c r="S31">
        <f t="shared" si="10"/>
        <v>151.92802997515952</v>
      </c>
      <c r="T31">
        <f t="shared" si="10"/>
        <v>183.57158368139673</v>
      </c>
      <c r="U31">
        <f t="shared" si="10"/>
        <v>105.07837309126688</v>
      </c>
      <c r="V31">
        <f t="shared" si="10"/>
        <v>114.98844687632864</v>
      </c>
    </row>
    <row r="32" spans="1:22" x14ac:dyDescent="0.2">
      <c r="A32">
        <v>1991</v>
      </c>
      <c r="B32" s="3">
        <f>'USA Agg'!B32-'USA Oil'!B32</f>
        <v>5188146</v>
      </c>
      <c r="C32" s="3"/>
      <c r="E32">
        <v>0.52659320590583625</v>
      </c>
      <c r="F32">
        <f t="shared" si="3"/>
        <v>9852284.3474128079</v>
      </c>
      <c r="G32" s="3">
        <f>'USA Agg'!G32-'USA Oil'!G32</f>
        <v>158431.98998569386</v>
      </c>
      <c r="H32" s="3">
        <f>'USA Agg'!H32-'USA Oil'!H32</f>
        <v>2715367</v>
      </c>
      <c r="I32">
        <v>165924.20000000001</v>
      </c>
      <c r="J32" s="3">
        <f>'USA Agg'!J32-'USA Oil'!J32</f>
        <v>12544.3</v>
      </c>
      <c r="K32">
        <f t="shared" si="0"/>
        <v>23821.613836474622</v>
      </c>
      <c r="L32">
        <f t="shared" si="1"/>
        <v>0.52337906450589478</v>
      </c>
      <c r="M32">
        <f t="shared" si="4"/>
        <v>0.48173366164355191</v>
      </c>
      <c r="N32">
        <f t="shared" si="5"/>
        <v>0.51826633835644809</v>
      </c>
      <c r="O32">
        <f t="shared" si="6"/>
        <v>16819.678137652245</v>
      </c>
      <c r="P32">
        <f t="shared" si="7"/>
        <v>59.378224197632456</v>
      </c>
      <c r="Q32">
        <f t="shared" si="8"/>
        <v>3.6972292437602978E-3</v>
      </c>
      <c r="R32">
        <f t="shared" si="9"/>
        <v>0.95484558603081315</v>
      </c>
      <c r="S32">
        <f t="shared" si="10"/>
        <v>155.25706197986472</v>
      </c>
      <c r="T32">
        <f t="shared" si="10"/>
        <v>181.38108874538338</v>
      </c>
      <c r="U32">
        <f t="shared" si="10"/>
        <v>105.26972458787091</v>
      </c>
      <c r="V32">
        <f t="shared" si="10"/>
        <v>110.97806652982231</v>
      </c>
    </row>
    <row r="33" spans="1:22" x14ac:dyDescent="0.2">
      <c r="A33">
        <v>1992</v>
      </c>
      <c r="B33" s="3">
        <f>'USA Agg'!B33-'USA Oil'!B33</f>
        <v>5502548</v>
      </c>
      <c r="C33" s="3"/>
      <c r="E33">
        <v>0.53826607901837975</v>
      </c>
      <c r="F33">
        <f t="shared" si="3"/>
        <v>10222728.52496081</v>
      </c>
      <c r="G33" s="3">
        <f>'USA Agg'!G33-'USA Oil'!G33</f>
        <v>159700.53188180405</v>
      </c>
      <c r="H33" s="3">
        <f>'USA Agg'!H33-'USA Oil'!H33</f>
        <v>2890056</v>
      </c>
      <c r="I33">
        <v>167953.3</v>
      </c>
      <c r="J33" s="3">
        <f>'USA Agg'!J33-'USA Oil'!J33</f>
        <v>13065.3</v>
      </c>
      <c r="K33">
        <f t="shared" si="0"/>
        <v>24272.939554033961</v>
      </c>
      <c r="L33">
        <f t="shared" si="1"/>
        <v>0.52522140651930704</v>
      </c>
      <c r="M33">
        <f t="shared" si="4"/>
        <v>0.48173366164355191</v>
      </c>
      <c r="N33">
        <f t="shared" si="5"/>
        <v>0.51826633835644809</v>
      </c>
      <c r="O33">
        <f t="shared" si="6"/>
        <v>17607.89384543712</v>
      </c>
      <c r="P33">
        <f t="shared" si="7"/>
        <v>60.866493989464992</v>
      </c>
      <c r="Q33">
        <f t="shared" si="8"/>
        <v>3.6354071244050624E-3</v>
      </c>
      <c r="R33">
        <f t="shared" si="9"/>
        <v>0.95086272125527793</v>
      </c>
      <c r="S33">
        <f t="shared" si="10"/>
        <v>162.53282873327902</v>
      </c>
      <c r="T33">
        <f t="shared" si="10"/>
        <v>185.92726705969233</v>
      </c>
      <c r="U33">
        <f t="shared" si="10"/>
        <v>103.50948819221126</v>
      </c>
      <c r="V33">
        <f t="shared" si="10"/>
        <v>110.515153323221</v>
      </c>
    </row>
    <row r="34" spans="1:22" x14ac:dyDescent="0.2">
      <c r="A34">
        <v>1993</v>
      </c>
      <c r="B34" s="3">
        <f>'USA Agg'!B34-'USA Oil'!B34</f>
        <v>5809068</v>
      </c>
      <c r="C34" s="3"/>
      <c r="E34">
        <v>0.5519641049442946</v>
      </c>
      <c r="F34">
        <f t="shared" si="3"/>
        <v>10524358.283381967</v>
      </c>
      <c r="G34" s="3">
        <f>'USA Agg'!G34-'USA Oil'!G34</f>
        <v>163940.00648298216</v>
      </c>
      <c r="H34" s="3">
        <f>'USA Agg'!H34-'USA Oil'!H34</f>
        <v>3016468</v>
      </c>
      <c r="I34">
        <v>169920.1</v>
      </c>
      <c r="J34" s="3">
        <f>'USA Agg'!J34-'USA Oil'!J34</f>
        <v>13718.500000000002</v>
      </c>
      <c r="K34">
        <f t="shared" si="0"/>
        <v>24853.97125848338</v>
      </c>
      <c r="L34">
        <f t="shared" si="1"/>
        <v>0.51926883968306103</v>
      </c>
      <c r="M34">
        <f t="shared" si="4"/>
        <v>0.48173366164355191</v>
      </c>
      <c r="N34">
        <f t="shared" si="5"/>
        <v>0.51826633835644809</v>
      </c>
      <c r="O34">
        <f t="shared" si="6"/>
        <v>17747.899907099723</v>
      </c>
      <c r="P34">
        <f t="shared" si="7"/>
        <v>61.937100339406385</v>
      </c>
      <c r="Q34">
        <f t="shared" si="8"/>
        <v>3.6171265698098508E-3</v>
      </c>
      <c r="R34">
        <f t="shared" si="9"/>
        <v>0.96480643833767843</v>
      </c>
      <c r="S34">
        <f t="shared" si="10"/>
        <v>163.8251798481584</v>
      </c>
      <c r="T34">
        <f t="shared" si="10"/>
        <v>189.19761992042731</v>
      </c>
      <c r="U34">
        <f t="shared" si="10"/>
        <v>102.98899329706805</v>
      </c>
      <c r="V34">
        <f t="shared" si="10"/>
        <v>112.13577846374893</v>
      </c>
    </row>
    <row r="35" spans="1:22" x14ac:dyDescent="0.2">
      <c r="A35">
        <v>1994</v>
      </c>
      <c r="B35" s="3">
        <f>'USA Agg'!B35-'USA Oil'!B35</f>
        <v>6202488</v>
      </c>
      <c r="C35" s="3"/>
      <c r="E35">
        <v>0.56485882851001934</v>
      </c>
      <c r="F35">
        <f t="shared" si="3"/>
        <v>10980598.491061704</v>
      </c>
      <c r="G35" s="3">
        <f>'USA Agg'!G35-'USA Oil'!G35</f>
        <v>169410.96880131363</v>
      </c>
      <c r="H35" s="3">
        <f>'USA Agg'!H35-'USA Oil'!H35</f>
        <v>3178684</v>
      </c>
      <c r="I35">
        <v>171992.2</v>
      </c>
      <c r="J35" s="3">
        <f>'USA Agg'!J35-'USA Oil'!J35</f>
        <v>14530.6</v>
      </c>
      <c r="K35">
        <f t="shared" si="0"/>
        <v>25724.303607555743</v>
      </c>
      <c r="L35">
        <f t="shared" si="1"/>
        <v>0.51248531234562644</v>
      </c>
      <c r="M35">
        <f t="shared" si="4"/>
        <v>0.48173366164355191</v>
      </c>
      <c r="N35">
        <f t="shared" si="5"/>
        <v>0.51826633835644809</v>
      </c>
      <c r="O35">
        <f t="shared" si="6"/>
        <v>18053.351859650589</v>
      </c>
      <c r="P35">
        <f t="shared" si="7"/>
        <v>63.843584133825274</v>
      </c>
      <c r="Q35">
        <f t="shared" si="8"/>
        <v>3.5902661053682306E-3</v>
      </c>
      <c r="R35">
        <f t="shared" si="9"/>
        <v>0.9849921612800675</v>
      </c>
      <c r="S35">
        <f t="shared" si="10"/>
        <v>166.64470899377858</v>
      </c>
      <c r="T35">
        <f t="shared" si="10"/>
        <v>195.02130547148352</v>
      </c>
      <c r="U35">
        <f t="shared" si="10"/>
        <v>102.22420607191999</v>
      </c>
      <c r="V35">
        <f t="shared" si="10"/>
        <v>114.48188817659282</v>
      </c>
    </row>
    <row r="36" spans="1:22" x14ac:dyDescent="0.2">
      <c r="A36">
        <v>1995</v>
      </c>
      <c r="B36" s="3">
        <f>'USA Agg'!B36-'USA Oil'!B36</f>
        <v>6520542</v>
      </c>
      <c r="C36" s="3"/>
      <c r="E36">
        <v>0.57763922236852294</v>
      </c>
      <c r="F36">
        <f t="shared" si="3"/>
        <v>11288260.470373698</v>
      </c>
      <c r="G36" s="3">
        <f>'USA Agg'!G36-'USA Oil'!G36</f>
        <v>174675.84576271186</v>
      </c>
      <c r="H36" s="3">
        <f>'USA Agg'!H36-'USA Oil'!H36</f>
        <v>3348197</v>
      </c>
      <c r="I36">
        <v>174237.4</v>
      </c>
      <c r="J36" s="3">
        <f>'USA Agg'!J36-'USA Oil'!J36</f>
        <v>15217.2</v>
      </c>
      <c r="K36">
        <f t="shared" si="0"/>
        <v>26343.778972633048</v>
      </c>
      <c r="L36">
        <f t="shared" si="1"/>
        <v>0.51348446187448837</v>
      </c>
      <c r="M36">
        <f t="shared" si="4"/>
        <v>0.48173366164355191</v>
      </c>
      <c r="N36">
        <f t="shared" si="5"/>
        <v>0.51826633835644809</v>
      </c>
      <c r="O36">
        <f t="shared" si="6"/>
        <v>18064.111898305262</v>
      </c>
      <c r="P36">
        <f t="shared" si="7"/>
        <v>64.786667330743555</v>
      </c>
      <c r="Q36">
        <f t="shared" si="8"/>
        <v>3.5774827833713876E-3</v>
      </c>
      <c r="R36">
        <f t="shared" si="9"/>
        <v>1.0025163699797626</v>
      </c>
      <c r="S36">
        <f t="shared" si="10"/>
        <v>166.74403146443717</v>
      </c>
      <c r="T36">
        <f t="shared" si="10"/>
        <v>197.90211673429889</v>
      </c>
      <c r="U36">
        <f t="shared" si="10"/>
        <v>101.86023167455286</v>
      </c>
      <c r="V36">
        <f t="shared" si="10"/>
        <v>116.51866022372725</v>
      </c>
    </row>
    <row r="37" spans="1:22" x14ac:dyDescent="0.2">
      <c r="A37">
        <v>1996</v>
      </c>
      <c r="B37" s="3">
        <f>'USA Agg'!B37-'USA Oil'!B37</f>
        <v>6914565</v>
      </c>
      <c r="C37" s="3"/>
      <c r="E37">
        <v>0.589809703150456</v>
      </c>
      <c r="F37">
        <f t="shared" si="3"/>
        <v>11723382.920060484</v>
      </c>
      <c r="G37" s="3">
        <f>'USA Agg'!G37-'USA Oil'!G37</f>
        <v>177296.79416809606</v>
      </c>
      <c r="H37" s="3">
        <f>'USA Agg'!H37-'USA Oil'!H37</f>
        <v>3543804</v>
      </c>
      <c r="I37">
        <v>176547.3</v>
      </c>
      <c r="J37" s="3">
        <f>'USA Agg'!J37-'USA Oil'!J37</f>
        <v>15949.099999999997</v>
      </c>
      <c r="K37">
        <f t="shared" si="0"/>
        <v>27041.094635792218</v>
      </c>
      <c r="L37">
        <f t="shared" si="1"/>
        <v>0.51251293465315606</v>
      </c>
      <c r="M37">
        <f t="shared" si="4"/>
        <v>0.48173366164355191</v>
      </c>
      <c r="N37">
        <f t="shared" si="5"/>
        <v>0.51826633835644809</v>
      </c>
      <c r="O37">
        <f t="shared" si="6"/>
        <v>18685.132352658555</v>
      </c>
      <c r="P37">
        <f t="shared" si="7"/>
        <v>66.403637552432031</v>
      </c>
      <c r="Q37">
        <f t="shared" si="8"/>
        <v>3.5387989458459251E-3</v>
      </c>
      <c r="R37">
        <f t="shared" si="9"/>
        <v>1.0042452881924337</v>
      </c>
      <c r="S37">
        <f t="shared" si="10"/>
        <v>172.47647238174898</v>
      </c>
      <c r="T37">
        <f t="shared" si="10"/>
        <v>202.84143284288692</v>
      </c>
      <c r="U37">
        <f t="shared" si="10"/>
        <v>100.75880229221745</v>
      </c>
      <c r="V37">
        <f t="shared" si="10"/>
        <v>116.71960580407814</v>
      </c>
    </row>
    <row r="38" spans="1:22" x14ac:dyDescent="0.2">
      <c r="A38">
        <v>1997</v>
      </c>
      <c r="B38" s="3">
        <f>'USA Agg'!B38-'USA Oil'!B38</f>
        <v>7376931</v>
      </c>
      <c r="C38" s="3"/>
      <c r="E38">
        <v>0.60128151108893246</v>
      </c>
      <c r="F38">
        <f t="shared" si="3"/>
        <v>12268680.91560014</v>
      </c>
      <c r="G38" s="3">
        <f>'USA Agg'!G38-'USA Oil'!G38</f>
        <v>183587.54</v>
      </c>
      <c r="H38" s="3">
        <f>'USA Agg'!H38-'USA Oil'!H38</f>
        <v>3802760</v>
      </c>
      <c r="I38">
        <v>179158</v>
      </c>
      <c r="J38" s="3">
        <f>'USA Agg'!J38-'USA Oil'!J38</f>
        <v>16784.8</v>
      </c>
      <c r="K38">
        <f t="shared" si="0"/>
        <v>27915.044268702695</v>
      </c>
      <c r="L38">
        <f t="shared" si="1"/>
        <v>0.51549350265035687</v>
      </c>
      <c r="M38">
        <f t="shared" si="4"/>
        <v>0.48173366164355191</v>
      </c>
      <c r="N38">
        <f t="shared" si="5"/>
        <v>0.51826633835644809</v>
      </c>
      <c r="O38">
        <f t="shared" si="6"/>
        <v>19125.446369368328</v>
      </c>
      <c r="P38">
        <f t="shared" si="7"/>
        <v>68.479671103719284</v>
      </c>
      <c r="Q38">
        <f t="shared" si="8"/>
        <v>3.4941624237564612E-3</v>
      </c>
      <c r="R38">
        <f t="shared" si="9"/>
        <v>1.0247242099152705</v>
      </c>
      <c r="S38">
        <f t="shared" si="10"/>
        <v>176.54087004878156</v>
      </c>
      <c r="T38">
        <f t="shared" si="10"/>
        <v>209.18303754549842</v>
      </c>
      <c r="U38">
        <f t="shared" si="10"/>
        <v>99.487884511057828</v>
      </c>
      <c r="V38">
        <f t="shared" si="10"/>
        <v>119.09979289470857</v>
      </c>
    </row>
    <row r="39" spans="1:22" x14ac:dyDescent="0.2">
      <c r="A39">
        <v>1998</v>
      </c>
      <c r="B39" s="3">
        <f>'USA Agg'!B39-'USA Oil'!B39</f>
        <v>7832435</v>
      </c>
      <c r="C39" s="5"/>
      <c r="E39">
        <v>0.60904539378616629</v>
      </c>
      <c r="F39">
        <f t="shared" si="3"/>
        <v>12860182.639768787</v>
      </c>
      <c r="G39" s="3">
        <f>'USA Agg'!G39-'USA Oil'!G39</f>
        <v>189433.38596491228</v>
      </c>
      <c r="H39" s="3">
        <f>'USA Agg'!H39-'USA Oil'!H39</f>
        <v>4134577</v>
      </c>
      <c r="I39">
        <v>181754.5</v>
      </c>
      <c r="J39" s="3">
        <f>'USA Agg'!J39-'USA Oil'!J39</f>
        <v>17760.300000000003</v>
      </c>
      <c r="K39">
        <f t="shared" si="0"/>
        <v>29160.880586571817</v>
      </c>
      <c r="L39">
        <f t="shared" si="1"/>
        <v>0.52787887802452238</v>
      </c>
      <c r="M39">
        <f t="shared" si="4"/>
        <v>0.48173366164355191</v>
      </c>
      <c r="N39">
        <f t="shared" si="5"/>
        <v>0.51826633835644809</v>
      </c>
      <c r="O39">
        <f t="shared" si="6"/>
        <v>19490.79983744114</v>
      </c>
      <c r="P39">
        <f t="shared" si="7"/>
        <v>70.75578673303157</v>
      </c>
      <c r="Q39">
        <f t="shared" si="8"/>
        <v>3.4830599776612442E-3</v>
      </c>
      <c r="R39">
        <f t="shared" si="9"/>
        <v>1.0422486704038265</v>
      </c>
      <c r="S39">
        <f t="shared" si="10"/>
        <v>179.91333089927539</v>
      </c>
      <c r="T39">
        <f t="shared" si="10"/>
        <v>216.13582767241346</v>
      </c>
      <c r="U39">
        <f t="shared" si="10"/>
        <v>99.171769018715111</v>
      </c>
      <c r="V39">
        <f t="shared" si="10"/>
        <v>121.13659420630354</v>
      </c>
    </row>
    <row r="40" spans="1:22" x14ac:dyDescent="0.2">
      <c r="A40">
        <v>1999</v>
      </c>
      <c r="B40" s="3">
        <f>'USA Agg'!B40-'USA Oil'!B40</f>
        <v>8334741</v>
      </c>
      <c r="C40" s="5"/>
      <c r="E40">
        <v>0.61942321850788151</v>
      </c>
      <c r="F40">
        <f t="shared" si="3"/>
        <v>13455648.336976165</v>
      </c>
      <c r="G40" s="3">
        <f>'USA Agg'!G40-'USA Oil'!G40</f>
        <v>193954.22787193974</v>
      </c>
      <c r="H40" s="3">
        <f>'USA Agg'!H40-'USA Oil'!H40</f>
        <v>4416766</v>
      </c>
      <c r="I40">
        <v>184287</v>
      </c>
      <c r="J40" s="3">
        <f>'USA Agg'!J40-'USA Oil'!J40</f>
        <v>18945.7</v>
      </c>
      <c r="K40">
        <f t="shared" si="0"/>
        <v>30586.03461077547</v>
      </c>
      <c r="L40">
        <f t="shared" si="1"/>
        <v>0.52992240550726166</v>
      </c>
      <c r="M40">
        <f t="shared" si="4"/>
        <v>0.48173366164355191</v>
      </c>
      <c r="N40">
        <f t="shared" si="5"/>
        <v>0.51826633835644809</v>
      </c>
      <c r="O40">
        <f t="shared" si="6"/>
        <v>19872.588997234045</v>
      </c>
      <c r="P40">
        <f t="shared" si="7"/>
        <v>73.014636610157879</v>
      </c>
      <c r="Q40">
        <f t="shared" si="8"/>
        <v>3.4910086652640768E-3</v>
      </c>
      <c r="R40">
        <f t="shared" si="9"/>
        <v>1.0524574596794116</v>
      </c>
      <c r="S40">
        <f t="shared" si="10"/>
        <v>183.43750435610951</v>
      </c>
      <c r="T40">
        <f t="shared" si="10"/>
        <v>223.03587656343237</v>
      </c>
      <c r="U40">
        <f t="shared" si="10"/>
        <v>99.398088811083255</v>
      </c>
      <c r="V40">
        <f t="shared" si="10"/>
        <v>122.32312290999099</v>
      </c>
    </row>
    <row r="41" spans="1:22" x14ac:dyDescent="0.2">
      <c r="A41">
        <v>2000</v>
      </c>
      <c r="B41" s="3">
        <f>'USA Agg'!B41-'USA Oil'!B41</f>
        <v>8859713</v>
      </c>
      <c r="C41" s="5"/>
      <c r="E41">
        <v>0.63336726029509005</v>
      </c>
      <c r="F41">
        <f t="shared" si="3"/>
        <v>13988271.190197296</v>
      </c>
      <c r="G41" s="3">
        <f>'USA Agg'!G41-'USA Oil'!G41</f>
        <v>196911.52591170825</v>
      </c>
      <c r="H41" s="3">
        <f>'USA Agg'!H41-'USA Oil'!H41</f>
        <v>4797892</v>
      </c>
      <c r="I41">
        <v>186813</v>
      </c>
      <c r="J41" s="3">
        <f>'USA Agg'!J41-'USA Oil'!J41</f>
        <v>20244.5</v>
      </c>
      <c r="K41">
        <f t="shared" si="0"/>
        <v>31963.287762250216</v>
      </c>
      <c r="L41">
        <f t="shared" si="1"/>
        <v>0.54154034109231308</v>
      </c>
      <c r="M41">
        <f t="shared" si="4"/>
        <v>0.48173366164355191</v>
      </c>
      <c r="N41">
        <f t="shared" si="5"/>
        <v>0.51826633835644809</v>
      </c>
      <c r="O41">
        <f t="shared" si="6"/>
        <v>20250.374384698767</v>
      </c>
      <c r="P41">
        <f t="shared" si="7"/>
        <v>74.87846772011207</v>
      </c>
      <c r="Q41">
        <f t="shared" si="8"/>
        <v>3.5080021346345657E-3</v>
      </c>
      <c r="R41">
        <f t="shared" si="9"/>
        <v>1.0540568692313075</v>
      </c>
      <c r="S41">
        <f t="shared" si="10"/>
        <v>186.92472027288716</v>
      </c>
      <c r="T41">
        <f t="shared" si="10"/>
        <v>228.72927208896726</v>
      </c>
      <c r="U41">
        <f t="shared" si="10"/>
        <v>99.881937045120367</v>
      </c>
      <c r="V41">
        <f t="shared" si="10"/>
        <v>122.50901619185299</v>
      </c>
    </row>
    <row r="42" spans="1:22" x14ac:dyDescent="0.2">
      <c r="A42">
        <v>2001</v>
      </c>
      <c r="B42" s="3">
        <f>'USA Agg'!B42-'USA Oil'!B42</f>
        <v>9112897</v>
      </c>
      <c r="C42" s="5"/>
      <c r="E42">
        <v>0.64686560811757821</v>
      </c>
      <c r="F42">
        <f t="shared" si="3"/>
        <v>14087774.779863678</v>
      </c>
      <c r="G42" s="3">
        <f>'USA Agg'!G42-'USA Oil'!G42</f>
        <v>194073.57434944238</v>
      </c>
      <c r="H42" s="3">
        <f>'USA Agg'!H42-'USA Oil'!H42</f>
        <v>4920194</v>
      </c>
      <c r="I42">
        <v>189228.4</v>
      </c>
      <c r="J42" s="3">
        <f>'USA Agg'!J42-'USA Oil'!J42</f>
        <v>21553.600000000002</v>
      </c>
      <c r="K42">
        <f t="shared" si="0"/>
        <v>33320.058648228965</v>
      </c>
      <c r="L42">
        <f t="shared" si="1"/>
        <v>0.53991546266790902</v>
      </c>
      <c r="M42">
        <f t="shared" si="4"/>
        <v>0.48173366164355191</v>
      </c>
      <c r="N42">
        <f t="shared" si="5"/>
        <v>0.51826633835644809</v>
      </c>
      <c r="O42">
        <f t="shared" si="6"/>
        <v>20039.913755432983</v>
      </c>
      <c r="P42">
        <f t="shared" si="7"/>
        <v>74.448522419804206</v>
      </c>
      <c r="Q42">
        <f t="shared" si="8"/>
        <v>3.6222643973416006E-3</v>
      </c>
      <c r="R42">
        <f t="shared" si="9"/>
        <v>1.025604900477108</v>
      </c>
      <c r="S42">
        <f t="shared" si="10"/>
        <v>184.98202560924241</v>
      </c>
      <c r="T42">
        <f t="shared" si="10"/>
        <v>227.41592956778908</v>
      </c>
      <c r="U42">
        <f t="shared" si="10"/>
        <v>103.13528059860882</v>
      </c>
      <c r="V42">
        <f t="shared" si="10"/>
        <v>119.20215220514963</v>
      </c>
    </row>
    <row r="43" spans="1:22" x14ac:dyDescent="0.2">
      <c r="A43">
        <v>2002</v>
      </c>
      <c r="B43" s="3">
        <f>'USA Agg'!B43-'USA Oil'!B43</f>
        <v>9384853</v>
      </c>
      <c r="C43" s="5"/>
      <c r="E43">
        <v>0.65671707414451597</v>
      </c>
      <c r="F43">
        <f t="shared" si="3"/>
        <v>14290557.33357526</v>
      </c>
      <c r="G43" s="3">
        <f>'USA Agg'!G43-'USA Oil'!G43</f>
        <v>191253.48722986248</v>
      </c>
      <c r="H43" s="3">
        <f>'USA Agg'!H43-'USA Oil'!H43</f>
        <v>4944740</v>
      </c>
      <c r="I43">
        <v>191540</v>
      </c>
      <c r="J43" s="3">
        <f>'USA Agg'!J43-'USA Oil'!J43</f>
        <v>22715.3</v>
      </c>
      <c r="K43">
        <f t="shared" si="0"/>
        <v>34589.172254414865</v>
      </c>
      <c r="L43">
        <f t="shared" si="1"/>
        <v>0.52688518403005358</v>
      </c>
      <c r="M43">
        <f t="shared" si="4"/>
        <v>0.48173366164355191</v>
      </c>
      <c r="N43">
        <f t="shared" si="5"/>
        <v>0.51826633835644809</v>
      </c>
      <c r="O43">
        <f t="shared" si="6"/>
        <v>20190.11821420414</v>
      </c>
      <c r="P43">
        <f t="shared" si="7"/>
        <v>74.608736209539828</v>
      </c>
      <c r="Q43">
        <f t="shared" si="8"/>
        <v>3.700845392446599E-3</v>
      </c>
      <c r="R43">
        <f t="shared" si="9"/>
        <v>0.9985041622108306</v>
      </c>
      <c r="S43">
        <f t="shared" si="10"/>
        <v>186.36851486154748</v>
      </c>
      <c r="T43">
        <f t="shared" si="10"/>
        <v>227.90533038781948</v>
      </c>
      <c r="U43">
        <f t="shared" si="10"/>
        <v>105.37268573828327</v>
      </c>
      <c r="V43">
        <f t="shared" si="10"/>
        <v>116.05233659273794</v>
      </c>
    </row>
    <row r="44" spans="1:22" x14ac:dyDescent="0.2">
      <c r="A44">
        <v>2003</v>
      </c>
      <c r="B44" s="3">
        <f>'USA Agg'!B44-'USA Oil'!B44</f>
        <v>9811245</v>
      </c>
      <c r="C44" s="5"/>
      <c r="E44">
        <v>0.66921014456863703</v>
      </c>
      <c r="F44">
        <f t="shared" si="3"/>
        <v>14660932.861865362</v>
      </c>
      <c r="G44" s="3">
        <f>'USA Agg'!G44-'USA Oil'!G44</f>
        <v>189979.04780876494</v>
      </c>
      <c r="H44" s="3">
        <f>'USA Agg'!H44-'USA Oil'!H44</f>
        <v>5092958</v>
      </c>
      <c r="I44">
        <v>193615.8</v>
      </c>
      <c r="J44" s="3">
        <f>'USA Agg'!J44-'USA Oil'!J44</f>
        <v>23978.300000000003</v>
      </c>
      <c r="K44">
        <f t="shared" si="0"/>
        <v>35830.747926656222</v>
      </c>
      <c r="L44">
        <f t="shared" si="1"/>
        <v>0.51909395800431035</v>
      </c>
      <c r="M44">
        <f t="shared" si="4"/>
        <v>0.48173366164355191</v>
      </c>
      <c r="N44">
        <f t="shared" si="5"/>
        <v>0.51826633835644809</v>
      </c>
      <c r="O44">
        <f t="shared" si="6"/>
        <v>20665.598083222794</v>
      </c>
      <c r="P44">
        <f t="shared" si="7"/>
        <v>75.721779223934007</v>
      </c>
      <c r="Q44">
        <f t="shared" si="8"/>
        <v>3.7342889505642433E-3</v>
      </c>
      <c r="R44">
        <f t="shared" si="9"/>
        <v>0.98121665591736285</v>
      </c>
      <c r="S44">
        <f t="shared" si="10"/>
        <v>190.75751724852844</v>
      </c>
      <c r="T44">
        <f t="shared" si="10"/>
        <v>231.30531340346701</v>
      </c>
      <c r="U44">
        <f t="shared" si="10"/>
        <v>106.32491074792378</v>
      </c>
      <c r="V44">
        <f t="shared" si="10"/>
        <v>114.04307556494567</v>
      </c>
    </row>
    <row r="45" spans="1:22" x14ac:dyDescent="0.2">
      <c r="A45">
        <v>2004</v>
      </c>
      <c r="B45" s="3">
        <f>'USA Agg'!B45-'USA Oil'!B45</f>
        <v>10473014</v>
      </c>
      <c r="C45" s="5"/>
      <c r="E45">
        <v>0.68862296405591295</v>
      </c>
      <c r="F45">
        <f t="shared" si="3"/>
        <v>15208633.093376828</v>
      </c>
      <c r="G45" s="3">
        <f>'USA Agg'!G45-'USA Oil'!G45</f>
        <v>192722.17115384617</v>
      </c>
      <c r="H45" s="3">
        <f>'USA Agg'!H45-'USA Oil'!H45</f>
        <v>5390713</v>
      </c>
      <c r="I45">
        <v>195950.2</v>
      </c>
      <c r="J45" s="3">
        <f>'USA Agg'!J45-'USA Oil'!J45</f>
        <v>26254.3</v>
      </c>
      <c r="K45">
        <f t="shared" si="0"/>
        <v>38125.797962596371</v>
      </c>
      <c r="L45">
        <f t="shared" si="1"/>
        <v>0.5147241281258671</v>
      </c>
      <c r="M45">
        <f t="shared" si="4"/>
        <v>0.48173366164355191</v>
      </c>
      <c r="N45">
        <f t="shared" si="5"/>
        <v>0.51826633835644809</v>
      </c>
      <c r="O45">
        <f t="shared" si="6"/>
        <v>20639.250197449099</v>
      </c>
      <c r="P45">
        <f t="shared" si="7"/>
        <v>77.614787294816878</v>
      </c>
      <c r="Q45">
        <f t="shared" si="8"/>
        <v>3.8235307501254317E-3</v>
      </c>
      <c r="R45">
        <f t="shared" si="9"/>
        <v>0.98352627940081794</v>
      </c>
      <c r="S45">
        <f t="shared" si="10"/>
        <v>190.51430835349927</v>
      </c>
      <c r="T45">
        <f t="shared" si="10"/>
        <v>237.08783501876013</v>
      </c>
      <c r="U45">
        <f t="shared" si="10"/>
        <v>108.86585669478035</v>
      </c>
      <c r="V45">
        <f t="shared" si="10"/>
        <v>114.31151430766553</v>
      </c>
    </row>
    <row r="46" spans="1:22" x14ac:dyDescent="0.2">
      <c r="A46">
        <v>2005</v>
      </c>
      <c r="B46" s="3">
        <f>'USA Agg'!B46-'USA Oil'!B46</f>
        <v>11173140</v>
      </c>
      <c r="C46" s="5"/>
      <c r="E46">
        <v>0.71159142524760288</v>
      </c>
      <c r="F46">
        <f t="shared" si="3"/>
        <v>15701622.593487876</v>
      </c>
      <c r="G46" s="3">
        <f>'USA Agg'!G46-'USA Oil'!G46</f>
        <v>195946.43010752689</v>
      </c>
      <c r="H46" s="3">
        <f>'USA Agg'!H46-'USA Oil'!H46</f>
        <v>5677161</v>
      </c>
      <c r="I46">
        <v>198347.8</v>
      </c>
      <c r="J46" s="3">
        <f>'USA Agg'!J46-'USA Oil'!J46</f>
        <v>28697.699999999997</v>
      </c>
      <c r="K46">
        <f t="shared" si="0"/>
        <v>40328.900801487936</v>
      </c>
      <c r="L46">
        <f t="shared" si="1"/>
        <v>0.50810792668846894</v>
      </c>
      <c r="M46">
        <f t="shared" si="4"/>
        <v>0.48173366164355191</v>
      </c>
      <c r="N46">
        <f t="shared" si="5"/>
        <v>0.51826633835644809</v>
      </c>
      <c r="O46">
        <f t="shared" si="6"/>
        <v>20490.034251247762</v>
      </c>
      <c r="P46">
        <f t="shared" si="7"/>
        <v>79.162070834604052</v>
      </c>
      <c r="Q46">
        <f t="shared" si="8"/>
        <v>3.9107899856195994E-3</v>
      </c>
      <c r="R46">
        <f t="shared" si="9"/>
        <v>0.98789313573191584</v>
      </c>
      <c r="S46">
        <f t="shared" si="10"/>
        <v>189.13694374413112</v>
      </c>
      <c r="T46">
        <f t="shared" si="10"/>
        <v>241.81428106588862</v>
      </c>
      <c r="U46">
        <f t="shared" si="10"/>
        <v>111.35035389054437</v>
      </c>
      <c r="V46">
        <f t="shared" si="10"/>
        <v>114.8190573905773</v>
      </c>
    </row>
    <row r="47" spans="1:22" x14ac:dyDescent="0.2">
      <c r="A47">
        <v>2006</v>
      </c>
      <c r="B47" s="3">
        <f>'USA Agg'!B47-'USA Oil'!B47</f>
        <v>11844848</v>
      </c>
      <c r="C47" s="5"/>
      <c r="E47">
        <v>0.73374854026429515</v>
      </c>
      <c r="F47">
        <f t="shared" si="3"/>
        <v>16142925.471079648</v>
      </c>
      <c r="G47" s="3">
        <f>'USA Agg'!G47-'USA Oil'!G47</f>
        <v>200266.39512195121</v>
      </c>
      <c r="H47" s="3">
        <f>'USA Agg'!H47-'USA Oil'!H47</f>
        <v>6026183</v>
      </c>
      <c r="I47">
        <v>200699.1</v>
      </c>
      <c r="J47" s="3">
        <f>'USA Agg'!J47-'USA Oil'!J47</f>
        <v>30825.600000000002</v>
      </c>
      <c r="K47">
        <f t="shared" si="0"/>
        <v>42011.122759980775</v>
      </c>
      <c r="L47">
        <f t="shared" si="1"/>
        <v>0.5087598422537799</v>
      </c>
      <c r="M47">
        <f t="shared" si="4"/>
        <v>0.48173366164355191</v>
      </c>
      <c r="N47">
        <f t="shared" si="5"/>
        <v>0.51826633835644809</v>
      </c>
      <c r="O47">
        <f t="shared" si="6"/>
        <v>20361.135008585381</v>
      </c>
      <c r="P47">
        <f t="shared" si="7"/>
        <v>80.433472153485724</v>
      </c>
      <c r="Q47">
        <f t="shared" si="8"/>
        <v>3.9588785407355994E-3</v>
      </c>
      <c r="R47">
        <f t="shared" si="9"/>
        <v>0.99784401186627747</v>
      </c>
      <c r="S47">
        <f t="shared" si="10"/>
        <v>187.94711611821532</v>
      </c>
      <c r="T47">
        <f t="shared" si="10"/>
        <v>245.6979969999241</v>
      </c>
      <c r="U47">
        <f t="shared" si="10"/>
        <v>112.7195600227942</v>
      </c>
      <c r="V47">
        <f t="shared" si="10"/>
        <v>115.97560983196185</v>
      </c>
    </row>
    <row r="48" spans="1:22" x14ac:dyDescent="0.2">
      <c r="A48">
        <v>2007</v>
      </c>
      <c r="B48" s="3">
        <f>'USA Agg'!B48-'USA Oil'!B48</f>
        <v>12381198</v>
      </c>
      <c r="C48" s="5"/>
      <c r="E48">
        <v>0.75361567059515222</v>
      </c>
      <c r="F48">
        <f t="shared" si="3"/>
        <v>16429061.235181333</v>
      </c>
      <c r="G48" s="3">
        <f>'USA Agg'!G48-'USA Oil'!G48</f>
        <v>201949.43617021278</v>
      </c>
      <c r="H48" s="3">
        <f>'USA Agg'!H48-'USA Oil'!H48</f>
        <v>6347188</v>
      </c>
      <c r="I48">
        <v>202723.9</v>
      </c>
      <c r="J48" s="3">
        <f>'USA Agg'!J48-'USA Oil'!J48</f>
        <v>32013.699999999997</v>
      </c>
      <c r="K48">
        <f t="shared" si="0"/>
        <v>42480.14107073682</v>
      </c>
      <c r="L48">
        <f t="shared" si="1"/>
        <v>0.51264732217350861</v>
      </c>
      <c r="M48">
        <f t="shared" si="4"/>
        <v>0.48173366164355191</v>
      </c>
      <c r="N48">
        <f t="shared" si="5"/>
        <v>0.51826633835644809</v>
      </c>
      <c r="O48">
        <f t="shared" si="6"/>
        <v>20673.250849527642</v>
      </c>
      <c r="P48">
        <f t="shared" si="7"/>
        <v>81.04156064075984</v>
      </c>
      <c r="Q48">
        <f t="shared" si="8"/>
        <v>3.9351503398709926E-3</v>
      </c>
      <c r="R48">
        <f t="shared" si="9"/>
        <v>0.99617971127337612</v>
      </c>
      <c r="S48">
        <f t="shared" si="10"/>
        <v>190.82815748330498</v>
      </c>
      <c r="T48">
        <f t="shared" si="10"/>
        <v>247.55550879596916</v>
      </c>
      <c r="U48">
        <f t="shared" si="10"/>
        <v>112.04395648152112</v>
      </c>
      <c r="V48">
        <f t="shared" si="10"/>
        <v>115.78217451150086</v>
      </c>
    </row>
    <row r="49" spans="1:22" x14ac:dyDescent="0.2">
      <c r="A49">
        <v>2008</v>
      </c>
      <c r="B49" s="3">
        <f>'USA Agg'!B49-'USA Oil'!B49</f>
        <v>12516493</v>
      </c>
      <c r="C49" s="5"/>
      <c r="E49">
        <v>0.76706906611174219</v>
      </c>
      <c r="F49">
        <f t="shared" si="3"/>
        <v>16317295.994539127</v>
      </c>
      <c r="G49" s="3">
        <f>'USA Agg'!G49-'USA Oil'!G49</f>
        <v>199728.82122905029</v>
      </c>
      <c r="H49" s="3">
        <f>'USA Agg'!H49-'USA Oil'!H49</f>
        <v>6448202</v>
      </c>
      <c r="I49">
        <v>204409</v>
      </c>
      <c r="J49" s="3">
        <f>'USA Agg'!J49-'USA Oil'!J49</f>
        <v>32936.9</v>
      </c>
      <c r="K49">
        <f t="shared" si="0"/>
        <v>42938.636760515568</v>
      </c>
      <c r="L49">
        <f t="shared" si="1"/>
        <v>0.51517641563016092</v>
      </c>
      <c r="M49">
        <f t="shared" si="4"/>
        <v>0.48173366164355191</v>
      </c>
      <c r="N49">
        <f t="shared" si="5"/>
        <v>0.51826633835644809</v>
      </c>
      <c r="O49">
        <f t="shared" si="6"/>
        <v>20424.756321651908</v>
      </c>
      <c r="P49">
        <f t="shared" si="7"/>
        <v>79.826700363189133</v>
      </c>
      <c r="Q49">
        <f t="shared" si="8"/>
        <v>3.9999132175240742E-3</v>
      </c>
      <c r="R49">
        <f t="shared" si="9"/>
        <v>0.97710385173378023</v>
      </c>
      <c r="S49">
        <f t="shared" si="10"/>
        <v>188.53438408286789</v>
      </c>
      <c r="T49">
        <f t="shared" si="10"/>
        <v>243.84450728326175</v>
      </c>
      <c r="U49">
        <f t="shared" si="10"/>
        <v>113.88792390809161</v>
      </c>
      <c r="V49">
        <f t="shared" si="10"/>
        <v>113.56505999574028</v>
      </c>
    </row>
    <row r="50" spans="1:22" x14ac:dyDescent="0.2">
      <c r="A50">
        <v>2009</v>
      </c>
      <c r="B50" s="3">
        <f>'USA Agg'!B50-'USA Oil'!B50</f>
        <v>12260441</v>
      </c>
      <c r="C50" s="5"/>
      <c r="E50">
        <v>0.76770674262919247</v>
      </c>
      <c r="F50">
        <f t="shared" si="3"/>
        <v>15970214.040339457</v>
      </c>
      <c r="G50" s="3">
        <f>'USA Agg'!G50-'USA Oil'!G50</f>
        <v>186470.55242566511</v>
      </c>
      <c r="H50" s="3">
        <f>'USA Agg'!H50-'USA Oil'!H50</f>
        <v>6100458</v>
      </c>
      <c r="I50">
        <v>206060.79999999999</v>
      </c>
      <c r="J50" s="3">
        <f>'USA Agg'!J50-'USA Oil'!J50</f>
        <v>32602.599999999991</v>
      </c>
      <c r="K50">
        <f t="shared" si="0"/>
        <v>42467.518115504252</v>
      </c>
      <c r="L50">
        <f t="shared" si="1"/>
        <v>0.49757247720534686</v>
      </c>
      <c r="M50">
        <f t="shared" si="4"/>
        <v>0.48173366164355191</v>
      </c>
      <c r="N50">
        <f t="shared" si="5"/>
        <v>0.51826633835644809</v>
      </c>
      <c r="O50">
        <f t="shared" si="6"/>
        <v>21204.316651436642</v>
      </c>
      <c r="P50">
        <f t="shared" si="7"/>
        <v>77.502436369942544</v>
      </c>
      <c r="Q50">
        <f t="shared" si="8"/>
        <v>4.039021809964829E-3</v>
      </c>
      <c r="R50">
        <f t="shared" si="9"/>
        <v>0.90492977036712041</v>
      </c>
      <c r="S50">
        <f t="shared" si="10"/>
        <v>195.73025581405705</v>
      </c>
      <c r="T50">
        <f t="shared" si="10"/>
        <v>236.74463962430997</v>
      </c>
      <c r="U50">
        <f t="shared" si="10"/>
        <v>115.00144716667928</v>
      </c>
      <c r="V50">
        <f t="shared" si="10"/>
        <v>105.17654134851738</v>
      </c>
    </row>
    <row r="51" spans="1:22" x14ac:dyDescent="0.2">
      <c r="A51">
        <v>2010</v>
      </c>
      <c r="B51" s="3">
        <f>'USA Agg'!B51-'USA Oil'!B51</f>
        <v>12751881</v>
      </c>
      <c r="C51" s="5"/>
      <c r="E51">
        <v>0.77715692106798329</v>
      </c>
      <c r="F51">
        <f t="shared" si="3"/>
        <v>16408373.462692877</v>
      </c>
      <c r="G51" s="3">
        <f>'USA Agg'!G51-'USA Oil'!G51</f>
        <v>186933.4160246533</v>
      </c>
      <c r="H51" s="3">
        <f>'USA Agg'!H51-'USA Oil'!H51</f>
        <v>6213706</v>
      </c>
      <c r="I51">
        <v>207665.3</v>
      </c>
      <c r="J51" s="3">
        <f>'USA Agg'!J51-'USA Oil'!J51</f>
        <v>32973.800000000003</v>
      </c>
      <c r="K51">
        <f t="shared" si="0"/>
        <v>42428.754227250276</v>
      </c>
      <c r="L51">
        <f t="shared" si="1"/>
        <v>0.48727760241802759</v>
      </c>
      <c r="M51">
        <f t="shared" si="4"/>
        <v>0.48173366164355191</v>
      </c>
      <c r="N51">
        <f t="shared" si="5"/>
        <v>0.51826633835644809</v>
      </c>
      <c r="O51">
        <f t="shared" si="6"/>
        <v>22304.743510547683</v>
      </c>
      <c r="P51">
        <f t="shared" si="7"/>
        <v>79.013554323677951</v>
      </c>
      <c r="Q51">
        <f t="shared" si="8"/>
        <v>3.9353318128097529E-3</v>
      </c>
      <c r="R51">
        <f t="shared" si="9"/>
        <v>0.9001668358876197</v>
      </c>
      <c r="S51">
        <f t="shared" si="10"/>
        <v>205.88794371218935</v>
      </c>
      <c r="T51">
        <f t="shared" si="10"/>
        <v>241.36061161361968</v>
      </c>
      <c r="U51">
        <f t="shared" si="10"/>
        <v>112.04912348768275</v>
      </c>
      <c r="V51">
        <f t="shared" si="10"/>
        <v>104.62296361063362</v>
      </c>
    </row>
    <row r="52" spans="1:22" x14ac:dyDescent="0.2">
      <c r="A52">
        <v>2011</v>
      </c>
      <c r="B52" s="3">
        <f>'USA Agg'!B52-'USA Oil'!B52</f>
        <v>13243644</v>
      </c>
      <c r="C52" s="5"/>
      <c r="E52">
        <v>0.79454532921180199</v>
      </c>
      <c r="F52">
        <f t="shared" si="3"/>
        <v>16668204.459949246</v>
      </c>
      <c r="G52" s="3">
        <f>'USA Agg'!G52-'USA Oil'!G52</f>
        <v>191485.60522696012</v>
      </c>
      <c r="H52" s="3">
        <f>'USA Agg'!H52-'USA Oil'!H52</f>
        <v>6501360</v>
      </c>
      <c r="I52">
        <v>209179.2</v>
      </c>
      <c r="J52" s="3">
        <f>'USA Agg'!J52-'USA Oil'!J52</f>
        <v>33711.699999999997</v>
      </c>
      <c r="K52">
        <f t="shared" si="0"/>
        <v>42428.919736325661</v>
      </c>
      <c r="L52">
        <f t="shared" si="1"/>
        <v>0.49090416504702178</v>
      </c>
      <c r="M52">
        <f t="shared" si="4"/>
        <v>0.48173366164355191</v>
      </c>
      <c r="N52">
        <f t="shared" si="5"/>
        <v>0.51826633835644809</v>
      </c>
      <c r="O52">
        <f t="shared" si="6"/>
        <v>22444.61025954584</v>
      </c>
      <c r="P52">
        <f t="shared" si="7"/>
        <v>79.683852218333584</v>
      </c>
      <c r="Q52">
        <f t="shared" si="8"/>
        <v>3.8782930217178659E-3</v>
      </c>
      <c r="R52">
        <f t="shared" si="9"/>
        <v>0.91541417706425932</v>
      </c>
      <c r="S52">
        <f t="shared" si="10"/>
        <v>207.1790088764815</v>
      </c>
      <c r="T52">
        <f t="shared" si="10"/>
        <v>243.40815283869435</v>
      </c>
      <c r="U52">
        <f t="shared" si="10"/>
        <v>110.42508087815249</v>
      </c>
      <c r="V52">
        <f t="shared" si="10"/>
        <v>106.39510401559478</v>
      </c>
    </row>
    <row r="53" spans="1:22" x14ac:dyDescent="0.2">
      <c r="A53">
        <v>2012</v>
      </c>
      <c r="B53" s="3">
        <f>'USA Agg'!B53-'USA Oil'!B53</f>
        <v>13869565</v>
      </c>
      <c r="C53" s="5"/>
      <c r="E53">
        <v>0.81082204890813736</v>
      </c>
      <c r="F53">
        <f t="shared" si="3"/>
        <v>17105559.744800873</v>
      </c>
      <c r="G53" s="3">
        <f>'USA Agg'!G53-'USA Oil'!G53</f>
        <v>196269.59445843828</v>
      </c>
      <c r="H53" s="3">
        <f>'USA Agg'!H53-'USA Oil'!H53</f>
        <v>6836587</v>
      </c>
      <c r="I53">
        <v>209823</v>
      </c>
      <c r="J53" s="3">
        <f>'USA Agg'!J53-'USA Oil'!J53</f>
        <v>34581.000000000007</v>
      </c>
      <c r="K53">
        <f t="shared" si="0"/>
        <v>42649.308866929794</v>
      </c>
      <c r="L53">
        <f t="shared" si="1"/>
        <v>0.49292007355674095</v>
      </c>
      <c r="M53">
        <f t="shared" si="4"/>
        <v>0.48173366164355191</v>
      </c>
      <c r="N53">
        <f t="shared" si="5"/>
        <v>0.51826633835644809</v>
      </c>
      <c r="O53">
        <f t="shared" si="6"/>
        <v>22909.087554953658</v>
      </c>
      <c r="P53">
        <f t="shared" si="7"/>
        <v>81.523759286640995</v>
      </c>
      <c r="Q53">
        <f t="shared" si="8"/>
        <v>3.8043150294502473E-3</v>
      </c>
      <c r="R53">
        <f t="shared" si="9"/>
        <v>0.93540552970093027</v>
      </c>
      <c r="S53">
        <f t="shared" si="10"/>
        <v>211.46645003030119</v>
      </c>
      <c r="T53">
        <f t="shared" si="10"/>
        <v>249.0284682278708</v>
      </c>
      <c r="U53">
        <f t="shared" si="10"/>
        <v>108.31873519111703</v>
      </c>
      <c r="V53">
        <f t="shared" si="10"/>
        <v>108.71862280794326</v>
      </c>
    </row>
    <row r="54" spans="1:22" x14ac:dyDescent="0.2">
      <c r="A54">
        <v>2013</v>
      </c>
      <c r="B54" s="3">
        <f>'USA Agg'!B54-'USA Oil'!B54</f>
        <v>14374695</v>
      </c>
      <c r="C54" s="5"/>
      <c r="E54">
        <v>0.82361214331464805</v>
      </c>
      <c r="F54">
        <f t="shared" si="3"/>
        <v>17453233.438434593</v>
      </c>
      <c r="G54" s="3">
        <f>'USA Agg'!G54-'USA Oil'!G54</f>
        <v>200259.25061728395</v>
      </c>
      <c r="H54" s="3">
        <f>'USA Agg'!H54-'USA Oil'!H54</f>
        <v>7058849</v>
      </c>
      <c r="I54">
        <v>210673.5</v>
      </c>
      <c r="J54" s="3">
        <f>'USA Agg'!J54-'USA Oil'!J54</f>
        <v>36366.899999999994</v>
      </c>
      <c r="K54">
        <f t="shared" si="0"/>
        <v>44155.371305770794</v>
      </c>
      <c r="L54">
        <f t="shared" si="1"/>
        <v>0.49106078424620486</v>
      </c>
      <c r="M54">
        <f t="shared" si="4"/>
        <v>0.48173366164355191</v>
      </c>
      <c r="N54">
        <f t="shared" si="5"/>
        <v>0.51826633835644809</v>
      </c>
      <c r="O54">
        <f t="shared" si="6"/>
        <v>22600.617821660901</v>
      </c>
      <c r="P54">
        <f t="shared" si="7"/>
        <v>82.844939863981907</v>
      </c>
      <c r="Q54">
        <f t="shared" si="8"/>
        <v>3.8562306253043573E-3</v>
      </c>
      <c r="R54">
        <f t="shared" si="9"/>
        <v>0.950566875365359</v>
      </c>
      <c r="S54">
        <f t="shared" si="10"/>
        <v>208.61906471716992</v>
      </c>
      <c r="T54">
        <f t="shared" si="10"/>
        <v>253.06424354425192</v>
      </c>
      <c r="U54">
        <f t="shared" si="10"/>
        <v>109.796907118541</v>
      </c>
      <c r="V54">
        <f t="shared" si="10"/>
        <v>110.48076828198047</v>
      </c>
    </row>
    <row r="55" spans="1:22" x14ac:dyDescent="0.2">
      <c r="A55">
        <v>2014</v>
      </c>
      <c r="B55" s="3">
        <f>'USA Agg'!B55-'USA Oil'!B55</f>
        <v>15000579</v>
      </c>
      <c r="C55" s="5"/>
      <c r="E55">
        <v>0.83748781805963757</v>
      </c>
      <c r="F55">
        <f t="shared" si="3"/>
        <v>17911399.636539917</v>
      </c>
      <c r="G55" s="3">
        <f>'USA Agg'!G55-'USA Oil'!G55</f>
        <v>205105.87885985748</v>
      </c>
      <c r="H55" s="3">
        <f>'USA Agg'!H55-'USA Oil'!H55</f>
        <v>7429406</v>
      </c>
      <c r="I55">
        <v>211545.9</v>
      </c>
      <c r="J55" s="3">
        <f>'USA Agg'!J55-'USA Oil'!J55</f>
        <v>37800</v>
      </c>
      <c r="K55">
        <f t="shared" si="0"/>
        <v>45134.984873664464</v>
      </c>
      <c r="L55">
        <f t="shared" si="1"/>
        <v>0.49527461573316606</v>
      </c>
      <c r="M55">
        <f t="shared" si="4"/>
        <v>0.48173366164355191</v>
      </c>
      <c r="N55">
        <f t="shared" si="5"/>
        <v>0.51826633835644809</v>
      </c>
      <c r="O55">
        <f t="shared" si="6"/>
        <v>22729.546288600894</v>
      </c>
      <c r="P55">
        <f t="shared" si="7"/>
        <v>84.669093735874426</v>
      </c>
      <c r="Q55">
        <f t="shared" si="8"/>
        <v>3.8420290885552871E-3</v>
      </c>
      <c r="R55">
        <f t="shared" si="9"/>
        <v>0.96955733417597545</v>
      </c>
      <c r="S55">
        <f t="shared" si="10"/>
        <v>209.80916210303261</v>
      </c>
      <c r="T55">
        <f t="shared" si="10"/>
        <v>258.63643806158416</v>
      </c>
      <c r="U55">
        <f t="shared" si="10"/>
        <v>109.3925524616524</v>
      </c>
      <c r="V55">
        <f t="shared" si="10"/>
        <v>112.68795699620723</v>
      </c>
    </row>
    <row r="56" spans="1:22" x14ac:dyDescent="0.2">
      <c r="A56">
        <v>2015</v>
      </c>
      <c r="B56" s="3">
        <f>'USA Agg'!B56-'USA Oil'!B56</f>
        <v>15708457</v>
      </c>
      <c r="C56" s="5"/>
      <c r="E56">
        <v>0.84462478702828026</v>
      </c>
      <c r="F56">
        <f t="shared" si="3"/>
        <v>18598148.24434467</v>
      </c>
      <c r="G56" s="3">
        <f>'USA Agg'!G56-'USA Oil'!G56</f>
        <v>209855.62982689746</v>
      </c>
      <c r="H56" s="3">
        <f>'USA Agg'!H56-'USA Oil'!H56</f>
        <v>7824399</v>
      </c>
      <c r="I56">
        <v>211686.3</v>
      </c>
      <c r="J56" s="3">
        <f>'USA Agg'!J56-'USA Oil'!J56</f>
        <v>38894</v>
      </c>
      <c r="K56">
        <f t="shared" si="0"/>
        <v>46048.849853014945</v>
      </c>
      <c r="L56">
        <f t="shared" si="1"/>
        <v>0.49810105473758498</v>
      </c>
      <c r="M56">
        <f t="shared" si="4"/>
        <v>0.48173366164355191</v>
      </c>
      <c r="N56">
        <f t="shared" si="5"/>
        <v>0.51826633835644809</v>
      </c>
      <c r="O56">
        <f t="shared" si="6"/>
        <v>23446.874347091005</v>
      </c>
      <c r="P56">
        <f t="shared" si="7"/>
        <v>87.857118029578061</v>
      </c>
      <c r="Q56">
        <f t="shared" si="8"/>
        <v>3.7797591278188733E-3</v>
      </c>
      <c r="R56">
        <f t="shared" si="9"/>
        <v>0.99135196669268377</v>
      </c>
      <c r="S56">
        <f t="shared" si="10"/>
        <v>216.43058766929144</v>
      </c>
      <c r="T56">
        <f t="shared" si="10"/>
        <v>268.37481143250341</v>
      </c>
      <c r="U56">
        <f t="shared" si="10"/>
        <v>107.61956485806176</v>
      </c>
      <c r="V56">
        <f t="shared" si="10"/>
        <v>115.2210641423445</v>
      </c>
    </row>
    <row r="57" spans="1:22" x14ac:dyDescent="0.2">
      <c r="A57">
        <v>2016</v>
      </c>
      <c r="B57" s="3">
        <f>'USA Agg'!B57-'USA Oil'!B57</f>
        <v>16172351</v>
      </c>
      <c r="C57" s="5"/>
      <c r="E57">
        <v>0.85418950399880678</v>
      </c>
      <c r="F57">
        <f t="shared" si="3"/>
        <v>18932977.898101863</v>
      </c>
      <c r="G57" s="3">
        <f>'USA Agg'!G57-'USA Oil'!G57</f>
        <v>213206.04255319148</v>
      </c>
      <c r="H57" s="3">
        <f>'USA Agg'!H57-'USA Oil'!H57</f>
        <v>8055975</v>
      </c>
      <c r="I57">
        <v>212382.6</v>
      </c>
      <c r="J57" s="3">
        <f>'USA Agg'!J57-'USA Oil'!J57</f>
        <v>40812.6</v>
      </c>
      <c r="K57">
        <f t="shared" si="0"/>
        <v>47779.327431371727</v>
      </c>
      <c r="L57">
        <f t="shared" si="1"/>
        <v>0.49813258443376601</v>
      </c>
      <c r="M57">
        <f t="shared" si="4"/>
        <v>0.48173366164355191</v>
      </c>
      <c r="N57">
        <f t="shared" si="5"/>
        <v>0.51826633835644809</v>
      </c>
      <c r="O57">
        <f t="shared" si="6"/>
        <v>23081.624349819474</v>
      </c>
      <c r="P57">
        <f t="shared" si="7"/>
        <v>89.145616910716143</v>
      </c>
      <c r="Q57">
        <f t="shared" si="8"/>
        <v>3.8472734035539255E-3</v>
      </c>
      <c r="R57">
        <f t="shared" si="9"/>
        <v>1.0038771657997947</v>
      </c>
      <c r="S57">
        <f t="shared" si="10"/>
        <v>213.05908192462519</v>
      </c>
      <c r="T57">
        <f t="shared" si="10"/>
        <v>272.31075483711192</v>
      </c>
      <c r="U57">
        <f t="shared" si="10"/>
        <v>109.54187173810527</v>
      </c>
      <c r="V57">
        <f t="shared" si="10"/>
        <v>116.67682034014648</v>
      </c>
    </row>
    <row r="58" spans="1:22" x14ac:dyDescent="0.2">
      <c r="A58">
        <v>2017</v>
      </c>
      <c r="B58" s="3">
        <f>'USA Agg'!B58-'USA Oil'!B58</f>
        <v>16856470</v>
      </c>
      <c r="C58" s="5"/>
      <c r="E58">
        <v>0.87149948472546157</v>
      </c>
      <c r="F58">
        <f t="shared" si="3"/>
        <v>19341916.197816342</v>
      </c>
      <c r="G58" s="3">
        <f>'USA Agg'!G58-'USA Oil'!G58</f>
        <v>216595.26366559486</v>
      </c>
      <c r="H58" s="3">
        <f>'USA Agg'!H58-'USA Oil'!H58</f>
        <v>8470201</v>
      </c>
      <c r="I58">
        <v>212933.4</v>
      </c>
      <c r="J58" s="3">
        <f>'USA Agg'!J58-'USA Oil'!J58</f>
        <v>42680.800000000003</v>
      </c>
      <c r="K58">
        <f t="shared" si="0"/>
        <v>48973.98191055184</v>
      </c>
      <c r="L58">
        <f t="shared" si="1"/>
        <v>0.50248960784790642</v>
      </c>
      <c r="M58">
        <f t="shared" si="4"/>
        <v>0.48173366164355191</v>
      </c>
      <c r="N58">
        <f t="shared" si="5"/>
        <v>0.51826633835644809</v>
      </c>
      <c r="O58">
        <f t="shared" si="6"/>
        <v>23139.529373078225</v>
      </c>
      <c r="P58">
        <f t="shared" si="7"/>
        <v>90.835520391898797</v>
      </c>
      <c r="Q58">
        <f t="shared" si="8"/>
        <v>3.8591887488742512E-3</v>
      </c>
      <c r="R58">
        <f t="shared" si="9"/>
        <v>1.0171972253558852</v>
      </c>
      <c r="S58">
        <f t="shared" si="10"/>
        <v>213.5935846488423</v>
      </c>
      <c r="T58">
        <f t="shared" si="10"/>
        <v>277.47285824174253</v>
      </c>
      <c r="U58">
        <f t="shared" si="10"/>
        <v>109.8811325838743</v>
      </c>
      <c r="V58">
        <f t="shared" si="10"/>
        <v>118.22496014120256</v>
      </c>
    </row>
    <row r="59" spans="1:22" x14ac:dyDescent="0.2">
      <c r="A59">
        <v>2018</v>
      </c>
      <c r="B59" s="3">
        <f>'USA Agg'!B59-'USA Oil'!B59</f>
        <v>17781048</v>
      </c>
      <c r="C59" s="5"/>
      <c r="E59">
        <v>0.89244901827116097</v>
      </c>
      <c r="F59">
        <f t="shared" si="3"/>
        <v>19923880.956746619</v>
      </c>
      <c r="G59" s="3">
        <f>'USA Agg'!G59-'USA Oil'!G59</f>
        <v>220432.18452380953</v>
      </c>
      <c r="H59" s="3">
        <f>'USA Agg'!H59-'USA Oil'!H59</f>
        <v>8922970</v>
      </c>
      <c r="I59">
        <v>213423.4</v>
      </c>
      <c r="J59" s="3">
        <f>'USA Agg'!J59-'USA Oil'!J59</f>
        <v>45069.500000000007</v>
      </c>
      <c r="K59">
        <f t="shared" si="0"/>
        <v>50500.923948919764</v>
      </c>
      <c r="L59">
        <f t="shared" si="1"/>
        <v>0.50182475183689956</v>
      </c>
      <c r="M59">
        <f t="shared" si="4"/>
        <v>0.48173366164355191</v>
      </c>
      <c r="N59">
        <f t="shared" si="5"/>
        <v>0.51826633835644809</v>
      </c>
      <c r="O59">
        <f t="shared" si="6"/>
        <v>23397.843669938797</v>
      </c>
      <c r="P59">
        <f t="shared" si="7"/>
        <v>93.353779186099644</v>
      </c>
      <c r="Q59">
        <f t="shared" si="8"/>
        <v>3.8629856835982928E-3</v>
      </c>
      <c r="R59">
        <f t="shared" si="9"/>
        <v>1.0328398128968499</v>
      </c>
      <c r="S59">
        <f t="shared" si="10"/>
        <v>215.97800119175986</v>
      </c>
      <c r="T59">
        <f t="shared" si="10"/>
        <v>285.16531668095939</v>
      </c>
      <c r="U59">
        <f t="shared" si="10"/>
        <v>109.98924118259117</v>
      </c>
      <c r="V59">
        <f t="shared" si="10"/>
        <v>120.04303852603968</v>
      </c>
    </row>
    <row r="60" spans="1:22" x14ac:dyDescent="0.2">
      <c r="B60" s="1"/>
      <c r="G60" s="1"/>
      <c r="H60" s="1"/>
      <c r="J6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2AB7-3559-E543-88AC-BCE3800982A4}">
  <dimension ref="A1:D59"/>
  <sheetViews>
    <sheetView topLeftCell="A34" workbookViewId="0">
      <selection activeCell="D42" sqref="D42"/>
    </sheetView>
  </sheetViews>
  <sheetFormatPr baseColWidth="10" defaultRowHeight="16" x14ac:dyDescent="0.2"/>
  <sheetData>
    <row r="1" spans="1:4" x14ac:dyDescent="0.2">
      <c r="A1" t="s">
        <v>0</v>
      </c>
      <c r="B1" t="s">
        <v>22</v>
      </c>
      <c r="C1" t="s">
        <v>23</v>
      </c>
      <c r="D1" t="s">
        <v>24</v>
      </c>
    </row>
    <row r="2" spans="1:4" x14ac:dyDescent="0.2">
      <c r="A2">
        <v>1961</v>
      </c>
      <c r="B2">
        <f>'USA Oil'!F2/'USA Agg'!F2*100</f>
        <v>1.174842193958731</v>
      </c>
      <c r="C2">
        <f>'USA Oil'!K2/'USA Agg'!K2*100</f>
        <v>2.9351045687101704</v>
      </c>
      <c r="D2">
        <f>'USA Manufacturing'!K2/'USA Agg'!K2*100</f>
        <v>10.681267390718968</v>
      </c>
    </row>
    <row r="3" spans="1:4" x14ac:dyDescent="0.2">
      <c r="A3">
        <v>1962</v>
      </c>
      <c r="B3">
        <f>'USA Oil'!F3/'USA Agg'!F3*100</f>
        <v>1.1151903115532549</v>
      </c>
      <c r="C3">
        <f>'USA Oil'!K3/'USA Agg'!K3*100</f>
        <v>2.9179331306990886</v>
      </c>
      <c r="D3">
        <f>'USA Manufacturing'!K3/'USA Agg'!K3*100</f>
        <v>10.716456795484151</v>
      </c>
    </row>
    <row r="4" spans="1:4" x14ac:dyDescent="0.2">
      <c r="A4">
        <v>1963</v>
      </c>
      <c r="B4">
        <f>'USA Oil'!F4/'USA Agg'!F4*100</f>
        <v>1.058723989122724</v>
      </c>
      <c r="C4">
        <f>'USA Oil'!K4/'USA Agg'!K4*100</f>
        <v>2.842442645074224</v>
      </c>
      <c r="D4">
        <f>'USA Manufacturing'!K4/'USA Agg'!K4*100</f>
        <v>10.804655870445345</v>
      </c>
    </row>
    <row r="5" spans="1:4" x14ac:dyDescent="0.2">
      <c r="A5">
        <v>1964</v>
      </c>
      <c r="B5">
        <f>'USA Oil'!F5/'USA Agg'!F5*100</f>
        <v>1.0012212112351435</v>
      </c>
      <c r="C5">
        <f>'USA Oil'!K5/'USA Agg'!K5*100</f>
        <v>2.7922797025787061</v>
      </c>
      <c r="D5">
        <f>'USA Manufacturing'!K5/'USA Agg'!K5*100</f>
        <v>10.678690080683436</v>
      </c>
    </row>
    <row r="6" spans="1:4" x14ac:dyDescent="0.2">
      <c r="A6">
        <v>1965</v>
      </c>
      <c r="B6">
        <f>'USA Oil'!F6/'USA Agg'!F6*100</f>
        <v>0.94316333183524381</v>
      </c>
      <c r="C6">
        <f>'USA Oil'!K6/'USA Agg'!K6*100</f>
        <v>2.7967866706337401</v>
      </c>
      <c r="D6">
        <f>'USA Manufacturing'!K6/'USA Agg'!K6*100</f>
        <v>10.688783100267777</v>
      </c>
    </row>
    <row r="7" spans="1:4" x14ac:dyDescent="0.2">
      <c r="A7">
        <v>1966</v>
      </c>
      <c r="B7">
        <f>'USA Oil'!F7/'USA Agg'!F7*100</f>
        <v>0.88420553149258874</v>
      </c>
      <c r="C7">
        <f>'USA Oil'!K7/'USA Agg'!K7*100</f>
        <v>2.8228845495032542</v>
      </c>
      <c r="D7">
        <f>'USA Manufacturing'!K7/'USA Agg'!K7*100</f>
        <v>10.873586844809866</v>
      </c>
    </row>
    <row r="8" spans="1:4" x14ac:dyDescent="0.2">
      <c r="A8">
        <v>1967</v>
      </c>
      <c r="B8">
        <f>'USA Oil'!F8/'USA Agg'!F8*100</f>
        <v>0.92109104328811187</v>
      </c>
      <c r="C8">
        <f>'USA Oil'!K8/'USA Agg'!K8*100</f>
        <v>2.7695037708346537</v>
      </c>
      <c r="D8">
        <f>'USA Manufacturing'!K8/'USA Agg'!K8*100</f>
        <v>11.211103365232271</v>
      </c>
    </row>
    <row r="9" spans="1:4" x14ac:dyDescent="0.2">
      <c r="A9">
        <v>1968</v>
      </c>
      <c r="B9">
        <f>'USA Oil'!F9/'USA Agg'!F9*100</f>
        <v>0.90498480534932524</v>
      </c>
      <c r="C9">
        <f>'USA Oil'!K9/'USA Agg'!K9*100</f>
        <v>2.6863782788771289</v>
      </c>
      <c r="D9">
        <f>'USA Manufacturing'!K9/'USA Agg'!K9*100</f>
        <v>11.407040957202025</v>
      </c>
    </row>
    <row r="10" spans="1:4" x14ac:dyDescent="0.2">
      <c r="A10">
        <v>1969</v>
      </c>
      <c r="B10">
        <f>'USA Oil'!F10/'USA Agg'!F10*100</f>
        <v>0.87453600941196297</v>
      </c>
      <c r="C10">
        <f>'USA Oil'!K10/'USA Agg'!K10*100</f>
        <v>2.6313002964845404</v>
      </c>
      <c r="D10">
        <f>'USA Manufacturing'!K10/'USA Agg'!K10*100</f>
        <v>11.621135112240575</v>
      </c>
    </row>
    <row r="11" spans="1:4" x14ac:dyDescent="0.2">
      <c r="A11">
        <v>1970</v>
      </c>
      <c r="B11">
        <f>'USA Oil'!F11/'USA Agg'!F11*100</f>
        <v>0.86453849739073685</v>
      </c>
      <c r="C11">
        <f>'USA Oil'!K11/'USA Agg'!K11*100</f>
        <v>2.5622290418432456</v>
      </c>
      <c r="D11">
        <f>'USA Manufacturing'!K11/'USA Agg'!K11*100</f>
        <v>11.900238686735836</v>
      </c>
    </row>
    <row r="12" spans="1:4" x14ac:dyDescent="0.2">
      <c r="A12">
        <v>1971</v>
      </c>
      <c r="B12">
        <f>'USA Oil'!F12/'USA Agg'!F12*100</f>
        <v>0.82905572203122779</v>
      </c>
      <c r="C12">
        <f>'USA Oil'!K12/'USA Agg'!K12*100</f>
        <v>2.489334564806263</v>
      </c>
      <c r="D12">
        <f>'USA Manufacturing'!K12/'USA Agg'!K12*100</f>
        <v>11.826538241632582</v>
      </c>
    </row>
    <row r="13" spans="1:4" x14ac:dyDescent="0.2">
      <c r="A13">
        <v>1972</v>
      </c>
      <c r="B13">
        <f>'USA Oil'!F13/'USA Agg'!F13*100</f>
        <v>0.7696322763891662</v>
      </c>
      <c r="C13">
        <f>'USA Oil'!K13/'USA Agg'!K13*100</f>
        <v>2.4055809477988932</v>
      </c>
      <c r="D13">
        <f>'USA Manufacturing'!K13/'USA Agg'!K13*100</f>
        <v>11.550797851014353</v>
      </c>
    </row>
    <row r="14" spans="1:4" x14ac:dyDescent="0.2">
      <c r="A14">
        <v>1973</v>
      </c>
      <c r="B14">
        <f>'USA Oil'!F14/'USA Agg'!F14*100</f>
        <v>0.81087510903907878</v>
      </c>
      <c r="C14">
        <f>'USA Oil'!K14/'USA Agg'!K14*100</f>
        <v>2.3047827777581396</v>
      </c>
      <c r="D14">
        <f>'USA Manufacturing'!K14/'USA Agg'!K14*100</f>
        <v>11.265863056311639</v>
      </c>
    </row>
    <row r="15" spans="1:4" x14ac:dyDescent="0.2">
      <c r="A15">
        <v>1974</v>
      </c>
      <c r="B15">
        <f>'USA Oil'!F15/'USA Agg'!F15*100</f>
        <v>1.1912407453523417</v>
      </c>
      <c r="C15">
        <f>'USA Oil'!K15/'USA Agg'!K15*100</f>
        <v>2.5310055616690952</v>
      </c>
      <c r="D15">
        <f>'USA Manufacturing'!K15/'USA Agg'!K15*100</f>
        <v>11.391012104809208</v>
      </c>
    </row>
    <row r="16" spans="1:4" x14ac:dyDescent="0.2">
      <c r="A16">
        <v>1975</v>
      </c>
      <c r="B16">
        <f>'USA Oil'!F16/'USA Agg'!F16*100</f>
        <v>1.2852004158271926</v>
      </c>
      <c r="C16">
        <f>'USA Oil'!K16/'USA Agg'!K16*100</f>
        <v>2.5600864164191193</v>
      </c>
      <c r="D16">
        <f>'USA Manufacturing'!K16/'USA Agg'!K16*100</f>
        <v>11.717526330002698</v>
      </c>
    </row>
    <row r="17" spans="1:4" x14ac:dyDescent="0.2">
      <c r="A17">
        <v>1976</v>
      </c>
      <c r="B17">
        <f>'USA Oil'!F17/'USA Agg'!F17*100</f>
        <v>1.3324726266180926</v>
      </c>
      <c r="C17">
        <f>'USA Oil'!K17/'USA Agg'!K17*100</f>
        <v>2.6026149262551401</v>
      </c>
      <c r="D17">
        <f>'USA Manufacturing'!K17/'USA Agg'!K17*100</f>
        <v>11.730234161475387</v>
      </c>
    </row>
    <row r="18" spans="1:4" x14ac:dyDescent="0.2">
      <c r="A18">
        <v>1977</v>
      </c>
      <c r="B18">
        <f>'USA Oil'!F18/'USA Agg'!F18*100</f>
        <v>1.3880101926874762</v>
      </c>
      <c r="C18">
        <f>'USA Oil'!K18/'USA Agg'!K18*100</f>
        <v>2.7435500403463244</v>
      </c>
      <c r="D18">
        <f>'USA Manufacturing'!K18/'USA Agg'!K18*100</f>
        <v>11.547772228643712</v>
      </c>
    </row>
    <row r="19" spans="1:4" x14ac:dyDescent="0.2">
      <c r="A19">
        <v>1978</v>
      </c>
      <c r="B19">
        <f>'USA Oil'!F19/'USA Agg'!F19*100</f>
        <v>1.3900408434579568</v>
      </c>
      <c r="C19">
        <f>'USA Oil'!K19/'USA Agg'!K19*100</f>
        <v>2.9005789655304635</v>
      </c>
      <c r="D19">
        <f>'USA Manufacturing'!K19/'USA Agg'!K19*100</f>
        <v>11.397185690732718</v>
      </c>
    </row>
    <row r="20" spans="1:4" x14ac:dyDescent="0.2">
      <c r="A20">
        <v>1979</v>
      </c>
      <c r="B20">
        <f>'USA Oil'!F20/'USA Agg'!F20*100</f>
        <v>1.4732479393452438</v>
      </c>
      <c r="C20">
        <f>'USA Oil'!K20/'USA Agg'!K20*100</f>
        <v>2.8392525841505432</v>
      </c>
      <c r="D20">
        <f>'USA Manufacturing'!K20/'USA Agg'!K20*100</f>
        <v>11.370262390670554</v>
      </c>
    </row>
    <row r="21" spans="1:4" x14ac:dyDescent="0.2">
      <c r="A21">
        <v>1980</v>
      </c>
      <c r="B21">
        <f>'USA Oil'!F21/'USA Agg'!F21*100</f>
        <v>2.431756883105006</v>
      </c>
      <c r="C21">
        <f>'USA Oil'!K21/'USA Agg'!K21*100</f>
        <v>2.9301700596725953</v>
      </c>
      <c r="D21">
        <f>'USA Manufacturing'!K21/'USA Agg'!K21*100</f>
        <v>11.440377974599413</v>
      </c>
    </row>
    <row r="22" spans="1:4" x14ac:dyDescent="0.2">
      <c r="A22">
        <v>1981</v>
      </c>
      <c r="B22">
        <f>'USA Oil'!F22/'USA Agg'!F22*100</f>
        <v>2.9845543611108893</v>
      </c>
      <c r="C22">
        <f>'USA Oil'!K22/'USA Agg'!K22*100</f>
        <v>3.8647153450778826</v>
      </c>
      <c r="D22">
        <f>'USA Manufacturing'!K22/'USA Agg'!K22*100</f>
        <v>11.479054681471599</v>
      </c>
    </row>
    <row r="23" spans="1:4" x14ac:dyDescent="0.2">
      <c r="A23">
        <v>1982</v>
      </c>
      <c r="B23">
        <f>'USA Oil'!F23/'USA Agg'!F23*100</f>
        <v>2.7462684053524726</v>
      </c>
      <c r="C23">
        <f>'USA Oil'!K23/'USA Agg'!K23*100</f>
        <v>3.7665756390385519</v>
      </c>
      <c r="D23">
        <f>'USA Manufacturing'!K23/'USA Agg'!K23*100</f>
        <v>11.701970625138387</v>
      </c>
    </row>
    <row r="24" spans="1:4" x14ac:dyDescent="0.2">
      <c r="A24">
        <v>1983</v>
      </c>
      <c r="B24">
        <f>'USA Oil'!F24/'USA Agg'!F24*100</f>
        <v>2.2834359342367363</v>
      </c>
      <c r="C24">
        <f>'USA Oil'!K24/'USA Agg'!K24*100</f>
        <v>3.3761751755325475</v>
      </c>
      <c r="D24">
        <f>'USA Manufacturing'!K24/'USA Agg'!K24*100</f>
        <v>11.800547423539214</v>
      </c>
    </row>
    <row r="25" spans="1:4" x14ac:dyDescent="0.2">
      <c r="A25">
        <v>1984</v>
      </c>
      <c r="B25">
        <f>'USA Oil'!F25/'USA Agg'!F25*100</f>
        <v>2.0963236843949131</v>
      </c>
      <c r="C25">
        <f>'USA Oil'!K25/'USA Agg'!K25*100</f>
        <v>3.3551953421461009</v>
      </c>
      <c r="D25">
        <f>'USA Manufacturing'!K25/'USA Agg'!K25*100</f>
        <v>11.619714321314891</v>
      </c>
    </row>
    <row r="26" spans="1:4" x14ac:dyDescent="0.2">
      <c r="A26">
        <v>1985</v>
      </c>
      <c r="B26">
        <f>'USA Oil'!F26/'USA Agg'!F26*100</f>
        <v>1.9768233393453607</v>
      </c>
      <c r="C26">
        <f>'USA Oil'!K26/'USA Agg'!K26*100</f>
        <v>3.3104262858370022</v>
      </c>
      <c r="D26">
        <f>'USA Manufacturing'!K26/'USA Agg'!K26*100</f>
        <v>11.628905830559432</v>
      </c>
    </row>
    <row r="27" spans="1:4" x14ac:dyDescent="0.2">
      <c r="A27">
        <v>1986</v>
      </c>
      <c r="B27">
        <f>'USA Oil'!F27/'USA Agg'!F27*100</f>
        <v>1.1319529584213257</v>
      </c>
      <c r="C27">
        <f>'USA Oil'!K27/'USA Agg'!K27*100</f>
        <v>2.9320552579644765</v>
      </c>
      <c r="D27">
        <f>'USA Manufacturing'!K27/'USA Agg'!K27*100</f>
        <v>11.63055298239961</v>
      </c>
    </row>
    <row r="28" spans="1:4" x14ac:dyDescent="0.2">
      <c r="A28">
        <v>1987</v>
      </c>
      <c r="B28">
        <f>'USA Oil'!F28/'USA Agg'!F28*100</f>
        <v>1.1426377805784509</v>
      </c>
      <c r="C28">
        <f>'USA Oil'!K28/'USA Agg'!K28*100</f>
        <v>2.6450964782592217</v>
      </c>
      <c r="D28">
        <f>'USA Manufacturing'!K28/'USA Agg'!K28*100</f>
        <v>11.548959399522349</v>
      </c>
    </row>
    <row r="29" spans="1:4" x14ac:dyDescent="0.2">
      <c r="A29">
        <v>1988</v>
      </c>
      <c r="B29">
        <f>'USA Oil'!F29/'USA Agg'!F29*100</f>
        <v>0.9545661798232068</v>
      </c>
      <c r="C29">
        <f>'USA Oil'!K29/'USA Agg'!K29*100</f>
        <v>2.6545600213646678</v>
      </c>
      <c r="D29">
        <f>'USA Manufacturing'!K29/'USA Agg'!K29*100</f>
        <v>11.381136778386077</v>
      </c>
    </row>
    <row r="30" spans="1:4" x14ac:dyDescent="0.2">
      <c r="A30">
        <v>1989</v>
      </c>
      <c r="B30">
        <f>'USA Oil'!F30/'USA Agg'!F30*100</f>
        <v>0.98542840891462835</v>
      </c>
      <c r="C30">
        <f>'USA Oil'!K30/'USA Agg'!K30*100</f>
        <v>2.5473261065184296</v>
      </c>
      <c r="D30">
        <f>'USA Manufacturing'!K30/'USA Agg'!K30*100</f>
        <v>11.204366364194467</v>
      </c>
    </row>
    <row r="31" spans="1:4" x14ac:dyDescent="0.2">
      <c r="A31">
        <v>1990</v>
      </c>
      <c r="B31">
        <f>'USA Oil'!F31/'USA Agg'!F31*100</f>
        <v>1.0898348071055761</v>
      </c>
      <c r="C31">
        <f>'USA Oil'!K31/'USA Agg'!K31*100</f>
        <v>2.5956765412329861</v>
      </c>
      <c r="D31">
        <f>'USA Manufacturing'!K31/'USA Agg'!K31*100</f>
        <v>11.264211369095275</v>
      </c>
    </row>
    <row r="32" spans="1:4" x14ac:dyDescent="0.2">
      <c r="A32">
        <v>1991</v>
      </c>
      <c r="B32">
        <f>'USA Oil'!F32/'USA Agg'!F32*100</f>
        <v>0.87702639447464226</v>
      </c>
      <c r="C32">
        <f>'USA Oil'!K32/'USA Agg'!K32*100</f>
        <v>2.3447900042816552</v>
      </c>
      <c r="D32">
        <f>'USA Manufacturing'!K32/'USA Agg'!K32*100</f>
        <v>11.340158031995639</v>
      </c>
    </row>
    <row r="33" spans="1:4" x14ac:dyDescent="0.2">
      <c r="A33">
        <v>1992</v>
      </c>
      <c r="B33">
        <f>'USA Oil'!F33/'USA Agg'!F33*100</f>
        <v>0.76151012160644305</v>
      </c>
      <c r="C33">
        <f>'USA Oil'!K33/'USA Agg'!K33*100</f>
        <v>2.2687491584758317</v>
      </c>
      <c r="D33">
        <f>'USA Manufacturing'!K33/'USA Agg'!K33*100</f>
        <v>11.298116481905362</v>
      </c>
    </row>
    <row r="34" spans="1:4" x14ac:dyDescent="0.2">
      <c r="A34">
        <v>1993</v>
      </c>
      <c r="B34">
        <f>'USA Oil'!F34/'USA Agg'!F34*100</f>
        <v>0.73666577867833494</v>
      </c>
      <c r="C34">
        <f>'USA Oil'!K34/'USA Agg'!K34*100</f>
        <v>2.1511972097203294</v>
      </c>
      <c r="D34">
        <f>'USA Manufacturing'!K34/'USA Agg'!K34*100</f>
        <v>11.174670651421884</v>
      </c>
    </row>
    <row r="35" spans="1:4" x14ac:dyDescent="0.2">
      <c r="A35">
        <v>1994</v>
      </c>
      <c r="B35">
        <f>'USA Oil'!F35/'USA Agg'!F35*100</f>
        <v>0.66977765841579628</v>
      </c>
      <c r="C35">
        <f>'USA Oil'!K35/'USA Agg'!K35*100</f>
        <v>2.0915032679738563</v>
      </c>
      <c r="D35">
        <f>'USA Manufacturing'!K35/'USA Agg'!K35*100</f>
        <v>11.036992116434202</v>
      </c>
    </row>
    <row r="36" spans="1:4" x14ac:dyDescent="0.2">
      <c r="A36">
        <v>1995</v>
      </c>
      <c r="B36">
        <f>'USA Oil'!F36/'USA Agg'!F36*100</f>
        <v>0.64620311103905681</v>
      </c>
      <c r="C36">
        <f>'USA Oil'!K36/'USA Agg'!K36*100</f>
        <v>2.1445979923733338</v>
      </c>
      <c r="D36">
        <f>'USA Manufacturing'!K36/'USA Agg'!K36*100</f>
        <v>11.021368812979478</v>
      </c>
    </row>
    <row r="37" spans="1:4" x14ac:dyDescent="0.2">
      <c r="A37">
        <v>1996</v>
      </c>
      <c r="B37">
        <f>'USA Oil'!F37/'USA Agg'!F37*100</f>
        <v>0.78172845515109401</v>
      </c>
      <c r="C37">
        <f>'USA Oil'!K37/'USA Agg'!K37*100</f>
        <v>2.1359497336965863</v>
      </c>
      <c r="D37">
        <f>'USA Manufacturing'!K37/'USA Agg'!K37*100</f>
        <v>11.005571509216308</v>
      </c>
    </row>
    <row r="38" spans="1:4" x14ac:dyDescent="0.2">
      <c r="A38">
        <v>1997</v>
      </c>
      <c r="B38">
        <f>'USA Oil'!F38/'USA Agg'!F38*100</f>
        <v>0.74085127390493333</v>
      </c>
      <c r="C38">
        <f>'USA Oil'!K38/'USA Agg'!K38*100</f>
        <v>2.2610943859873873</v>
      </c>
      <c r="D38">
        <f>'USA Manufacturing'!K38/'USA Agg'!K38*100</f>
        <v>11.027129638795559</v>
      </c>
    </row>
    <row r="39" spans="1:4" x14ac:dyDescent="0.2">
      <c r="A39">
        <v>1998</v>
      </c>
      <c r="B39">
        <f>'USA Oil'!F39/'USA Agg'!F39*100</f>
        <v>0.49628406275805115</v>
      </c>
      <c r="C39">
        <f>'USA Oil'!K39/'USA Agg'!K39*100</f>
        <v>2.2192981490249619</v>
      </c>
      <c r="D39">
        <f>'USA Manufacturing'!K39/'USA Agg'!K39*100</f>
        <v>11.021614895889535</v>
      </c>
    </row>
    <row r="40" spans="1:4" x14ac:dyDescent="0.2">
      <c r="A40">
        <v>1999</v>
      </c>
      <c r="B40">
        <f>'USA Oil'!F40/'USA Agg'!F40*100</f>
        <v>0.52615956863651681</v>
      </c>
      <c r="C40">
        <f>'USA Oil'!K40/'USA Agg'!K40*100</f>
        <v>2.0661242465909209</v>
      </c>
      <c r="D40">
        <f>'USA Manufacturing'!K40/'USA Agg'!K40*100</f>
        <v>10.914222502507055</v>
      </c>
    </row>
    <row r="41" spans="1:4" x14ac:dyDescent="0.2">
      <c r="A41">
        <v>2000</v>
      </c>
      <c r="B41">
        <f>'USA Oil'!F41/'USA Agg'!F41*100</f>
        <v>0.76401860051676074</v>
      </c>
      <c r="C41">
        <f>'USA Oil'!K41/'USA Agg'!K41*100</f>
        <v>2.1352399183997059</v>
      </c>
      <c r="D41">
        <f>'USA Manufacturing'!K41/'USA Agg'!K41*100</f>
        <v>10.680550318569868</v>
      </c>
    </row>
    <row r="42" spans="1:4" x14ac:dyDescent="0.2">
      <c r="A42">
        <v>2001</v>
      </c>
      <c r="B42">
        <f>'USA Oil'!F42/'USA Agg'!F42*100</f>
        <v>0.82816437963795175</v>
      </c>
      <c r="C42">
        <f>'USA Oil'!K42/'USA Agg'!K42*100</f>
        <v>2.3292066196595913</v>
      </c>
      <c r="D42">
        <f>'USA Manufacturing'!K42/'USA Agg'!K42*100</f>
        <v>10.367688375718243</v>
      </c>
    </row>
    <row r="43" spans="1:4" x14ac:dyDescent="0.2">
      <c r="A43">
        <v>2002</v>
      </c>
      <c r="B43">
        <f>'USA Oil'!F43/'USA Agg'!F43*100</f>
        <v>0.73891174932295689</v>
      </c>
      <c r="C43">
        <f>'USA Oil'!K43/'USA Agg'!K43*100</f>
        <v>2.570492309539945</v>
      </c>
      <c r="D43">
        <f>'USA Manufacturing'!K43/'USA Agg'!K43*100</f>
        <v>10.106971597196607</v>
      </c>
    </row>
    <row r="44" spans="1:4" x14ac:dyDescent="0.2">
      <c r="A44">
        <v>2003</v>
      </c>
      <c r="B44">
        <f>'USA Oil'!F44/'USA Agg'!F44*100</f>
        <v>0.93752101402873844</v>
      </c>
      <c r="C44">
        <f>'USA Oil'!K44/'USA Agg'!K44*100</f>
        <v>2.617888226000999</v>
      </c>
      <c r="D44">
        <f>'USA Manufacturing'!K44/'USA Agg'!K44*100</f>
        <v>9.7709855459754937</v>
      </c>
    </row>
    <row r="45" spans="1:4" x14ac:dyDescent="0.2">
      <c r="A45">
        <v>2004</v>
      </c>
      <c r="B45">
        <f>'USA Oil'!F45/'USA Agg'!F45*100</f>
        <v>1.0666050502535254</v>
      </c>
      <c r="C45">
        <f>'USA Oil'!K45/'USA Agg'!K45*100</f>
        <v>2.8988723320055776</v>
      </c>
      <c r="D45">
        <f>'USA Manufacturing'!K45/'USA Agg'!K45*100</f>
        <v>9.2761695533340003</v>
      </c>
    </row>
    <row r="46" spans="1:4" x14ac:dyDescent="0.2">
      <c r="A46">
        <v>2005</v>
      </c>
      <c r="B46">
        <f>'USA Oil'!F46/'USA Agg'!F46*100</f>
        <v>1.375143228455223</v>
      </c>
      <c r="C46">
        <f>'USA Oil'!K46/'USA Agg'!K46*100</f>
        <v>3.5319546597464071</v>
      </c>
      <c r="D46">
        <f>'USA Manufacturing'!K46/'USA Agg'!K46*100</f>
        <v>8.8115663363407801</v>
      </c>
    </row>
    <row r="47" spans="1:4" x14ac:dyDescent="0.2">
      <c r="A47">
        <v>2006</v>
      </c>
      <c r="B47">
        <f>'USA Oil'!F47/'USA Agg'!F47*100</f>
        <v>1.4866024634404149</v>
      </c>
      <c r="C47">
        <f>'USA Oil'!K47/'USA Agg'!K47*100</f>
        <v>3.8004706117328375</v>
      </c>
      <c r="D47">
        <f>'USA Manufacturing'!K47/'USA Agg'!K47*100</f>
        <v>8.5487183008045324</v>
      </c>
    </row>
    <row r="48" spans="1:4" x14ac:dyDescent="0.2">
      <c r="A48">
        <v>2007</v>
      </c>
      <c r="B48">
        <f>'USA Oil'!F48/'USA Agg'!F48*100</f>
        <v>1.6363177599020715</v>
      </c>
      <c r="C48">
        <f>'USA Oil'!K48/'USA Agg'!K48*100</f>
        <v>3.8604531039784744</v>
      </c>
      <c r="D48">
        <f>'USA Manufacturing'!K48/'USA Agg'!K48*100</f>
        <v>8.6317389006342484</v>
      </c>
    </row>
    <row r="49" spans="1:4" x14ac:dyDescent="0.2">
      <c r="A49">
        <v>2008</v>
      </c>
      <c r="B49">
        <f>'USA Oil'!F49/'USA Agg'!F49*100</f>
        <v>2.1250599476034684</v>
      </c>
      <c r="C49">
        <f>'USA Oil'!K49/'USA Agg'!K49*100</f>
        <v>4.0473457592159923</v>
      </c>
      <c r="D49">
        <f>'USA Manufacturing'!K49/'USA Agg'!K49*100</f>
        <v>8.9214652364666058</v>
      </c>
    </row>
    <row r="50" spans="1:4" x14ac:dyDescent="0.2">
      <c r="A50">
        <v>2009</v>
      </c>
      <c r="B50">
        <f>'USA Oil'!F50/'USA Agg'!F50*100</f>
        <v>1.3880143131837792</v>
      </c>
      <c r="C50">
        <f>'USA Oil'!K50/'USA Agg'!K50*100</f>
        <v>3.7419545320342493</v>
      </c>
      <c r="D50">
        <f>'USA Manufacturing'!K50/'USA Agg'!K50*100</f>
        <v>9.1056982580454697</v>
      </c>
    </row>
    <row r="51" spans="1:4" x14ac:dyDescent="0.2">
      <c r="A51">
        <v>2010</v>
      </c>
      <c r="B51">
        <f>'USA Oil'!F51/'USA Agg'!F51*100</f>
        <v>1.4614016334594209</v>
      </c>
      <c r="C51">
        <f>'USA Oil'!K51/'USA Agg'!K51*100</f>
        <v>3.8594649755813109</v>
      </c>
      <c r="D51">
        <f>'USA Manufacturing'!K51/'USA Agg'!K51*100</f>
        <v>9.1222392302645954</v>
      </c>
    </row>
    <row r="52" spans="1:4" x14ac:dyDescent="0.2">
      <c r="A52">
        <v>2011</v>
      </c>
      <c r="B52">
        <f>'USA Oil'!F52/'USA Agg'!F52*100</f>
        <v>1.6268989178073765</v>
      </c>
      <c r="C52">
        <f>'USA Oil'!K52/'USA Agg'!K52*100</f>
        <v>4.1232598154231193</v>
      </c>
      <c r="D52">
        <f>'USA Manufacturing'!K52/'USA Agg'!K52*100</f>
        <v>9.1779360948765003</v>
      </c>
    </row>
    <row r="53" spans="1:4" x14ac:dyDescent="0.2">
      <c r="A53">
        <v>2012</v>
      </c>
      <c r="B53">
        <f>'USA Oil'!F53/'USA Agg'!F53*100</f>
        <v>1.5957944966271911</v>
      </c>
      <c r="C53">
        <f>'USA Oil'!K53/'USA Agg'!K53*100</f>
        <v>4.2568212965654713</v>
      </c>
      <c r="D53">
        <f>'USA Manufacturing'!K53/'USA Agg'!K53*100</f>
        <v>9.1462823760676653</v>
      </c>
    </row>
    <row r="54" spans="1:4" x14ac:dyDescent="0.2">
      <c r="A54">
        <v>2013</v>
      </c>
      <c r="B54">
        <f>'USA Oil'!F54/'USA Agg'!F54*100</f>
        <v>1.7496721274275353</v>
      </c>
      <c r="C54">
        <f>'USA Oil'!K54/'USA Agg'!K54*100</f>
        <v>4.4053013973734858</v>
      </c>
      <c r="D54">
        <f>'USA Manufacturing'!K54/'USA Agg'!K54*100</f>
        <v>9.0116920941676231</v>
      </c>
    </row>
    <row r="55" spans="1:4" x14ac:dyDescent="0.2">
      <c r="A55">
        <v>2014</v>
      </c>
      <c r="B55">
        <f>'USA Oil'!F55/'USA Agg'!F55*100</f>
        <v>1.8242509872172255</v>
      </c>
      <c r="C55">
        <f>'USA Oil'!K55/'USA Agg'!K55*100</f>
        <v>4.8038783605112387</v>
      </c>
      <c r="D55">
        <f>'USA Manufacturing'!K55/'USA Agg'!K55*100</f>
        <v>8.8955486998677831</v>
      </c>
    </row>
    <row r="56" spans="1:4" x14ac:dyDescent="0.2">
      <c r="A56">
        <v>2015</v>
      </c>
      <c r="B56">
        <f>'USA Oil'!F56/'USA Agg'!F56*100</f>
        <v>0.99657273316447104</v>
      </c>
      <c r="C56">
        <f>'USA Oil'!K56/'USA Agg'!K56*100</f>
        <v>4.6016566061893398</v>
      </c>
      <c r="D56">
        <f>'USA Manufacturing'!K56/'USA Agg'!K56*100</f>
        <v>8.7976237487766777</v>
      </c>
    </row>
    <row r="57" spans="1:4" x14ac:dyDescent="0.2">
      <c r="A57">
        <v>2016</v>
      </c>
      <c r="B57">
        <f>'USA Oil'!F57/'USA Agg'!F57*100</f>
        <v>0.84952310464967151</v>
      </c>
      <c r="C57">
        <f>'USA Oil'!K57/'USA Agg'!K57*100</f>
        <v>4.3742311882754015</v>
      </c>
      <c r="D57">
        <f>'USA Manufacturing'!K57/'USA Agg'!K57*100</f>
        <v>8.6109256200283522</v>
      </c>
    </row>
    <row r="58" spans="1:4" x14ac:dyDescent="0.2">
      <c r="A58">
        <v>2017</v>
      </c>
      <c r="B58">
        <f>'USA Oil'!F58/'USA Agg'!F58*100</f>
        <v>1.0288287773085678</v>
      </c>
      <c r="C58">
        <f>'USA Oil'!K58/'USA Agg'!K58*100</f>
        <v>3.9683200395999507</v>
      </c>
      <c r="D58">
        <f>'USA Manufacturing'!K58/'USA Agg'!K58*100</f>
        <v>8.6215392230759722</v>
      </c>
    </row>
    <row r="59" spans="1:4" x14ac:dyDescent="0.2">
      <c r="A59">
        <v>2018</v>
      </c>
      <c r="B59">
        <f>'USA Oil'!F59/'USA Agg'!F59*100</f>
        <v>1.1479834209699136</v>
      </c>
      <c r="C59">
        <f>'USA Oil'!K59/'USA Agg'!K59*100</f>
        <v>3.6103221722244081</v>
      </c>
      <c r="D59">
        <f>'USA Manufacturing'!K59/'USA Agg'!K59*100</f>
        <v>8.5374356254384303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USA Agg</vt:lpstr>
      <vt:lpstr>USA Oil</vt:lpstr>
      <vt:lpstr>USA No Oil</vt:lpstr>
      <vt:lpstr>USA Manufacturing</vt:lpstr>
      <vt:lpstr>USA Agg PWT</vt:lpstr>
      <vt:lpstr>USA No Oil PWT</vt:lpstr>
      <vt:lpstr>USA Oil 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Loertscher</dc:creator>
  <cp:lastModifiedBy>Oliver Loertscher</cp:lastModifiedBy>
  <dcterms:created xsi:type="dcterms:W3CDTF">2023-10-05T16:43:52Z</dcterms:created>
  <dcterms:modified xsi:type="dcterms:W3CDTF">2023-10-10T14:42:12Z</dcterms:modified>
</cp:coreProperties>
</file>