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  <extLst>
    <ext uri="GoogleSheetsCustomDataVersion2">
      <go:sheetsCustomData xmlns:go="http://customooxmlschemas.google.com/" r:id="rId5" roundtripDataChecksum="ZTMgj0TYKNNEN7tdMjDmeyVlkx5F7DcOsm2X2MWAzb8="/>
    </ext>
  </extLst>
</workbook>
</file>

<file path=xl/sharedStrings.xml><?xml version="1.0" encoding="utf-8"?>
<sst xmlns="http://schemas.openxmlformats.org/spreadsheetml/2006/main" count="350" uniqueCount="47">
  <si>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</si>
  <si>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</si>
  <si>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</si>
  <si>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</si>
  <si>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</si>
  <si>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</si>
  <si>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</si>
  <si>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</si>
  <si>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</si>
  <si>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</si>
  <si>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Outlier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</si>
  <si>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</si>
  <si>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</si>
  <si>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</si>
  <si>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</si>
  <si>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</si>
  <si>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</si>
  <si>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</si>
  <si>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</si>
  <si>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</si>
  <si>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</si>
  <si>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</si>
  <si>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</si>
  <si>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</si>
  <si>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</si>
  <si>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</si>
  <si>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</si>
  <si>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</si>
  <si>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</si>
  <si>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</si>
  <si>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</si>
  <si>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</si>
  <si>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</si>
  <si>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</si>
  <si>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</si>
  <si>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</si>
  <si>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forecast</t>
  </si>
  <si>
    <t>Null</t>
  </si>
  <si>
    <t>Five number summary</t>
  </si>
  <si>
    <t>Min</t>
  </si>
  <si>
    <t>Q1</t>
  </si>
  <si>
    <t>Median</t>
  </si>
  <si>
    <t>Q3</t>
  </si>
  <si>
    <t>Max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</si>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</sst>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8">
    <font>
      <sz val="10.0"/>
      <color rgb="FF000000"/>
      <name val="Arial"/>
      <scheme val="minor"/>
    </font>
    <font>
      <b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3" fontId="4" numFmtId="164" xfId="0" applyAlignment="1" applyFill="1" applyFont="1" applyNumberFormat="1">
      <alignment vertical="bottom"/>
    </xf>
    <xf borderId="0" fillId="3" fontId="4" numFmtId="165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5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2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38"/>
    <col customWidth="1" min="3" max="3" width="18.5"/>
    <col customWidth="1" min="4" max="5" width="12.63"/>
    <col customWidth="1" min="6" max="6" width="17.25"/>
    <col customWidth="1" min="10" max="10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7" t="s">
        <v>18</v>
      </c>
      <c r="I2" s="7" t="s">
        <v>19</v>
      </c>
      <c r="J2" s="8" t="s">
        <v>20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5.75" customHeight="1">
      <c r="A3" s="9">
        <v>44545.0</v>
      </c>
      <c r="B3" s="10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10" t="s">
        <v>26</v>
      </c>
      <c r="H3" s="11">
        <v>52.31</v>
      </c>
      <c r="I3" s="11">
        <v>0.4635</v>
      </c>
      <c r="J3" s="12">
        <f t="shared" ref="J3:J52" si="1">IFERROR(H3/I3, "NaN")
</f>
        <v>112.8586839</v>
      </c>
      <c r="K3" s="5" t="b">
        <f t="shared" ref="K3:K42" si="2">OR(H3&lt;$H$60, H3&gt;$H$61)</f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5.75" customHeight="1">
      <c r="A4" s="13">
        <v>44545.0</v>
      </c>
      <c r="B4" s="6" t="s">
        <v>27</v>
      </c>
      <c r="C4" s="6" t="s">
        <v>22</v>
      </c>
      <c r="D4" s="6" t="s">
        <v>23</v>
      </c>
      <c r="E4" s="6" t="s">
        <v>24</v>
      </c>
      <c r="F4" s="10" t="s">
        <v>25</v>
      </c>
      <c r="G4" s="6" t="s">
        <v>26</v>
      </c>
      <c r="H4" s="14">
        <v>50.0</v>
      </c>
      <c r="I4" s="14">
        <v>0.4431</v>
      </c>
      <c r="J4" s="12">
        <f t="shared" si="1"/>
        <v>112.8413451</v>
      </c>
      <c r="K4" s="5" t="b">
        <f t="shared" si="2"/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5.75" customHeight="1">
      <c r="A5" s="9">
        <v>44545.0</v>
      </c>
      <c r="B5" s="10" t="s">
        <v>28</v>
      </c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  <c r="H5" s="11">
        <v>50.0</v>
      </c>
      <c r="I5" s="11">
        <v>0.4431</v>
      </c>
      <c r="J5" s="12">
        <f t="shared" si="1"/>
        <v>112.8413451</v>
      </c>
      <c r="K5" s="5" t="b">
        <f t="shared" si="2"/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5.75" customHeight="1">
      <c r="A6" s="9">
        <v>44545.0</v>
      </c>
      <c r="B6" s="10" t="s">
        <v>29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11">
        <v>42.5</v>
      </c>
      <c r="I6" s="11">
        <v>0.3766</v>
      </c>
      <c r="J6" s="12">
        <f t="shared" si="1"/>
        <v>112.8518322</v>
      </c>
      <c r="K6" s="5" t="b">
        <f t="shared" si="2"/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5.75" customHeight="1">
      <c r="A7" s="9">
        <v>44545.0</v>
      </c>
      <c r="B7" s="10" t="s">
        <v>30</v>
      </c>
      <c r="C7" s="10" t="s">
        <v>22</v>
      </c>
      <c r="D7" s="10" t="s">
        <v>23</v>
      </c>
      <c r="E7" s="10" t="s">
        <v>24</v>
      </c>
      <c r="F7" s="10" t="s">
        <v>25</v>
      </c>
      <c r="G7" s="10" t="s">
        <v>26</v>
      </c>
      <c r="H7" s="11">
        <v>46.67</v>
      </c>
      <c r="I7" s="11">
        <v>0.4135</v>
      </c>
      <c r="J7" s="12">
        <f t="shared" si="1"/>
        <v>112.8657799</v>
      </c>
      <c r="K7" s="5" t="b">
        <f t="shared" si="2"/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5.75" customHeight="1">
      <c r="A8" s="9">
        <v>44545.0</v>
      </c>
      <c r="B8" s="10" t="s">
        <v>31</v>
      </c>
      <c r="C8" s="10" t="s">
        <v>22</v>
      </c>
      <c r="D8" s="10" t="s">
        <v>23</v>
      </c>
      <c r="E8" s="10" t="s">
        <v>24</v>
      </c>
      <c r="F8" s="10" t="s">
        <v>25</v>
      </c>
      <c r="G8" s="10" t="s">
        <v>26</v>
      </c>
      <c r="H8" s="11">
        <v>47.5</v>
      </c>
      <c r="I8" s="11">
        <v>0.4209</v>
      </c>
      <c r="J8" s="12">
        <f t="shared" si="1"/>
        <v>112.8534094</v>
      </c>
      <c r="K8" s="5" t="b">
        <f t="shared" si="2"/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5.75" customHeight="1">
      <c r="A9" s="9">
        <v>44545.0</v>
      </c>
      <c r="B9" s="10" t="s">
        <v>32</v>
      </c>
      <c r="C9" s="10" t="s">
        <v>22</v>
      </c>
      <c r="D9" s="10" t="s">
        <v>23</v>
      </c>
      <c r="E9" s="10" t="s">
        <v>24</v>
      </c>
      <c r="F9" s="10" t="s">
        <v>25</v>
      </c>
      <c r="G9" s="10" t="s">
        <v>26</v>
      </c>
      <c r="H9" s="11">
        <v>50.0</v>
      </c>
      <c r="I9" s="11">
        <v>0.4431</v>
      </c>
      <c r="J9" s="12">
        <f t="shared" si="1"/>
        <v>112.8413451</v>
      </c>
      <c r="K9" s="5" t="b">
        <f t="shared" si="2"/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15.75" customHeight="1">
      <c r="A10" s="9">
        <v>44545.0</v>
      </c>
      <c r="B10" s="10" t="s">
        <v>33</v>
      </c>
      <c r="C10" s="10" t="s">
        <v>22</v>
      </c>
      <c r="D10" s="10" t="s">
        <v>23</v>
      </c>
      <c r="E10" s="10" t="s">
        <v>24</v>
      </c>
      <c r="F10" s="10" t="s">
        <v>25</v>
      </c>
      <c r="G10" s="10" t="s">
        <v>26</v>
      </c>
      <c r="H10" s="11">
        <v>47.5</v>
      </c>
      <c r="I10" s="11">
        <v>0.4209</v>
      </c>
      <c r="J10" s="12">
        <f t="shared" si="1"/>
        <v>112.8534094</v>
      </c>
      <c r="K10" s="5" t="b">
        <f t="shared" si="2"/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5.75" customHeight="1">
      <c r="A11" s="9">
        <v>44545.0</v>
      </c>
      <c r="B11" s="10" t="s">
        <v>34</v>
      </c>
      <c r="C11" s="10" t="s">
        <v>22</v>
      </c>
      <c r="D11" s="10" t="s">
        <v>23</v>
      </c>
      <c r="E11" s="10" t="s">
        <v>24</v>
      </c>
      <c r="F11" s="10" t="s">
        <v>25</v>
      </c>
      <c r="G11" s="10" t="s">
        <v>26</v>
      </c>
      <c r="H11" s="11">
        <v>40.0</v>
      </c>
      <c r="I11" s="11">
        <v>0.3545</v>
      </c>
      <c r="J11" s="12">
        <f t="shared" si="1"/>
        <v>112.8349788</v>
      </c>
      <c r="K11" s="5" t="b">
        <f t="shared" si="2"/>
        <v>0</v>
      </c>
      <c r="L11" s="15"/>
      <c r="M11" s="1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5.75" customHeight="1">
      <c r="A12" s="9">
        <v>44545.0</v>
      </c>
      <c r="B12" s="10" t="s">
        <v>35</v>
      </c>
      <c r="C12" s="10" t="s">
        <v>22</v>
      </c>
      <c r="D12" s="10" t="s">
        <v>23</v>
      </c>
      <c r="E12" s="10" t="s">
        <v>24</v>
      </c>
      <c r="F12" s="10" t="s">
        <v>25</v>
      </c>
      <c r="G12" s="10" t="s">
        <v>26</v>
      </c>
      <c r="H12" s="11">
        <v>25.0</v>
      </c>
      <c r="I12" s="11">
        <v>0.2215</v>
      </c>
      <c r="J12" s="12">
        <f t="shared" si="1"/>
        <v>112.8668172</v>
      </c>
      <c r="K12" s="5" t="b">
        <f t="shared" si="2"/>
        <v>1</v>
      </c>
      <c r="L12" s="15"/>
      <c r="M12" s="15"/>
      <c r="N12" s="15"/>
      <c r="O12" s="16"/>
      <c r="P12" s="16"/>
      <c r="Q12" s="15"/>
      <c r="R12" s="5"/>
      <c r="S12" s="5"/>
      <c r="T12" s="5"/>
      <c r="U12" s="5"/>
      <c r="V12" s="5"/>
      <c r="W12" s="5"/>
    </row>
    <row r="13" ht="15.75" customHeight="1">
      <c r="A13" s="13">
        <v>44576.0</v>
      </c>
      <c r="B13" s="6" t="s">
        <v>21</v>
      </c>
      <c r="C13" s="6" t="s">
        <v>22</v>
      </c>
      <c r="D13" s="6" t="s">
        <v>23</v>
      </c>
      <c r="E13" s="6" t="s">
        <v>24</v>
      </c>
      <c r="F13" s="10" t="s">
        <v>25</v>
      </c>
      <c r="G13" s="6" t="s">
        <v>26</v>
      </c>
      <c r="H13" s="14">
        <v>50.0</v>
      </c>
      <c r="I13" s="14">
        <v>0.4411</v>
      </c>
      <c r="J13" s="12">
        <f t="shared" si="1"/>
        <v>113.3529812</v>
      </c>
      <c r="K13" s="5" t="b">
        <f t="shared" si="2"/>
        <v>0</v>
      </c>
      <c r="L13" s="15"/>
      <c r="M13" s="15"/>
      <c r="N13" s="15"/>
      <c r="O13" s="17"/>
      <c r="P13" s="17"/>
      <c r="Q13" s="18"/>
      <c r="R13" s="5"/>
      <c r="S13" s="5"/>
      <c r="T13" s="5"/>
      <c r="U13" s="5"/>
      <c r="V13" s="5"/>
      <c r="W13" s="5"/>
    </row>
    <row r="14" ht="15.75" customHeight="1">
      <c r="A14" s="13">
        <v>44576.0</v>
      </c>
      <c r="B14" s="6" t="s">
        <v>27</v>
      </c>
      <c r="C14" s="6" t="s">
        <v>22</v>
      </c>
      <c r="D14" s="6" t="s">
        <v>23</v>
      </c>
      <c r="E14" s="19" t="s">
        <v>24</v>
      </c>
      <c r="F14" s="10" t="s">
        <v>25</v>
      </c>
      <c r="G14" s="6" t="s">
        <v>26</v>
      </c>
      <c r="H14" s="20">
        <f>250/5</f>
        <v>50</v>
      </c>
      <c r="I14" s="14">
        <f>2.2055/5</f>
        <v>0.4411</v>
      </c>
      <c r="J14" s="12">
        <f t="shared" si="1"/>
        <v>113.3529812</v>
      </c>
      <c r="K14" s="5" t="b">
        <f t="shared" si="2"/>
        <v>0</v>
      </c>
      <c r="L14" s="15"/>
      <c r="M14" s="15"/>
      <c r="N14" s="15"/>
      <c r="O14" s="17"/>
      <c r="P14" s="17"/>
      <c r="Q14" s="18"/>
      <c r="R14" s="5"/>
      <c r="S14" s="5"/>
      <c r="T14" s="5"/>
      <c r="U14" s="5"/>
      <c r="V14" s="5"/>
      <c r="W14" s="5"/>
    </row>
    <row r="15" ht="15.75" customHeight="1">
      <c r="A15" s="13">
        <v>44576.0</v>
      </c>
      <c r="B15" s="6" t="s">
        <v>28</v>
      </c>
      <c r="C15" s="6" t="s">
        <v>22</v>
      </c>
      <c r="D15" s="6" t="s">
        <v>23</v>
      </c>
      <c r="E15" s="6" t="s">
        <v>24</v>
      </c>
      <c r="F15" s="10" t="s">
        <v>25</v>
      </c>
      <c r="G15" s="6" t="s">
        <v>26</v>
      </c>
      <c r="H15" s="14">
        <v>50.0</v>
      </c>
      <c r="I15" s="14">
        <v>0.4411</v>
      </c>
      <c r="J15" s="12">
        <f t="shared" si="1"/>
        <v>113.3529812</v>
      </c>
      <c r="K15" s="5" t="b">
        <f t="shared" si="2"/>
        <v>0</v>
      </c>
      <c r="L15" s="15"/>
      <c r="M15" s="15"/>
      <c r="N15" s="15"/>
      <c r="O15" s="17"/>
      <c r="P15" s="17"/>
      <c r="Q15" s="18"/>
      <c r="R15" s="5"/>
      <c r="S15" s="5"/>
      <c r="T15" s="5"/>
      <c r="U15" s="5"/>
      <c r="V15" s="5"/>
      <c r="W15" s="5"/>
    </row>
    <row r="16" ht="15.75" customHeight="1">
      <c r="A16" s="13">
        <v>44576.0</v>
      </c>
      <c r="B16" s="6" t="s">
        <v>29</v>
      </c>
      <c r="C16" s="6" t="s">
        <v>22</v>
      </c>
      <c r="D16" s="6" t="s">
        <v>23</v>
      </c>
      <c r="E16" s="6" t="s">
        <v>24</v>
      </c>
      <c r="F16" s="10" t="s">
        <v>25</v>
      </c>
      <c r="G16" s="6" t="s">
        <v>26</v>
      </c>
      <c r="H16" s="14">
        <v>45.0</v>
      </c>
      <c r="I16" s="14">
        <v>0.397</v>
      </c>
      <c r="J16" s="12">
        <f t="shared" si="1"/>
        <v>113.3501259</v>
      </c>
      <c r="K16" s="5" t="b">
        <f t="shared" si="2"/>
        <v>0</v>
      </c>
      <c r="L16" s="15"/>
      <c r="M16" s="15"/>
      <c r="N16" s="15"/>
      <c r="O16" s="17"/>
      <c r="P16" s="17"/>
      <c r="Q16" s="18"/>
      <c r="R16" s="5"/>
      <c r="S16" s="5"/>
      <c r="T16" s="5"/>
      <c r="U16" s="5"/>
      <c r="V16" s="5"/>
      <c r="W16" s="5"/>
    </row>
    <row r="17" ht="15.75" customHeight="1">
      <c r="A17" s="13">
        <v>44576.0</v>
      </c>
      <c r="B17" s="6" t="s">
        <v>30</v>
      </c>
      <c r="C17" s="6" t="s">
        <v>22</v>
      </c>
      <c r="D17" s="6" t="s">
        <v>23</v>
      </c>
      <c r="E17" s="6" t="s">
        <v>24</v>
      </c>
      <c r="F17" s="10" t="s">
        <v>25</v>
      </c>
      <c r="G17" s="6" t="s">
        <v>26</v>
      </c>
      <c r="H17" s="14">
        <v>60.0</v>
      </c>
      <c r="I17" s="14">
        <v>0.5293</v>
      </c>
      <c r="J17" s="12">
        <f t="shared" si="1"/>
        <v>113.3572643</v>
      </c>
      <c r="K17" s="5" t="b">
        <f t="shared" si="2"/>
        <v>1</v>
      </c>
      <c r="L17" s="15"/>
      <c r="M17" s="15"/>
      <c r="N17" s="15"/>
      <c r="O17" s="17"/>
      <c r="P17" s="17"/>
      <c r="Q17" s="18"/>
      <c r="R17" s="5"/>
      <c r="S17" s="5"/>
      <c r="T17" s="5"/>
      <c r="U17" s="5"/>
      <c r="V17" s="5"/>
      <c r="W17" s="5"/>
    </row>
    <row r="18" ht="15.75" customHeight="1">
      <c r="A18" s="13">
        <v>44576.0</v>
      </c>
      <c r="B18" s="6" t="s">
        <v>31</v>
      </c>
      <c r="C18" s="6" t="s">
        <v>22</v>
      </c>
      <c r="D18" s="6" t="s">
        <v>23</v>
      </c>
      <c r="E18" s="6" t="s">
        <v>24</v>
      </c>
      <c r="F18" s="10" t="s">
        <v>25</v>
      </c>
      <c r="G18" s="6" t="s">
        <v>26</v>
      </c>
      <c r="H18" s="14">
        <v>60.0</v>
      </c>
      <c r="I18" s="14">
        <v>0.5293</v>
      </c>
      <c r="J18" s="12">
        <f t="shared" si="1"/>
        <v>113.3572643</v>
      </c>
      <c r="K18" s="5" t="b">
        <f t="shared" si="2"/>
        <v>1</v>
      </c>
      <c r="L18" s="15"/>
      <c r="M18" s="15"/>
      <c r="N18" s="15"/>
      <c r="O18" s="17"/>
      <c r="P18" s="17"/>
      <c r="Q18" s="18"/>
      <c r="R18" s="5"/>
      <c r="S18" s="5"/>
      <c r="T18" s="5"/>
      <c r="U18" s="5"/>
      <c r="V18" s="5"/>
      <c r="W18" s="5"/>
    </row>
    <row r="19" ht="15.75" customHeight="1">
      <c r="A19" s="13">
        <v>44576.0</v>
      </c>
      <c r="B19" s="6" t="s">
        <v>32</v>
      </c>
      <c r="C19" s="6" t="s">
        <v>22</v>
      </c>
      <c r="D19" s="6" t="s">
        <v>23</v>
      </c>
      <c r="E19" s="6" t="s">
        <v>24</v>
      </c>
      <c r="F19" s="10" t="s">
        <v>25</v>
      </c>
      <c r="G19" s="6" t="s">
        <v>26</v>
      </c>
      <c r="H19" s="14">
        <v>68.75</v>
      </c>
      <c r="I19" s="14">
        <v>0.6065</v>
      </c>
      <c r="J19" s="12">
        <f t="shared" si="1"/>
        <v>113.3553174</v>
      </c>
      <c r="K19" s="5" t="b">
        <f t="shared" si="2"/>
        <v>1</v>
      </c>
      <c r="L19" s="15"/>
      <c r="M19" s="15"/>
      <c r="N19" s="15"/>
      <c r="O19" s="17"/>
      <c r="P19" s="17"/>
      <c r="Q19" s="18"/>
      <c r="R19" s="5"/>
      <c r="S19" s="5"/>
      <c r="T19" s="5"/>
      <c r="U19" s="5"/>
      <c r="V19" s="5"/>
      <c r="W19" s="5"/>
    </row>
    <row r="20" ht="15.75" customHeight="1">
      <c r="A20" s="13">
        <v>44576.0</v>
      </c>
      <c r="B20" s="6" t="s">
        <v>33</v>
      </c>
      <c r="C20" s="6" t="s">
        <v>22</v>
      </c>
      <c r="D20" s="6" t="s">
        <v>23</v>
      </c>
      <c r="E20" s="6" t="s">
        <v>24</v>
      </c>
      <c r="F20" s="10" t="s">
        <v>25</v>
      </c>
      <c r="G20" s="6" t="s">
        <v>26</v>
      </c>
      <c r="H20" s="14">
        <v>44.38</v>
      </c>
      <c r="I20" s="14">
        <v>0.3915</v>
      </c>
      <c r="J20" s="12">
        <f t="shared" si="1"/>
        <v>113.3588761</v>
      </c>
      <c r="K20" s="5" t="b">
        <f t="shared" si="2"/>
        <v>0</v>
      </c>
      <c r="L20" s="15"/>
      <c r="M20" s="15"/>
      <c r="N20" s="15"/>
      <c r="O20" s="17"/>
      <c r="P20" s="17"/>
      <c r="Q20" s="18"/>
      <c r="R20" s="5"/>
      <c r="S20" s="5"/>
      <c r="T20" s="5"/>
      <c r="U20" s="5"/>
      <c r="V20" s="5"/>
      <c r="W20" s="5"/>
    </row>
    <row r="21" ht="15.75" customHeight="1">
      <c r="A21" s="13">
        <v>44576.0</v>
      </c>
      <c r="B21" s="6" t="s">
        <v>34</v>
      </c>
      <c r="C21" s="6" t="s">
        <v>22</v>
      </c>
      <c r="D21" s="6" t="s">
        <v>23</v>
      </c>
      <c r="E21" s="6" t="s">
        <v>24</v>
      </c>
      <c r="F21" s="10" t="s">
        <v>25</v>
      </c>
      <c r="G21" s="6" t="s">
        <v>26</v>
      </c>
      <c r="H21" s="14">
        <v>48.75</v>
      </c>
      <c r="I21" s="14">
        <v>0.4301</v>
      </c>
      <c r="J21" s="12">
        <f t="shared" si="1"/>
        <v>113.3457336</v>
      </c>
      <c r="K21" s="5" t="b">
        <f t="shared" si="2"/>
        <v>0</v>
      </c>
      <c r="L21" s="15"/>
      <c r="M21" s="15"/>
      <c r="N21" s="15"/>
      <c r="O21" s="17"/>
      <c r="P21" s="17"/>
      <c r="Q21" s="18"/>
      <c r="R21" s="5"/>
      <c r="S21" s="5"/>
      <c r="T21" s="5"/>
      <c r="U21" s="5"/>
      <c r="V21" s="5"/>
      <c r="W21" s="5"/>
    </row>
    <row r="22" ht="15.75" customHeight="1">
      <c r="A22" s="13">
        <v>44576.0</v>
      </c>
      <c r="B22" s="6" t="s">
        <v>35</v>
      </c>
      <c r="C22" s="6" t="s">
        <v>22</v>
      </c>
      <c r="D22" s="6" t="s">
        <v>23</v>
      </c>
      <c r="E22" s="6" t="s">
        <v>24</v>
      </c>
      <c r="F22" s="10" t="s">
        <v>25</v>
      </c>
      <c r="G22" s="6" t="s">
        <v>26</v>
      </c>
      <c r="H22" s="14">
        <v>47.17</v>
      </c>
      <c r="I22" s="14">
        <v>0.4161</v>
      </c>
      <c r="J22" s="12">
        <f t="shared" si="1"/>
        <v>113.3621726</v>
      </c>
      <c r="K22" s="5" t="b">
        <f t="shared" si="2"/>
        <v>0</v>
      </c>
      <c r="L22" s="15"/>
      <c r="M22" s="15"/>
      <c r="N22" s="15"/>
      <c r="O22" s="17"/>
      <c r="P22" s="17"/>
      <c r="Q22" s="18"/>
      <c r="R22" s="5"/>
      <c r="S22" s="5"/>
      <c r="T22" s="5"/>
      <c r="U22" s="5"/>
      <c r="V22" s="5"/>
      <c r="W22" s="5"/>
    </row>
    <row r="23" ht="15.75" customHeight="1">
      <c r="A23" s="13">
        <v>44607.0</v>
      </c>
      <c r="B23" s="6" t="s">
        <v>21</v>
      </c>
      <c r="C23" s="6" t="s">
        <v>22</v>
      </c>
      <c r="D23" s="6" t="s">
        <v>23</v>
      </c>
      <c r="E23" s="6" t="s">
        <v>24</v>
      </c>
      <c r="F23" s="10" t="s">
        <v>25</v>
      </c>
      <c r="G23" s="6" t="s">
        <v>26</v>
      </c>
      <c r="H23" s="14">
        <v>53.62</v>
      </c>
      <c r="I23" s="14">
        <v>0.4731</v>
      </c>
      <c r="J23" s="12">
        <f t="shared" si="1"/>
        <v>113.3375608</v>
      </c>
      <c r="K23" s="5" t="b">
        <f t="shared" si="2"/>
        <v>0</v>
      </c>
      <c r="L23" s="15"/>
      <c r="M23" s="15"/>
      <c r="N23" s="15"/>
      <c r="O23" s="17"/>
      <c r="P23" s="17"/>
      <c r="Q23" s="18"/>
      <c r="R23" s="5"/>
      <c r="S23" s="5"/>
      <c r="T23" s="5"/>
      <c r="U23" s="5"/>
      <c r="V23" s="5"/>
      <c r="W23" s="5"/>
    </row>
    <row r="24" ht="15.75" customHeight="1">
      <c r="A24" s="13">
        <v>44607.0</v>
      </c>
      <c r="B24" s="6" t="s">
        <v>27</v>
      </c>
      <c r="C24" s="6" t="s">
        <v>22</v>
      </c>
      <c r="D24" s="6" t="s">
        <v>23</v>
      </c>
      <c r="E24" s="6" t="s">
        <v>24</v>
      </c>
      <c r="F24" s="10" t="s">
        <v>25</v>
      </c>
      <c r="G24" s="6" t="s">
        <v>26</v>
      </c>
      <c r="H24" s="14">
        <v>54.33</v>
      </c>
      <c r="I24" s="14">
        <v>0.4793</v>
      </c>
      <c r="J24" s="12">
        <f t="shared" si="1"/>
        <v>113.3528062</v>
      </c>
      <c r="K24" s="5" t="b">
        <f t="shared" si="2"/>
        <v>0</v>
      </c>
      <c r="L24" s="15"/>
      <c r="M24" s="15"/>
      <c r="N24" s="15"/>
      <c r="O24" s="17"/>
      <c r="P24" s="17"/>
      <c r="Q24" s="18"/>
      <c r="R24" s="5"/>
      <c r="S24" s="5"/>
      <c r="T24" s="5"/>
      <c r="U24" s="5"/>
      <c r="V24" s="5"/>
      <c r="W24" s="5"/>
    </row>
    <row r="25" ht="15.75" customHeight="1">
      <c r="A25" s="13">
        <v>44607.0</v>
      </c>
      <c r="B25" s="6" t="s">
        <v>28</v>
      </c>
      <c r="C25" s="6" t="s">
        <v>22</v>
      </c>
      <c r="D25" s="6" t="s">
        <v>23</v>
      </c>
      <c r="E25" s="6" t="s">
        <v>24</v>
      </c>
      <c r="F25" s="10" t="s">
        <v>25</v>
      </c>
      <c r="G25" s="6" t="s">
        <v>26</v>
      </c>
      <c r="H25" s="14">
        <v>47.33</v>
      </c>
      <c r="I25" s="14">
        <v>0.4176</v>
      </c>
      <c r="J25" s="12">
        <f t="shared" si="1"/>
        <v>113.3381226</v>
      </c>
      <c r="K25" s="5" t="b">
        <f t="shared" si="2"/>
        <v>0</v>
      </c>
      <c r="L25" s="15"/>
      <c r="M25" s="15"/>
      <c r="N25" s="15"/>
      <c r="O25" s="17"/>
      <c r="P25" s="17"/>
      <c r="Q25" s="18"/>
      <c r="R25" s="5"/>
      <c r="S25" s="5"/>
      <c r="T25" s="5"/>
      <c r="U25" s="5"/>
      <c r="V25" s="5"/>
      <c r="W25" s="5"/>
    </row>
    <row r="26" ht="15.75" customHeight="1">
      <c r="A26" s="13">
        <v>44607.0</v>
      </c>
      <c r="B26" s="6" t="s">
        <v>29</v>
      </c>
      <c r="C26" s="6" t="s">
        <v>22</v>
      </c>
      <c r="D26" s="6" t="s">
        <v>23</v>
      </c>
      <c r="E26" s="6" t="s">
        <v>24</v>
      </c>
      <c r="F26" s="10" t="s">
        <v>25</v>
      </c>
      <c r="G26" s="6" t="s">
        <v>26</v>
      </c>
      <c r="H26" s="14">
        <f>250/5</f>
        <v>50</v>
      </c>
      <c r="I26" s="14">
        <v>0.4411</v>
      </c>
      <c r="J26" s="12">
        <f t="shared" si="1"/>
        <v>113.3529812</v>
      </c>
      <c r="K26" s="5" t="b">
        <f t="shared" si="2"/>
        <v>0</v>
      </c>
      <c r="L26" s="15"/>
      <c r="M26" s="15"/>
      <c r="N26" s="15"/>
      <c r="O26" s="17"/>
      <c r="P26" s="17"/>
      <c r="Q26" s="18"/>
      <c r="R26" s="5"/>
      <c r="S26" s="5"/>
      <c r="T26" s="5"/>
      <c r="U26" s="5"/>
      <c r="V26" s="5"/>
      <c r="W26" s="5"/>
    </row>
    <row r="27" ht="15.75" customHeight="1">
      <c r="A27" s="13">
        <v>44607.0</v>
      </c>
      <c r="B27" s="6" t="s">
        <v>30</v>
      </c>
      <c r="C27" s="6" t="s">
        <v>22</v>
      </c>
      <c r="D27" s="6" t="s">
        <v>23</v>
      </c>
      <c r="E27" s="6" t="s">
        <v>24</v>
      </c>
      <c r="F27" s="10" t="s">
        <v>25</v>
      </c>
      <c r="G27" s="6" t="s">
        <v>26</v>
      </c>
      <c r="H27" s="14">
        <v>47.17</v>
      </c>
      <c r="I27" s="14">
        <v>0.4161</v>
      </c>
      <c r="J27" s="12">
        <f t="shared" si="1"/>
        <v>113.3621726</v>
      </c>
      <c r="K27" s="5" t="b">
        <f t="shared" si="2"/>
        <v>0</v>
      </c>
      <c r="L27" s="15"/>
      <c r="M27" s="15"/>
      <c r="N27" s="15"/>
      <c r="O27" s="17"/>
      <c r="P27" s="17"/>
      <c r="Q27" s="18"/>
      <c r="R27" s="5"/>
      <c r="S27" s="5"/>
      <c r="T27" s="5"/>
      <c r="U27" s="5"/>
      <c r="V27" s="5"/>
      <c r="W27" s="5"/>
    </row>
    <row r="28" ht="15.75" customHeight="1">
      <c r="A28" s="13">
        <v>44607.0</v>
      </c>
      <c r="B28" s="6" t="s">
        <v>31</v>
      </c>
      <c r="C28" s="6" t="s">
        <v>22</v>
      </c>
      <c r="D28" s="6" t="s">
        <v>23</v>
      </c>
      <c r="E28" s="6" t="s">
        <v>24</v>
      </c>
      <c r="F28" s="10" t="s">
        <v>25</v>
      </c>
      <c r="G28" s="6" t="s">
        <v>26</v>
      </c>
      <c r="H28" s="14">
        <v>50.0</v>
      </c>
      <c r="I28" s="14">
        <v>0.4411</v>
      </c>
      <c r="J28" s="12">
        <f t="shared" si="1"/>
        <v>113.3529812</v>
      </c>
      <c r="K28" s="5" t="b">
        <f t="shared" si="2"/>
        <v>0</v>
      </c>
      <c r="L28" s="15"/>
      <c r="M28" s="15"/>
      <c r="N28" s="15"/>
      <c r="O28" s="17"/>
      <c r="P28" s="17"/>
      <c r="Q28" s="18"/>
      <c r="R28" s="5"/>
      <c r="S28" s="5"/>
      <c r="T28" s="5"/>
      <c r="U28" s="5"/>
      <c r="V28" s="5"/>
      <c r="W28" s="5"/>
    </row>
    <row r="29" ht="15.75" customHeight="1">
      <c r="A29" s="13">
        <v>44607.0</v>
      </c>
      <c r="B29" s="6" t="s">
        <v>32</v>
      </c>
      <c r="C29" s="6" t="s">
        <v>22</v>
      </c>
      <c r="D29" s="6" t="s">
        <v>23</v>
      </c>
      <c r="E29" s="6" t="s">
        <v>24</v>
      </c>
      <c r="F29" s="10" t="s">
        <v>25</v>
      </c>
      <c r="G29" s="6" t="s">
        <v>26</v>
      </c>
      <c r="H29" s="14">
        <v>68.75</v>
      </c>
      <c r="I29" s="14">
        <v>0.6103</v>
      </c>
      <c r="J29" s="12">
        <f t="shared" si="1"/>
        <v>112.6495166</v>
      </c>
      <c r="K29" s="5" t="b">
        <f t="shared" si="2"/>
        <v>1</v>
      </c>
      <c r="L29" s="15"/>
      <c r="M29" s="15"/>
      <c r="N29" s="15"/>
      <c r="O29" s="17"/>
      <c r="P29" s="17"/>
      <c r="Q29" s="18"/>
      <c r="R29" s="5"/>
      <c r="S29" s="5"/>
      <c r="T29" s="5"/>
      <c r="U29" s="5"/>
      <c r="V29" s="5"/>
      <c r="W29" s="5"/>
    </row>
    <row r="30" ht="15.75" customHeight="1">
      <c r="A30" s="13">
        <v>44607.0</v>
      </c>
      <c r="B30" s="6" t="s">
        <v>33</v>
      </c>
      <c r="C30" s="6" t="s">
        <v>22</v>
      </c>
      <c r="D30" s="6" t="s">
        <v>23</v>
      </c>
      <c r="E30" s="6" t="s">
        <v>24</v>
      </c>
      <c r="F30" s="10" t="s">
        <v>25</v>
      </c>
      <c r="G30" s="6" t="s">
        <v>26</v>
      </c>
      <c r="H30" s="14">
        <v>50.0</v>
      </c>
      <c r="I30" s="14">
        <v>0.4439</v>
      </c>
      <c r="J30" s="12">
        <f t="shared" si="1"/>
        <v>112.6379815</v>
      </c>
      <c r="K30" s="5" t="b">
        <f t="shared" si="2"/>
        <v>0</v>
      </c>
      <c r="L30" s="15"/>
      <c r="M30" s="15"/>
      <c r="N30" s="15"/>
      <c r="O30" s="17"/>
      <c r="P30" s="17"/>
      <c r="Q30" s="18"/>
      <c r="R30" s="5"/>
      <c r="S30" s="5"/>
      <c r="T30" s="5"/>
      <c r="U30" s="5"/>
      <c r="V30" s="5"/>
      <c r="W30" s="5"/>
    </row>
    <row r="31" ht="15.75" customHeight="1">
      <c r="A31" s="13">
        <v>44607.0</v>
      </c>
      <c r="B31" s="6" t="s">
        <v>34</v>
      </c>
      <c r="C31" s="6" t="s">
        <v>22</v>
      </c>
      <c r="D31" s="6" t="s">
        <v>23</v>
      </c>
      <c r="E31" s="19" t="s">
        <v>24</v>
      </c>
      <c r="F31" s="10" t="s">
        <v>25</v>
      </c>
      <c r="G31" s="6" t="s">
        <v>26</v>
      </c>
      <c r="H31" s="14">
        <f>200/5</f>
        <v>40</v>
      </c>
      <c r="I31" s="14">
        <f>1.7755/5</f>
        <v>0.3551</v>
      </c>
      <c r="J31" s="12">
        <f t="shared" si="1"/>
        <v>112.6443255</v>
      </c>
      <c r="K31" s="5" t="b">
        <f t="shared" si="2"/>
        <v>0</v>
      </c>
      <c r="L31" s="15"/>
      <c r="M31" s="15"/>
      <c r="N31" s="15"/>
      <c r="O31" s="17"/>
      <c r="P31" s="17"/>
      <c r="Q31" s="18"/>
      <c r="R31" s="5"/>
      <c r="S31" s="5"/>
      <c r="T31" s="5"/>
      <c r="U31" s="5"/>
      <c r="V31" s="5"/>
      <c r="W31" s="5"/>
    </row>
    <row r="32" ht="15.75" customHeight="1">
      <c r="A32" s="13">
        <v>44607.0</v>
      </c>
      <c r="B32" s="6" t="s">
        <v>35</v>
      </c>
      <c r="C32" s="6" t="s">
        <v>22</v>
      </c>
      <c r="D32" s="6" t="s">
        <v>23</v>
      </c>
      <c r="E32" s="6" t="s">
        <v>24</v>
      </c>
      <c r="F32" s="10" t="s">
        <v>25</v>
      </c>
      <c r="G32" s="6" t="s">
        <v>26</v>
      </c>
      <c r="H32" s="14">
        <v>45.38</v>
      </c>
      <c r="I32" s="14">
        <v>0.4029</v>
      </c>
      <c r="J32" s="12">
        <f t="shared" si="1"/>
        <v>112.6334078</v>
      </c>
      <c r="K32" s="5" t="b">
        <f t="shared" si="2"/>
        <v>0</v>
      </c>
      <c r="L32" s="15"/>
      <c r="M32" s="15"/>
      <c r="N32" s="15"/>
      <c r="O32" s="17"/>
      <c r="P32" s="17"/>
      <c r="Q32" s="18"/>
      <c r="R32" s="5"/>
      <c r="S32" s="5"/>
      <c r="T32" s="5"/>
      <c r="U32" s="5"/>
      <c r="V32" s="5"/>
      <c r="W32" s="5"/>
    </row>
    <row r="33" ht="15.75" customHeight="1">
      <c r="A33" s="13">
        <v>44635.0</v>
      </c>
      <c r="B33" s="6" t="s">
        <v>21</v>
      </c>
      <c r="C33" s="6" t="s">
        <v>22</v>
      </c>
      <c r="D33" s="6" t="s">
        <v>23</v>
      </c>
      <c r="E33" s="6" t="s">
        <v>24</v>
      </c>
      <c r="F33" s="10" t="s">
        <v>25</v>
      </c>
      <c r="G33" s="6" t="s">
        <v>26</v>
      </c>
      <c r="H33" s="14">
        <v>42.69</v>
      </c>
      <c r="I33" s="14">
        <v>0.379</v>
      </c>
      <c r="J33" s="12">
        <f t="shared" si="1"/>
        <v>112.6385224</v>
      </c>
      <c r="K33" s="5" t="b">
        <f t="shared" si="2"/>
        <v>0</v>
      </c>
      <c r="L33" s="15"/>
      <c r="M33" s="15"/>
      <c r="N33" s="15"/>
      <c r="O33" s="17"/>
      <c r="P33" s="17"/>
      <c r="Q33" s="18"/>
      <c r="R33" s="5"/>
      <c r="S33" s="5"/>
      <c r="T33" s="5"/>
      <c r="U33" s="5"/>
      <c r="V33" s="5"/>
      <c r="W33" s="5"/>
    </row>
    <row r="34" ht="15.75" customHeight="1">
      <c r="A34" s="13">
        <v>44635.0</v>
      </c>
      <c r="B34" s="6" t="s">
        <v>27</v>
      </c>
      <c r="C34" s="6" t="s">
        <v>22</v>
      </c>
      <c r="D34" s="6" t="s">
        <v>23</v>
      </c>
      <c r="E34" s="6" t="s">
        <v>24</v>
      </c>
      <c r="F34" s="10" t="s">
        <v>25</v>
      </c>
      <c r="G34" s="6" t="s">
        <v>26</v>
      </c>
      <c r="H34" s="14">
        <v>46.54</v>
      </c>
      <c r="I34" s="14">
        <v>0.4131</v>
      </c>
      <c r="J34" s="12">
        <f t="shared" si="1"/>
        <v>112.6603728</v>
      </c>
      <c r="K34" s="5" t="b">
        <f t="shared" si="2"/>
        <v>0</v>
      </c>
      <c r="L34" s="15"/>
      <c r="M34" s="15"/>
      <c r="N34" s="15"/>
      <c r="O34" s="17"/>
      <c r="P34" s="17"/>
      <c r="Q34" s="18"/>
      <c r="R34" s="5"/>
      <c r="S34" s="5"/>
      <c r="T34" s="5"/>
      <c r="U34" s="5"/>
      <c r="V34" s="5"/>
      <c r="W34" s="5"/>
    </row>
    <row r="35" ht="15.75" customHeight="1">
      <c r="A35" s="13">
        <v>44635.0</v>
      </c>
      <c r="B35" s="6" t="s">
        <v>28</v>
      </c>
      <c r="C35" s="6" t="s">
        <v>22</v>
      </c>
      <c r="D35" s="6" t="s">
        <v>23</v>
      </c>
      <c r="E35" s="6" t="s">
        <v>24</v>
      </c>
      <c r="F35" s="10" t="s">
        <v>25</v>
      </c>
      <c r="G35" s="6" t="s">
        <v>26</v>
      </c>
      <c r="H35" s="14">
        <v>42.77</v>
      </c>
      <c r="I35" s="14">
        <v>0.3797</v>
      </c>
      <c r="J35" s="12">
        <f t="shared" si="1"/>
        <v>112.6415591</v>
      </c>
      <c r="K35" s="5" t="b">
        <f t="shared" si="2"/>
        <v>0</v>
      </c>
      <c r="L35" s="15"/>
      <c r="M35" s="15"/>
      <c r="N35" s="15"/>
      <c r="O35" s="17"/>
      <c r="P35" s="17"/>
      <c r="Q35" s="18"/>
      <c r="R35" s="5"/>
      <c r="S35" s="5"/>
      <c r="T35" s="5"/>
      <c r="U35" s="5"/>
      <c r="V35" s="5"/>
      <c r="W35" s="5"/>
    </row>
    <row r="36" ht="15.75" customHeight="1">
      <c r="A36" s="13">
        <v>44635.0</v>
      </c>
      <c r="B36" s="6" t="s">
        <v>29</v>
      </c>
      <c r="C36" s="6" t="s">
        <v>22</v>
      </c>
      <c r="D36" s="6" t="s">
        <v>23</v>
      </c>
      <c r="E36" s="6" t="s">
        <v>24</v>
      </c>
      <c r="F36" s="10" t="s">
        <v>25</v>
      </c>
      <c r="G36" s="6" t="s">
        <v>26</v>
      </c>
      <c r="H36" s="14">
        <v>45.0</v>
      </c>
      <c r="I36" s="14">
        <v>0.3995</v>
      </c>
      <c r="J36" s="12">
        <f t="shared" si="1"/>
        <v>112.640801</v>
      </c>
      <c r="K36" s="5" t="b">
        <f t="shared" si="2"/>
        <v>0</v>
      </c>
      <c r="L36" s="15"/>
      <c r="M36" s="15"/>
      <c r="N36" s="15"/>
      <c r="O36" s="17"/>
      <c r="P36" s="17"/>
      <c r="Q36" s="18"/>
      <c r="R36" s="5"/>
      <c r="S36" s="5"/>
      <c r="T36" s="5"/>
      <c r="U36" s="5"/>
      <c r="V36" s="5"/>
      <c r="W36" s="5"/>
    </row>
    <row r="37" ht="15.75" customHeight="1">
      <c r="A37" s="13">
        <v>44635.0</v>
      </c>
      <c r="B37" s="6" t="s">
        <v>30</v>
      </c>
      <c r="C37" s="6" t="s">
        <v>22</v>
      </c>
      <c r="D37" s="6" t="s">
        <v>23</v>
      </c>
      <c r="E37" s="6" t="s">
        <v>24</v>
      </c>
      <c r="F37" s="10" t="s">
        <v>25</v>
      </c>
      <c r="G37" s="6" t="s">
        <v>26</v>
      </c>
      <c r="H37" s="14">
        <v>46.35</v>
      </c>
      <c r="I37" s="14">
        <v>0.4114</v>
      </c>
      <c r="J37" s="12">
        <f t="shared" si="1"/>
        <v>112.6640739</v>
      </c>
      <c r="K37" s="5" t="b">
        <f t="shared" si="2"/>
        <v>0</v>
      </c>
      <c r="L37" s="15"/>
      <c r="M37" s="15"/>
      <c r="N37" s="15"/>
      <c r="O37" s="17"/>
      <c r="P37" s="17"/>
      <c r="Q37" s="18"/>
      <c r="R37" s="5"/>
      <c r="S37" s="5"/>
      <c r="T37" s="5"/>
      <c r="U37" s="5"/>
      <c r="V37" s="5"/>
      <c r="W37" s="5"/>
    </row>
    <row r="38" ht="15.75" customHeight="1">
      <c r="A38" s="13">
        <v>44635.0</v>
      </c>
      <c r="B38" s="6" t="s">
        <v>31</v>
      </c>
      <c r="C38" s="6" t="s">
        <v>22</v>
      </c>
      <c r="D38" s="6" t="s">
        <v>23</v>
      </c>
      <c r="E38" s="6" t="s">
        <v>24</v>
      </c>
      <c r="F38" s="10" t="s">
        <v>25</v>
      </c>
      <c r="G38" s="6" t="s">
        <v>26</v>
      </c>
      <c r="H38" s="14">
        <v>47.31</v>
      </c>
      <c r="I38" s="14">
        <v>0.42</v>
      </c>
      <c r="J38" s="12">
        <f t="shared" si="1"/>
        <v>112.6428571</v>
      </c>
      <c r="K38" s="5" t="b">
        <f t="shared" si="2"/>
        <v>0</v>
      </c>
      <c r="L38" s="15"/>
      <c r="M38" s="15"/>
      <c r="N38" s="15"/>
      <c r="O38" s="17"/>
      <c r="P38" s="17"/>
      <c r="Q38" s="18"/>
      <c r="R38" s="5"/>
      <c r="S38" s="5"/>
      <c r="T38" s="5"/>
      <c r="U38" s="5"/>
      <c r="V38" s="5"/>
      <c r="W38" s="5"/>
    </row>
    <row r="39" ht="15.75" customHeight="1">
      <c r="A39" s="13">
        <v>44635.0</v>
      </c>
      <c r="B39" s="6" t="s">
        <v>32</v>
      </c>
      <c r="C39" s="6" t="s">
        <v>22</v>
      </c>
      <c r="D39" s="6" t="s">
        <v>23</v>
      </c>
      <c r="E39" s="6" t="s">
        <v>24</v>
      </c>
      <c r="F39" s="10" t="s">
        <v>25</v>
      </c>
      <c r="G39" s="6" t="s">
        <v>26</v>
      </c>
      <c r="H39" s="14">
        <v>36.85</v>
      </c>
      <c r="I39" s="14">
        <v>0.3271</v>
      </c>
      <c r="J39" s="12">
        <f t="shared" si="1"/>
        <v>112.6566799</v>
      </c>
      <c r="K39" s="5" t="b">
        <f t="shared" si="2"/>
        <v>1</v>
      </c>
      <c r="L39" s="15"/>
      <c r="M39" s="15"/>
      <c r="N39" s="15"/>
      <c r="O39" s="17"/>
      <c r="P39" s="17"/>
      <c r="Q39" s="18"/>
      <c r="R39" s="5"/>
      <c r="S39" s="5"/>
      <c r="T39" s="5"/>
      <c r="U39" s="5"/>
      <c r="V39" s="5"/>
      <c r="W39" s="5"/>
    </row>
    <row r="40" ht="15.75" customHeight="1">
      <c r="A40" s="13">
        <v>44635.0</v>
      </c>
      <c r="B40" s="6" t="s">
        <v>33</v>
      </c>
      <c r="C40" s="6" t="s">
        <v>22</v>
      </c>
      <c r="D40" s="6" t="s">
        <v>23</v>
      </c>
      <c r="E40" s="6" t="s">
        <v>24</v>
      </c>
      <c r="F40" s="10" t="s">
        <v>25</v>
      </c>
      <c r="G40" s="6" t="s">
        <v>26</v>
      </c>
      <c r="H40" s="14">
        <v>60.0</v>
      </c>
      <c r="I40" s="14">
        <v>0.5326</v>
      </c>
      <c r="J40" s="12">
        <f t="shared" si="1"/>
        <v>112.6549005</v>
      </c>
      <c r="K40" s="5" t="b">
        <f t="shared" si="2"/>
        <v>1</v>
      </c>
      <c r="L40" s="15"/>
      <c r="M40" s="15"/>
      <c r="N40" s="15"/>
      <c r="O40" s="17"/>
      <c r="P40" s="17"/>
      <c r="Q40" s="18"/>
      <c r="R40" s="5"/>
      <c r="S40" s="5"/>
      <c r="T40" s="5"/>
      <c r="U40" s="5"/>
      <c r="V40" s="5"/>
      <c r="W40" s="5"/>
    </row>
    <row r="41" ht="15.75" customHeight="1">
      <c r="A41" s="13">
        <v>44635.0</v>
      </c>
      <c r="B41" s="6" t="s">
        <v>34</v>
      </c>
      <c r="C41" s="6" t="s">
        <v>22</v>
      </c>
      <c r="D41" s="6" t="s">
        <v>23</v>
      </c>
      <c r="E41" s="6" t="s">
        <v>24</v>
      </c>
      <c r="F41" s="10" t="s">
        <v>25</v>
      </c>
      <c r="G41" s="6" t="s">
        <v>26</v>
      </c>
      <c r="H41" s="21">
        <v>45.0</v>
      </c>
      <c r="I41" s="21">
        <v>0.39945</v>
      </c>
      <c r="J41" s="12">
        <f t="shared" si="1"/>
        <v>112.6549005</v>
      </c>
      <c r="K41" s="5" t="b">
        <f t="shared" si="2"/>
        <v>0</v>
      </c>
      <c r="L41" s="15"/>
      <c r="M41" s="15"/>
      <c r="N41" s="15"/>
      <c r="O41" s="17"/>
      <c r="P41" s="17"/>
      <c r="Q41" s="18"/>
      <c r="R41" s="5"/>
      <c r="S41" s="5"/>
      <c r="T41" s="5"/>
      <c r="U41" s="5"/>
      <c r="V41" s="5"/>
      <c r="W41" s="5"/>
    </row>
    <row r="42" ht="15.75" customHeight="1">
      <c r="A42" s="13">
        <v>44635.0</v>
      </c>
      <c r="B42" s="6" t="s">
        <v>35</v>
      </c>
      <c r="C42" s="6" t="s">
        <v>22</v>
      </c>
      <c r="D42" s="6" t="s">
        <v>23</v>
      </c>
      <c r="E42" s="6" t="s">
        <v>24</v>
      </c>
      <c r="F42" s="10" t="s">
        <v>25</v>
      </c>
      <c r="G42" s="6" t="s">
        <v>26</v>
      </c>
      <c r="H42" s="21">
        <v>51.0</v>
      </c>
      <c r="I42" s="21">
        <v>0.45271</v>
      </c>
      <c r="J42" s="12">
        <f t="shared" si="1"/>
        <v>112.6549005</v>
      </c>
      <c r="K42" s="5" t="b">
        <f t="shared" si="2"/>
        <v>0</v>
      </c>
      <c r="L42" s="15"/>
      <c r="M42" s="15"/>
      <c r="N42" s="15"/>
      <c r="O42" s="17"/>
      <c r="P42" s="17"/>
      <c r="Q42" s="18"/>
      <c r="R42" s="5"/>
      <c r="S42" s="5"/>
      <c r="T42" s="5"/>
      <c r="U42" s="5"/>
      <c r="V42" s="5"/>
      <c r="W42" s="5"/>
    </row>
    <row r="43" ht="15.75" customHeight="1">
      <c r="A43" s="13">
        <v>44666.0</v>
      </c>
      <c r="B43" s="6" t="s">
        <v>21</v>
      </c>
      <c r="C43" s="6" t="s">
        <v>22</v>
      </c>
      <c r="D43" s="6" t="s">
        <v>23</v>
      </c>
      <c r="E43" s="6" t="s">
        <v>24</v>
      </c>
      <c r="F43" s="6" t="s">
        <v>36</v>
      </c>
      <c r="G43" s="6" t="s">
        <v>26</v>
      </c>
      <c r="H43" s="22" t="s">
        <v>37</v>
      </c>
      <c r="I43" s="22" t="s">
        <v>37</v>
      </c>
      <c r="J43" s="12" t="str">
        <f t="shared" si="1"/>
        <v>NaN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13">
        <v>44666.0</v>
      </c>
      <c r="B44" s="6" t="s">
        <v>27</v>
      </c>
      <c r="C44" s="6" t="s">
        <v>22</v>
      </c>
      <c r="D44" s="6" t="s">
        <v>23</v>
      </c>
      <c r="E44" s="6" t="s">
        <v>24</v>
      </c>
      <c r="F44" s="6" t="s">
        <v>36</v>
      </c>
      <c r="G44" s="6" t="s">
        <v>26</v>
      </c>
      <c r="H44" s="22" t="s">
        <v>37</v>
      </c>
      <c r="I44" s="22" t="s">
        <v>37</v>
      </c>
      <c r="J44" s="12" t="str">
        <f t="shared" si="1"/>
        <v>NaN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13">
        <v>44666.0</v>
      </c>
      <c r="B45" s="6" t="s">
        <v>28</v>
      </c>
      <c r="C45" s="6" t="s">
        <v>22</v>
      </c>
      <c r="D45" s="6" t="s">
        <v>23</v>
      </c>
      <c r="E45" s="6" t="s">
        <v>24</v>
      </c>
      <c r="F45" s="6" t="s">
        <v>36</v>
      </c>
      <c r="G45" s="6" t="s">
        <v>26</v>
      </c>
      <c r="H45" s="22" t="s">
        <v>37</v>
      </c>
      <c r="I45" s="22" t="s">
        <v>37</v>
      </c>
      <c r="J45" s="12" t="str">
        <f t="shared" si="1"/>
        <v>NaN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13">
        <v>44666.0</v>
      </c>
      <c r="B46" s="6" t="s">
        <v>29</v>
      </c>
      <c r="C46" s="6" t="s">
        <v>22</v>
      </c>
      <c r="D46" s="6" t="s">
        <v>23</v>
      </c>
      <c r="E46" s="6" t="s">
        <v>24</v>
      </c>
      <c r="F46" s="6" t="s">
        <v>36</v>
      </c>
      <c r="G46" s="6" t="s">
        <v>26</v>
      </c>
      <c r="H46" s="22" t="s">
        <v>37</v>
      </c>
      <c r="I46" s="22" t="s">
        <v>37</v>
      </c>
      <c r="J46" s="12" t="str">
        <f t="shared" si="1"/>
        <v>NaN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13">
        <v>44666.0</v>
      </c>
      <c r="B47" s="6" t="s">
        <v>30</v>
      </c>
      <c r="C47" s="6" t="s">
        <v>22</v>
      </c>
      <c r="D47" s="6" t="s">
        <v>23</v>
      </c>
      <c r="E47" s="6" t="s">
        <v>24</v>
      </c>
      <c r="F47" s="6" t="s">
        <v>36</v>
      </c>
      <c r="G47" s="6" t="s">
        <v>26</v>
      </c>
      <c r="H47" s="22" t="s">
        <v>37</v>
      </c>
      <c r="I47" s="22" t="s">
        <v>37</v>
      </c>
      <c r="J47" s="12" t="str">
        <f t="shared" si="1"/>
        <v>NaN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13">
        <v>44666.0</v>
      </c>
      <c r="B48" s="6" t="s">
        <v>31</v>
      </c>
      <c r="C48" s="6" t="s">
        <v>22</v>
      </c>
      <c r="D48" s="6" t="s">
        <v>23</v>
      </c>
      <c r="E48" s="6" t="s">
        <v>24</v>
      </c>
      <c r="F48" s="6" t="s">
        <v>36</v>
      </c>
      <c r="G48" s="6" t="s">
        <v>26</v>
      </c>
      <c r="H48" s="22" t="s">
        <v>37</v>
      </c>
      <c r="I48" s="22" t="s">
        <v>37</v>
      </c>
      <c r="J48" s="12" t="str">
        <f t="shared" si="1"/>
        <v>NaN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13">
        <v>44666.0</v>
      </c>
      <c r="B49" s="6" t="s">
        <v>32</v>
      </c>
      <c r="C49" s="6" t="s">
        <v>22</v>
      </c>
      <c r="D49" s="6" t="s">
        <v>23</v>
      </c>
      <c r="E49" s="6" t="s">
        <v>24</v>
      </c>
      <c r="F49" s="6" t="s">
        <v>36</v>
      </c>
      <c r="G49" s="6" t="s">
        <v>26</v>
      </c>
      <c r="H49" s="22" t="s">
        <v>37</v>
      </c>
      <c r="I49" s="22" t="s">
        <v>37</v>
      </c>
      <c r="J49" s="12" t="str">
        <f t="shared" si="1"/>
        <v>NaN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13">
        <v>44666.0</v>
      </c>
      <c r="B50" s="6" t="s">
        <v>33</v>
      </c>
      <c r="C50" s="6" t="s">
        <v>22</v>
      </c>
      <c r="D50" s="6" t="s">
        <v>23</v>
      </c>
      <c r="E50" s="6" t="s">
        <v>24</v>
      </c>
      <c r="F50" s="6" t="s">
        <v>36</v>
      </c>
      <c r="G50" s="6" t="s">
        <v>26</v>
      </c>
      <c r="H50" s="22" t="s">
        <v>37</v>
      </c>
      <c r="I50" s="22" t="s">
        <v>37</v>
      </c>
      <c r="J50" s="12" t="str">
        <f t="shared" si="1"/>
        <v>NaN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13">
        <v>44666.0</v>
      </c>
      <c r="B51" s="6" t="s">
        <v>34</v>
      </c>
      <c r="C51" s="6" t="s">
        <v>22</v>
      </c>
      <c r="D51" s="6" t="s">
        <v>23</v>
      </c>
      <c r="E51" s="6" t="s">
        <v>24</v>
      </c>
      <c r="F51" s="6" t="s">
        <v>36</v>
      </c>
      <c r="G51" s="6" t="s">
        <v>26</v>
      </c>
      <c r="H51" s="22" t="s">
        <v>37</v>
      </c>
      <c r="I51" s="22" t="s">
        <v>37</v>
      </c>
      <c r="J51" s="12" t="str">
        <f t="shared" si="1"/>
        <v>NaN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13">
        <v>44666.0</v>
      </c>
      <c r="B52" s="6" t="s">
        <v>35</v>
      </c>
      <c r="C52" s="6" t="s">
        <v>22</v>
      </c>
      <c r="D52" s="6" t="s">
        <v>23</v>
      </c>
      <c r="E52" s="6" t="s">
        <v>24</v>
      </c>
      <c r="F52" s="6" t="s">
        <v>36</v>
      </c>
      <c r="G52" s="6" t="s">
        <v>26</v>
      </c>
      <c r="H52" s="22" t="s">
        <v>37</v>
      </c>
      <c r="I52" s="22" t="s">
        <v>37</v>
      </c>
      <c r="J52" s="12" t="str">
        <f t="shared" si="1"/>
        <v>NaN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3" t="s">
        <v>38</v>
      </c>
      <c r="B53" s="3"/>
      <c r="C53" s="3"/>
      <c r="D53" s="3"/>
      <c r="E53" s="3"/>
      <c r="F53" s="3"/>
      <c r="G53" s="3"/>
      <c r="H53" s="3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23" t="s">
        <v>39</v>
      </c>
      <c r="B54" s="24"/>
      <c r="C54" s="24"/>
      <c r="D54" s="24"/>
      <c r="E54" s="24"/>
      <c r="F54" s="24"/>
      <c r="G54" s="24"/>
      <c r="H54" s="14">
        <f t="shared" ref="H54:J54" si="3">MIN(H3:H52)</f>
        <v>25</v>
      </c>
      <c r="I54" s="14">
        <f t="shared" si="3"/>
        <v>0.2215</v>
      </c>
      <c r="J54" s="12">
        <f t="shared" si="3"/>
        <v>112.6334078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23" t="s">
        <v>40</v>
      </c>
      <c r="B55" s="6"/>
      <c r="C55" s="24"/>
      <c r="D55" s="6"/>
      <c r="E55" s="6"/>
      <c r="F55" s="6"/>
      <c r="G55" s="6"/>
      <c r="H55" s="14">
        <f t="shared" ref="H55:J55" si="4">QUARTILE(H3:H52,1)</f>
        <v>45</v>
      </c>
      <c r="I55" s="14">
        <f t="shared" si="4"/>
        <v>0.3994875</v>
      </c>
      <c r="J55" s="12">
        <f t="shared" si="4"/>
        <v>112.6549005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23" t="s">
        <v>41</v>
      </c>
      <c r="B56" s="6"/>
      <c r="C56" s="24"/>
      <c r="D56" s="6"/>
      <c r="E56" s="6"/>
      <c r="F56" s="6"/>
      <c r="G56" s="6"/>
      <c r="H56" s="14">
        <f t="shared" ref="H56:J56" si="5">QUARTILE(H3:H52,2)</f>
        <v>47.5</v>
      </c>
      <c r="I56" s="14">
        <f t="shared" si="5"/>
        <v>0.4209</v>
      </c>
      <c r="J56" s="12">
        <f t="shared" si="5"/>
        <v>112.8534094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23" t="s">
        <v>42</v>
      </c>
      <c r="B57" s="6"/>
      <c r="C57" s="24"/>
      <c r="D57" s="6"/>
      <c r="E57" s="6"/>
      <c r="F57" s="6"/>
      <c r="G57" s="6"/>
      <c r="H57" s="14">
        <f t="shared" ref="H57:J57" si="6">QUARTILE(H3:H52,3)</f>
        <v>50</v>
      </c>
      <c r="I57" s="14">
        <f t="shared" si="6"/>
        <v>0.4433</v>
      </c>
      <c r="J57" s="12">
        <f t="shared" si="6"/>
        <v>113.3529812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23" t="s">
        <v>43</v>
      </c>
      <c r="B58" s="24"/>
      <c r="C58" s="24"/>
      <c r="D58" s="24"/>
      <c r="E58" s="24"/>
      <c r="F58" s="24"/>
      <c r="G58" s="24"/>
      <c r="H58" s="14">
        <f t="shared" ref="H58:J58" si="7">MAX(H3:H52)</f>
        <v>68.75</v>
      </c>
      <c r="I58" s="14">
        <f t="shared" si="7"/>
        <v>0.6103</v>
      </c>
      <c r="J58" s="12">
        <f t="shared" si="7"/>
        <v>113.3621726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23" t="s">
        <v>44</v>
      </c>
      <c r="B59" s="5"/>
      <c r="C59" s="5"/>
      <c r="D59" s="5"/>
      <c r="E59" s="5"/>
      <c r="F59" s="5"/>
      <c r="G59" s="5"/>
      <c r="H59" s="25">
        <f t="shared" ref="H59:J59" si="8">H57-H55</f>
        <v>5</v>
      </c>
      <c r="I59" s="25">
        <f t="shared" si="8"/>
        <v>0.0438125</v>
      </c>
      <c r="J59" s="25">
        <f t="shared" si="8"/>
        <v>0.6980806952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23" t="s">
        <v>45</v>
      </c>
      <c r="B60" s="5"/>
      <c r="C60" s="5"/>
      <c r="D60" s="5"/>
      <c r="E60" s="5"/>
      <c r="F60" s="5"/>
      <c r="G60" s="5"/>
      <c r="H60" s="25">
        <f>H55-(1.5*H59)</f>
        <v>37.5</v>
      </c>
      <c r="I60" s="25"/>
      <c r="J60" s="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23" t="s">
        <v>46</v>
      </c>
      <c r="B61" s="5"/>
      <c r="C61" s="5"/>
      <c r="D61" s="5"/>
      <c r="E61" s="5"/>
      <c r="F61" s="5"/>
      <c r="G61" s="5"/>
      <c r="H61" s="25">
        <f>H57+(1.5*H59)</f>
        <v>57.5</v>
      </c>
      <c r="I61" s="25"/>
      <c r="J61" s="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25"/>
      <c r="I62" s="25"/>
      <c r="J62" s="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25"/>
      <c r="I63" s="25"/>
      <c r="J63" s="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25"/>
      <c r="I64" s="25"/>
      <c r="J64" s="2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25"/>
      <c r="I65" s="25"/>
      <c r="J65" s="2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25"/>
      <c r="I66" s="25"/>
      <c r="J66" s="2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25"/>
      <c r="I67" s="25"/>
      <c r="J67" s="2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25"/>
      <c r="I68" s="25"/>
      <c r="J68" s="2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25"/>
      <c r="I69" s="25"/>
      <c r="J69" s="2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25"/>
      <c r="I70" s="25"/>
      <c r="J70" s="2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25"/>
      <c r="I71" s="25"/>
      <c r="J71" s="2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25"/>
      <c r="I72" s="25"/>
      <c r="J72" s="2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25"/>
      <c r="I73" s="25"/>
      <c r="J73" s="2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25"/>
      <c r="I74" s="25"/>
      <c r="J74" s="2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25"/>
      <c r="I75" s="25"/>
      <c r="J75" s="2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25"/>
      <c r="I76" s="25"/>
      <c r="J76" s="2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25"/>
      <c r="I77" s="25"/>
      <c r="J77" s="2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25"/>
      <c r="I78" s="25"/>
      <c r="J78" s="2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25"/>
      <c r="I79" s="25"/>
      <c r="J79" s="2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25"/>
      <c r="I80" s="25"/>
      <c r="J80" s="2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25"/>
      <c r="I81" s="25"/>
      <c r="J81" s="2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25"/>
      <c r="I82" s="25"/>
      <c r="J82" s="2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25"/>
      <c r="I83" s="25"/>
      <c r="J83" s="2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25"/>
      <c r="I84" s="25"/>
      <c r="J84" s="2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25"/>
      <c r="I85" s="25"/>
      <c r="J85" s="2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25"/>
      <c r="I86" s="25"/>
      <c r="J86" s="2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25"/>
      <c r="I87" s="25"/>
      <c r="J87" s="2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25"/>
      <c r="I88" s="25"/>
      <c r="J88" s="2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25"/>
      <c r="I89" s="25"/>
      <c r="J89" s="2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25"/>
      <c r="I90" s="25"/>
      <c r="J90" s="2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25"/>
      <c r="I91" s="25"/>
      <c r="J91" s="2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25"/>
      <c r="I92" s="25"/>
      <c r="J92" s="2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25"/>
      <c r="I93" s="25"/>
      <c r="J93" s="2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25"/>
      <c r="I94" s="25"/>
      <c r="J94" s="2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25"/>
      <c r="I95" s="25"/>
      <c r="J95" s="2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25"/>
      <c r="I96" s="25"/>
      <c r="J96" s="2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25"/>
      <c r="I97" s="25"/>
      <c r="J97" s="2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25"/>
      <c r="I98" s="25"/>
      <c r="J98" s="2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25"/>
      <c r="I99" s="25"/>
      <c r="J99" s="2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25"/>
      <c r="I100" s="25"/>
      <c r="J100" s="2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25"/>
      <c r="I101" s="25"/>
      <c r="J101" s="2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25"/>
      <c r="I102" s="25"/>
      <c r="J102" s="2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25"/>
      <c r="I103" s="25"/>
      <c r="J103" s="2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25"/>
      <c r="I104" s="25"/>
      <c r="J104" s="2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25"/>
      <c r="I105" s="25"/>
      <c r="J105" s="2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25"/>
      <c r="I106" s="25"/>
      <c r="J106" s="2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25"/>
      <c r="I107" s="25"/>
      <c r="J107" s="2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25"/>
      <c r="I108" s="25"/>
      <c r="J108" s="2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25"/>
      <c r="I109" s="25"/>
      <c r="J109" s="2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25"/>
      <c r="I110" s="25"/>
      <c r="J110" s="2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25"/>
      <c r="I111" s="25"/>
      <c r="J111" s="2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25"/>
      <c r="I112" s="25"/>
      <c r="J112" s="2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25"/>
      <c r="I113" s="25"/>
      <c r="J113" s="2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25"/>
      <c r="I114" s="25"/>
      <c r="J114" s="2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25"/>
      <c r="I115" s="25"/>
      <c r="J115" s="2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25"/>
      <c r="I116" s="25"/>
      <c r="J116" s="2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25"/>
      <c r="I117" s="25"/>
      <c r="J117" s="2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25"/>
      <c r="I118" s="25"/>
      <c r="J118" s="2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25"/>
      <c r="I119" s="25"/>
      <c r="J119" s="2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25"/>
      <c r="I120" s="25"/>
      <c r="J120" s="2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25"/>
      <c r="I121" s="25"/>
      <c r="J121" s="2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25"/>
      <c r="I122" s="25"/>
      <c r="J122" s="2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25"/>
      <c r="I123" s="25"/>
      <c r="J123" s="2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25"/>
      <c r="I124" s="25"/>
      <c r="J124" s="2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25"/>
      <c r="I125" s="25"/>
      <c r="J125" s="2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25"/>
      <c r="I126" s="25"/>
      <c r="J126" s="2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25"/>
      <c r="I127" s="25"/>
      <c r="J127" s="2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25"/>
      <c r="I128" s="25"/>
      <c r="J128" s="2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25"/>
      <c r="I129" s="25"/>
      <c r="J129" s="2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25"/>
      <c r="I130" s="25"/>
      <c r="J130" s="2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25"/>
      <c r="I131" s="25"/>
      <c r="J131" s="2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25"/>
      <c r="I132" s="25"/>
      <c r="J132" s="2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25"/>
      <c r="I133" s="25"/>
      <c r="J133" s="2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25"/>
      <c r="I134" s="25"/>
      <c r="J134" s="2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25"/>
      <c r="I135" s="25"/>
      <c r="J135" s="2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25"/>
      <c r="I136" s="25"/>
      <c r="J136" s="2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25"/>
      <c r="I137" s="25"/>
      <c r="J137" s="2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25"/>
      <c r="I138" s="25"/>
      <c r="J138" s="2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25"/>
      <c r="I139" s="25"/>
      <c r="J139" s="2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25"/>
      <c r="I140" s="25"/>
      <c r="J140" s="2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25"/>
      <c r="I141" s="25"/>
      <c r="J141" s="2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25"/>
      <c r="I142" s="25"/>
      <c r="J142" s="2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25"/>
      <c r="I143" s="25"/>
      <c r="J143" s="2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25"/>
      <c r="I144" s="25"/>
      <c r="J144" s="2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25"/>
      <c r="I145" s="25"/>
      <c r="J145" s="2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25"/>
      <c r="I146" s="25"/>
      <c r="J146" s="2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25"/>
      <c r="I147" s="25"/>
      <c r="J147" s="2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25"/>
      <c r="I148" s="25"/>
      <c r="J148" s="2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25"/>
      <c r="I149" s="25"/>
      <c r="J149" s="2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25"/>
      <c r="I150" s="25"/>
      <c r="J150" s="2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25"/>
      <c r="I151" s="25"/>
      <c r="J151" s="2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25"/>
      <c r="I152" s="25"/>
      <c r="J152" s="2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25"/>
      <c r="I153" s="25"/>
      <c r="J153" s="2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25"/>
      <c r="I154" s="25"/>
      <c r="J154" s="2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25"/>
      <c r="I155" s="25"/>
      <c r="J155" s="2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25"/>
      <c r="I156" s="25"/>
      <c r="J156" s="2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25"/>
      <c r="I157" s="25"/>
      <c r="J157" s="2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25"/>
      <c r="I158" s="25"/>
      <c r="J158" s="2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25"/>
      <c r="I159" s="25"/>
      <c r="J159" s="2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25"/>
      <c r="I160" s="25"/>
      <c r="J160" s="2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25"/>
      <c r="I161" s="25"/>
      <c r="J161" s="2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25"/>
      <c r="I162" s="25"/>
      <c r="J162" s="2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25"/>
      <c r="I163" s="25"/>
      <c r="J163" s="2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25"/>
      <c r="I164" s="25"/>
      <c r="J164" s="2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25"/>
      <c r="I165" s="25"/>
      <c r="J165" s="2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25"/>
      <c r="I166" s="25"/>
      <c r="J166" s="2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25"/>
      <c r="I167" s="25"/>
      <c r="J167" s="2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25"/>
      <c r="I168" s="25"/>
      <c r="J168" s="2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25"/>
      <c r="I169" s="25"/>
      <c r="J169" s="2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25"/>
      <c r="I170" s="25"/>
      <c r="J170" s="2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25"/>
      <c r="I171" s="25"/>
      <c r="J171" s="2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25"/>
      <c r="I172" s="25"/>
      <c r="J172" s="2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25"/>
      <c r="I173" s="25"/>
      <c r="J173" s="2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25"/>
      <c r="I174" s="25"/>
      <c r="J174" s="2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25"/>
      <c r="I175" s="25"/>
      <c r="J175" s="2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25"/>
      <c r="I176" s="25"/>
      <c r="J176" s="2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25"/>
      <c r="I177" s="25"/>
      <c r="J177" s="2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25"/>
      <c r="I178" s="25"/>
      <c r="J178" s="2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25"/>
      <c r="I179" s="25"/>
      <c r="J179" s="2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25"/>
      <c r="I180" s="25"/>
      <c r="J180" s="2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25"/>
      <c r="I181" s="25"/>
      <c r="J181" s="2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25"/>
      <c r="I182" s="25"/>
      <c r="J182" s="2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25"/>
      <c r="I183" s="25"/>
      <c r="J183" s="2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25"/>
      <c r="I184" s="25"/>
      <c r="J184" s="2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25"/>
      <c r="I185" s="25"/>
      <c r="J185" s="2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25"/>
      <c r="I186" s="25"/>
      <c r="J186" s="2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25"/>
      <c r="I187" s="25"/>
      <c r="J187" s="2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25"/>
      <c r="I188" s="25"/>
      <c r="J188" s="2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25"/>
      <c r="I189" s="25"/>
      <c r="J189" s="2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25"/>
      <c r="I190" s="25"/>
      <c r="J190" s="2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25"/>
      <c r="I191" s="25"/>
      <c r="J191" s="2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25"/>
      <c r="I192" s="25"/>
      <c r="J192" s="2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25"/>
      <c r="I193" s="25"/>
      <c r="J193" s="2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25"/>
      <c r="I194" s="25"/>
      <c r="J194" s="2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25"/>
      <c r="I195" s="25"/>
      <c r="J195" s="2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25"/>
      <c r="I196" s="25"/>
      <c r="J196" s="2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25"/>
      <c r="I197" s="25"/>
      <c r="J197" s="2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25"/>
      <c r="I198" s="25"/>
      <c r="J198" s="2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25"/>
      <c r="I199" s="25"/>
      <c r="J199" s="2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25"/>
      <c r="I200" s="25"/>
      <c r="J200" s="2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25"/>
      <c r="I201" s="25"/>
      <c r="J201" s="2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25"/>
      <c r="I202" s="25"/>
      <c r="J202" s="2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25"/>
      <c r="I203" s="25"/>
      <c r="J203" s="2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25"/>
      <c r="I204" s="25"/>
      <c r="J204" s="2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25"/>
      <c r="I205" s="25"/>
      <c r="J205" s="2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25"/>
      <c r="I206" s="25"/>
      <c r="J206" s="2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25"/>
      <c r="I207" s="25"/>
      <c r="J207" s="2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25"/>
      <c r="I208" s="25"/>
      <c r="J208" s="2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25"/>
      <c r="I209" s="25"/>
      <c r="J209" s="2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25"/>
      <c r="I210" s="25"/>
      <c r="J210" s="2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25"/>
      <c r="I211" s="25"/>
      <c r="J211" s="2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25"/>
      <c r="I212" s="25"/>
      <c r="J212" s="2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25"/>
      <c r="I213" s="25"/>
      <c r="J213" s="2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25"/>
      <c r="I214" s="25"/>
      <c r="J214" s="2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25"/>
      <c r="I215" s="25"/>
      <c r="J215" s="2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25"/>
      <c r="I216" s="25"/>
      <c r="J216" s="2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25"/>
      <c r="I217" s="25"/>
      <c r="J217" s="2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25"/>
      <c r="I218" s="25"/>
      <c r="J218" s="2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25"/>
      <c r="I219" s="25"/>
      <c r="J219" s="2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25"/>
      <c r="I220" s="25"/>
      <c r="J220" s="2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25"/>
      <c r="I221" s="25"/>
      <c r="J221" s="2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25"/>
      <c r="I222" s="25"/>
      <c r="J222" s="2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25"/>
      <c r="I223" s="25"/>
      <c r="J223" s="2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25"/>
      <c r="I224" s="25"/>
      <c r="J224" s="2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25"/>
      <c r="I225" s="25"/>
      <c r="J225" s="2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25"/>
      <c r="I226" s="25"/>
      <c r="J226" s="2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25"/>
      <c r="I227" s="25"/>
      <c r="J227" s="2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25"/>
      <c r="I228" s="25"/>
      <c r="J228" s="2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25"/>
      <c r="I229" s="25"/>
      <c r="J229" s="2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25"/>
      <c r="I230" s="25"/>
      <c r="J230" s="2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25"/>
      <c r="I231" s="25"/>
      <c r="J231" s="2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25"/>
      <c r="I232" s="25"/>
      <c r="J232" s="2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25"/>
      <c r="I233" s="25"/>
      <c r="J233" s="2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25"/>
      <c r="I234" s="25"/>
      <c r="J234" s="2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25"/>
      <c r="I235" s="25"/>
      <c r="J235" s="2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25"/>
      <c r="I236" s="25"/>
      <c r="J236" s="2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25"/>
      <c r="I237" s="25"/>
      <c r="J237" s="2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25"/>
      <c r="I238" s="25"/>
      <c r="J238" s="2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25"/>
      <c r="I239" s="25"/>
      <c r="J239" s="2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25"/>
      <c r="I240" s="25"/>
      <c r="J240" s="2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25"/>
      <c r="I241" s="25"/>
      <c r="J241" s="2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25"/>
      <c r="I242" s="25"/>
      <c r="J242" s="2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25"/>
      <c r="I243" s="25"/>
      <c r="J243" s="2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25"/>
      <c r="I244" s="25"/>
      <c r="J244" s="2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25"/>
      <c r="I245" s="25"/>
      <c r="J245" s="2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25"/>
      <c r="I246" s="25"/>
      <c r="J246" s="2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25"/>
      <c r="I247" s="25"/>
      <c r="J247" s="2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25"/>
      <c r="I248" s="25"/>
      <c r="J248" s="2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25"/>
      <c r="I249" s="25"/>
      <c r="J249" s="2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25"/>
      <c r="I250" s="25"/>
      <c r="J250" s="2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25"/>
      <c r="I251" s="25"/>
      <c r="J251" s="2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25"/>
      <c r="I252" s="25"/>
      <c r="J252" s="2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25"/>
      <c r="I253" s="25"/>
      <c r="J253" s="2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25"/>
      <c r="I254" s="25"/>
      <c r="J254" s="2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25"/>
      <c r="I255" s="25"/>
      <c r="J255" s="2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25"/>
      <c r="I256" s="25"/>
      <c r="J256" s="2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25"/>
      <c r="I257" s="25"/>
      <c r="J257" s="2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25"/>
      <c r="I258" s="25"/>
      <c r="J258" s="2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25"/>
      <c r="I259" s="25"/>
      <c r="J259" s="2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25"/>
      <c r="I260" s="25"/>
      <c r="J260" s="2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25"/>
      <c r="I261" s="25"/>
      <c r="J261" s="2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