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D:\Usuarios\94376877\Dropbox\Cursos 24-1 Pregrado\"/>
    </mc:Choice>
  </mc:AlternateContent>
  <xr:revisionPtr revIDLastSave="0" documentId="8_{6AF1451C-EFE5-4E03-9A79-6241CC1FCF0F}" xr6:coauthVersionLast="47" xr6:coauthVersionMax="47" xr10:uidLastSave="{00000000-0000-0000-0000-000000000000}"/>
  <bookViews>
    <workbookView xWindow="-105" yWindow="-105" windowWidth="23250" windowHeight="13170" firstSheet="2" activeTab="2" xr2:uid="{00000000-000D-0000-FFFF-FFFF00000000}"/>
  </bookViews>
  <sheets>
    <sheet name="Caracterización" sheetId="6" r:id="rId1"/>
    <sheet name="Team 3" sheetId="3" r:id="rId2"/>
    <sheet name="EOQ family 1" sheetId="8" r:id="rId3"/>
    <sheet name="EPQ family 2" sheetId="9" r:id="rId4"/>
    <sheet name="EOQ FAMILY 3" sheetId="7" r:id="rId5"/>
    <sheet name="EPQ family 4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5" i="8"/>
  <c r="D21" i="8"/>
  <c r="D20" i="8"/>
  <c r="D22" i="8"/>
  <c r="D15" i="8"/>
  <c r="D18" i="8"/>
  <c r="D11" i="8"/>
  <c r="D4" i="8"/>
  <c r="D19" i="8"/>
  <c r="D12" i="8"/>
  <c r="D14" i="8"/>
  <c r="D13" i="8"/>
  <c r="D6" i="8"/>
  <c r="D7" i="8" s="1"/>
  <c r="D2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C5" i="7"/>
  <c r="C6" i="7" s="1"/>
  <c r="C4" i="7"/>
  <c r="C1083" i="3"/>
  <c r="C3" i="7" s="1"/>
  <c r="C8" i="7" s="1"/>
  <c r="H106" i="6"/>
  <c r="H107" i="6"/>
  <c r="H108" i="6"/>
  <c r="H109" i="6"/>
  <c r="H110" i="6"/>
  <c r="H111" i="6"/>
  <c r="H112" i="6"/>
  <c r="H113" i="6"/>
  <c r="H114" i="6"/>
  <c r="H115" i="6"/>
  <c r="H105" i="6"/>
  <c r="D81" i="6"/>
  <c r="E69" i="6"/>
  <c r="H992" i="3"/>
  <c r="H902" i="3"/>
  <c r="H812" i="3"/>
  <c r="H722" i="3"/>
  <c r="H632" i="3"/>
  <c r="H542" i="3"/>
  <c r="H452" i="3"/>
  <c r="H362" i="3"/>
  <c r="H272" i="3"/>
  <c r="H182" i="3"/>
  <c r="H92" i="3"/>
  <c r="I2" i="3"/>
  <c r="D63" i="6"/>
  <c r="E51" i="6"/>
  <c r="F51" i="6" s="1"/>
  <c r="D48" i="6"/>
  <c r="E36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N2" i="6"/>
  <c r="O2" i="6"/>
  <c r="E21" i="6"/>
  <c r="D33" i="6"/>
  <c r="M3" i="6"/>
  <c r="M4" i="6"/>
  <c r="M5" i="6"/>
  <c r="M6" i="6"/>
  <c r="M7" i="6"/>
  <c r="M8" i="6"/>
  <c r="M9" i="6"/>
  <c r="M10" i="6"/>
  <c r="M11" i="6"/>
  <c r="M12" i="6"/>
  <c r="M13" i="6"/>
  <c r="M2" i="6"/>
  <c r="F14" i="6"/>
  <c r="F69" i="6" l="1"/>
  <c r="E70" i="6"/>
  <c r="F36" i="6"/>
  <c r="E37" i="6"/>
  <c r="E52" i="6"/>
  <c r="F21" i="6"/>
  <c r="E22" i="6"/>
  <c r="D452" i="3"/>
  <c r="D362" i="3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272" i="3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182" i="3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G3" i="6"/>
  <c r="G4" i="6"/>
  <c r="G5" i="6"/>
  <c r="G6" i="6"/>
  <c r="P6" i="6" s="1"/>
  <c r="G7" i="6"/>
  <c r="G8" i="6"/>
  <c r="G9" i="6"/>
  <c r="G10" i="6"/>
  <c r="G11" i="6"/>
  <c r="G12" i="6"/>
  <c r="G13" i="6"/>
  <c r="G2" i="6"/>
  <c r="F70" i="6" l="1"/>
  <c r="E71" i="6"/>
  <c r="I2" i="6"/>
  <c r="P2" i="6"/>
  <c r="I13" i="6"/>
  <c r="P13" i="6"/>
  <c r="I12" i="6"/>
  <c r="P12" i="6"/>
  <c r="I11" i="6"/>
  <c r="P11" i="6"/>
  <c r="I10" i="6"/>
  <c r="P10" i="6"/>
  <c r="I9" i="6"/>
  <c r="P9" i="6"/>
  <c r="I8" i="6"/>
  <c r="P8" i="6"/>
  <c r="I7" i="6"/>
  <c r="P7" i="6"/>
  <c r="I5" i="6"/>
  <c r="P5" i="6"/>
  <c r="I4" i="6"/>
  <c r="P4" i="6"/>
  <c r="I3" i="6"/>
  <c r="P3" i="6"/>
  <c r="F37" i="6"/>
  <c r="E38" i="6"/>
  <c r="F52" i="6"/>
  <c r="E53" i="6"/>
  <c r="F22" i="6"/>
  <c r="E23" i="6"/>
  <c r="D453" i="3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I6" i="6"/>
  <c r="F71" i="6" l="1"/>
  <c r="E72" i="6"/>
  <c r="F38" i="6"/>
  <c r="E39" i="6"/>
  <c r="F53" i="6"/>
  <c r="E54" i="6"/>
  <c r="F23" i="6"/>
  <c r="E24" i="6"/>
  <c r="F72" i="6" l="1"/>
  <c r="E73" i="6"/>
  <c r="F39" i="6"/>
  <c r="E40" i="6"/>
  <c r="F54" i="6"/>
  <c r="E55" i="6"/>
  <c r="F24" i="6"/>
  <c r="E25" i="6"/>
  <c r="F73" i="6" l="1"/>
  <c r="E74" i="6"/>
  <c r="F40" i="6"/>
  <c r="E41" i="6"/>
  <c r="F55" i="6"/>
  <c r="E56" i="6"/>
  <c r="F25" i="6"/>
  <c r="E26" i="6"/>
  <c r="F74" i="6" l="1"/>
  <c r="E75" i="6"/>
  <c r="F41" i="6"/>
  <c r="E42" i="6"/>
  <c r="F56" i="6"/>
  <c r="E57" i="6"/>
  <c r="F26" i="6"/>
  <c r="E27" i="6"/>
  <c r="F75" i="6" l="1"/>
  <c r="E76" i="6"/>
  <c r="F42" i="6"/>
  <c r="E43" i="6"/>
  <c r="F57" i="6"/>
  <c r="E58" i="6"/>
  <c r="F27" i="6"/>
  <c r="E28" i="6"/>
  <c r="F76" i="6" l="1"/>
  <c r="E77" i="6"/>
  <c r="F43" i="6"/>
  <c r="E44" i="6"/>
  <c r="F58" i="6"/>
  <c r="E59" i="6"/>
  <c r="F28" i="6"/>
  <c r="E29" i="6"/>
  <c r="F77" i="6" l="1"/>
  <c r="E78" i="6"/>
  <c r="F44" i="6"/>
  <c r="E45" i="6"/>
  <c r="F59" i="6"/>
  <c r="E60" i="6"/>
  <c r="F29" i="6"/>
  <c r="E30" i="6"/>
  <c r="F78" i="6" l="1"/>
  <c r="E79" i="6"/>
  <c r="F45" i="6"/>
  <c r="E46" i="6"/>
  <c r="F60" i="6"/>
  <c r="E61" i="6"/>
  <c r="F30" i="6"/>
  <c r="E31" i="6"/>
  <c r="F79" i="6" l="1"/>
  <c r="E80" i="6"/>
  <c r="F80" i="6" s="1"/>
  <c r="F46" i="6"/>
  <c r="E47" i="6"/>
  <c r="F47" i="6" s="1"/>
  <c r="F61" i="6"/>
  <c r="E62" i="6"/>
  <c r="F62" i="6" s="1"/>
  <c r="F31" i="6"/>
  <c r="E32" i="6"/>
  <c r="F32" i="6" s="1"/>
</calcChain>
</file>

<file path=xl/sharedStrings.xml><?xml version="1.0" encoding="utf-8"?>
<sst xmlns="http://schemas.openxmlformats.org/spreadsheetml/2006/main" count="1371" uniqueCount="115">
  <si>
    <t>Tipo</t>
  </si>
  <si>
    <t>Familias</t>
  </si>
  <si>
    <t>SKUS</t>
  </si>
  <si>
    <t>Cargo de Mantener una unidad en un año</t>
  </si>
  <si>
    <t>Rentabilidad</t>
  </si>
  <si>
    <t>Total Demanda</t>
  </si>
  <si>
    <t>Promedio semana</t>
  </si>
  <si>
    <t>Desv. Estándar</t>
  </si>
  <si>
    <t>Cv</t>
  </si>
  <si>
    <t xml:space="preserve">Costo unitario </t>
  </si>
  <si>
    <t>Costo Ordenar</t>
  </si>
  <si>
    <t>Tasa Pdn (unid por semana)</t>
  </si>
  <si>
    <t>COSTOS TOTALES POR SKU (Demanda*costo unitario)</t>
  </si>
  <si>
    <t>MARGENES TOTALES POR SKU (rentabilidad*costo unitario*demanda total)</t>
  </si>
  <si>
    <t>Precio de venta</t>
  </si>
  <si>
    <t>Prom demanda semanal* Costo unit. inv.</t>
  </si>
  <si>
    <t>compra y venta</t>
  </si>
  <si>
    <t>Familia 1</t>
  </si>
  <si>
    <t>SKU 1</t>
  </si>
  <si>
    <t>SKU 2</t>
  </si>
  <si>
    <t>SKU 3</t>
  </si>
  <si>
    <t>Manufacturado</t>
  </si>
  <si>
    <t>Familia 2</t>
  </si>
  <si>
    <t>SKU 4</t>
  </si>
  <si>
    <t>SKU 5</t>
  </si>
  <si>
    <t>SKU 6</t>
  </si>
  <si>
    <t>Familia 3</t>
  </si>
  <si>
    <t>SKU 7</t>
  </si>
  <si>
    <t>SKU 8</t>
  </si>
  <si>
    <t>SKU 9</t>
  </si>
  <si>
    <t>Familia 4</t>
  </si>
  <si>
    <t>SKU 10</t>
  </si>
  <si>
    <t>SKU 11</t>
  </si>
  <si>
    <t>SKU 12</t>
  </si>
  <si>
    <t>Penalización</t>
  </si>
  <si>
    <t>factor a multiplicar</t>
  </si>
  <si>
    <t>de faltante</t>
  </si>
  <si>
    <t>VENTAS</t>
  </si>
  <si>
    <t>COSTOS</t>
  </si>
  <si>
    <t>SKUs</t>
  </si>
  <si>
    <t>Costos totales</t>
  </si>
  <si>
    <t>Costo acum.</t>
  </si>
  <si>
    <t>%acum.costos</t>
  </si>
  <si>
    <r>
      <rPr>
        <b/>
        <sz val="11"/>
        <color rgb="FF000000"/>
        <rFont val="Calibri"/>
        <scheme val="minor"/>
      </rPr>
      <t xml:space="preserve">CLASE </t>
    </r>
    <r>
      <rPr>
        <b/>
        <sz val="11"/>
        <color rgb="FFFF0000"/>
        <rFont val="Calibri"/>
        <scheme val="minor"/>
      </rPr>
      <t xml:space="preserve">A </t>
    </r>
    <r>
      <rPr>
        <sz val="11"/>
        <color rgb="FF000000"/>
        <rFont val="Calibri"/>
        <scheme val="minor"/>
      </rPr>
      <t>(50%)</t>
    </r>
  </si>
  <si>
    <r>
      <rPr>
        <b/>
        <sz val="11"/>
        <color rgb="FF000000"/>
        <rFont val="Aptos Narrow"/>
      </rPr>
      <t xml:space="preserve">CLASE </t>
    </r>
    <r>
      <rPr>
        <b/>
        <sz val="11"/>
        <color rgb="FFFF0000"/>
        <rFont val="Aptos Narrow"/>
      </rPr>
      <t>B</t>
    </r>
    <r>
      <rPr>
        <sz val="11"/>
        <color rgb="FFFF0000"/>
        <rFont val="Aptos Narrow"/>
      </rPr>
      <t xml:space="preserve"> </t>
    </r>
    <r>
      <rPr>
        <sz val="11"/>
        <color rgb="FF000000"/>
        <rFont val="Aptos Narrow"/>
      </rPr>
      <t>(90%)</t>
    </r>
  </si>
  <si>
    <r>
      <rPr>
        <b/>
        <sz val="11"/>
        <color rgb="FF000000"/>
        <rFont val="Aptos Narrow"/>
      </rPr>
      <t xml:space="preserve">CLASE </t>
    </r>
    <r>
      <rPr>
        <b/>
        <sz val="11"/>
        <color rgb="FFFF0000"/>
        <rFont val="Aptos Narrow"/>
      </rPr>
      <t>C</t>
    </r>
    <r>
      <rPr>
        <sz val="11"/>
        <color rgb="FFFF0000"/>
        <rFont val="Aptos Narrow"/>
      </rPr>
      <t xml:space="preserve"> </t>
    </r>
    <r>
      <rPr>
        <sz val="11"/>
        <color rgb="FF000000"/>
        <rFont val="Aptos Narrow"/>
      </rPr>
      <t>(100%)</t>
    </r>
  </si>
  <si>
    <t>TOTAL</t>
  </si>
  <si>
    <t>MARGEN</t>
  </si>
  <si>
    <t xml:space="preserve">Margenes totales </t>
  </si>
  <si>
    <t xml:space="preserve">Margenes acumuladas </t>
  </si>
  <si>
    <r>
      <rPr>
        <b/>
        <sz val="11"/>
        <color rgb="FF000000"/>
        <rFont val="Calibri"/>
        <scheme val="minor"/>
      </rPr>
      <t xml:space="preserve">CLASE </t>
    </r>
    <r>
      <rPr>
        <b/>
        <sz val="11"/>
        <color rgb="FFFF0000"/>
        <rFont val="Calibri"/>
        <scheme val="minor"/>
      </rPr>
      <t>A</t>
    </r>
    <r>
      <rPr>
        <sz val="11"/>
        <color rgb="FF000000"/>
        <rFont val="Calibri"/>
        <scheme val="minor"/>
      </rPr>
      <t xml:space="preserve"> (50%)</t>
    </r>
  </si>
  <si>
    <r>
      <rPr>
        <b/>
        <sz val="11"/>
        <color rgb="FF000000"/>
        <rFont val="Calibri"/>
      </rPr>
      <t xml:space="preserve">CLASE </t>
    </r>
    <r>
      <rPr>
        <b/>
        <sz val="11"/>
        <color rgb="FFFF0000"/>
        <rFont val="Calibri"/>
      </rPr>
      <t>B</t>
    </r>
    <r>
      <rPr>
        <sz val="11"/>
        <color rgb="FF000000"/>
        <rFont val="Calibri"/>
      </rPr>
      <t xml:space="preserve"> (90%)</t>
    </r>
  </si>
  <si>
    <r>
      <rPr>
        <b/>
        <sz val="11"/>
        <color rgb="FF000000"/>
        <rFont val="Aptos Narrow"/>
      </rPr>
      <t xml:space="preserve">CLASE </t>
    </r>
    <r>
      <rPr>
        <b/>
        <sz val="11"/>
        <color rgb="FFFF0000"/>
        <rFont val="Aptos Narrow"/>
      </rPr>
      <t>C</t>
    </r>
    <r>
      <rPr>
        <sz val="11"/>
        <color rgb="FF000000"/>
        <rFont val="Aptos Narrow"/>
      </rPr>
      <t xml:space="preserve"> (100%)</t>
    </r>
  </si>
  <si>
    <t xml:space="preserve">SKU 1 </t>
  </si>
  <si>
    <t>PRECIO DE VENTA</t>
  </si>
  <si>
    <t>Precios acumulados</t>
  </si>
  <si>
    <t>%Precios acum.</t>
  </si>
  <si>
    <t>INVENTARIOS</t>
  </si>
  <si>
    <r>
      <rPr>
        <b/>
        <sz val="11"/>
        <color rgb="FF000000"/>
        <rFont val="Aptos Narrow"/>
      </rPr>
      <t xml:space="preserve">CLASE </t>
    </r>
    <r>
      <rPr>
        <b/>
        <sz val="11"/>
        <color rgb="FFFF0000"/>
        <rFont val="Aptos Narrow"/>
      </rPr>
      <t>A</t>
    </r>
    <r>
      <rPr>
        <sz val="11"/>
        <color rgb="FF000000"/>
        <rFont val="Aptos Narrow"/>
      </rPr>
      <t xml:space="preserve"> (50%)</t>
    </r>
  </si>
  <si>
    <r>
      <rPr>
        <b/>
        <sz val="11"/>
        <color rgb="FF000000"/>
        <rFont val="Aptos Narrow"/>
      </rPr>
      <t xml:space="preserve">CLASE </t>
    </r>
    <r>
      <rPr>
        <b/>
        <sz val="11"/>
        <color rgb="FFFF0000"/>
        <rFont val="Aptos Narrow"/>
      </rPr>
      <t>B</t>
    </r>
    <r>
      <rPr>
        <sz val="11"/>
        <color rgb="FF000000"/>
        <rFont val="Aptos Narrow"/>
      </rPr>
      <t xml:space="preserve"> (90%)</t>
    </r>
  </si>
  <si>
    <t xml:space="preserve">SKU 2 </t>
  </si>
  <si>
    <t>ANALISIS COMPARATIVO</t>
  </si>
  <si>
    <t>Ventas. costos</t>
  </si>
  <si>
    <t>Ventas.margen</t>
  </si>
  <si>
    <t>Ventas.Precio</t>
  </si>
  <si>
    <t>Inventario.costos</t>
  </si>
  <si>
    <t>C</t>
  </si>
  <si>
    <t>B</t>
  </si>
  <si>
    <t>A</t>
  </si>
  <si>
    <t>SKU</t>
  </si>
  <si>
    <t>Semana</t>
  </si>
  <si>
    <t>Demanda</t>
  </si>
  <si>
    <t>Inv Final</t>
  </si>
  <si>
    <t>Pedido</t>
  </si>
  <si>
    <t>Recibo</t>
  </si>
  <si>
    <t>SKU1</t>
  </si>
  <si>
    <t xml:space="preserve">PROMEDIO SKU 1 </t>
  </si>
  <si>
    <t>PROMEDIO SKU 2</t>
  </si>
  <si>
    <t>PROMEDIO SKU 3</t>
  </si>
  <si>
    <t>PROMEDIO SKU 4</t>
  </si>
  <si>
    <t>PROMEDIO SKU 5</t>
  </si>
  <si>
    <t>PROMEDIO SKU 6</t>
  </si>
  <si>
    <t>PROMEDIO SKU 7</t>
  </si>
  <si>
    <t>PROMEDIO SKU 8</t>
  </si>
  <si>
    <t>PROMEDIO SKU 9</t>
  </si>
  <si>
    <t>PROMEDIO SKU 10</t>
  </si>
  <si>
    <t>PROMEDIO SKU 11</t>
  </si>
  <si>
    <t>PROMEDIO SKU 12</t>
  </si>
  <si>
    <t>SKU2</t>
  </si>
  <si>
    <t>SKU3</t>
  </si>
  <si>
    <t>SKU4</t>
  </si>
  <si>
    <t>SKU5</t>
  </si>
  <si>
    <t>SKU6</t>
  </si>
  <si>
    <t>SKU7</t>
  </si>
  <si>
    <t>M</t>
  </si>
  <si>
    <t>SKU8</t>
  </si>
  <si>
    <t>SKU9</t>
  </si>
  <si>
    <t>SKU10</t>
  </si>
  <si>
    <t>SKU11</t>
  </si>
  <si>
    <t>SKU12</t>
  </si>
  <si>
    <t>D</t>
  </si>
  <si>
    <t>S</t>
  </si>
  <si>
    <t xml:space="preserve">COSTO POR ORDENAR </t>
  </si>
  <si>
    <t xml:space="preserve">COSTO UNITARIO </t>
  </si>
  <si>
    <t>H</t>
  </si>
  <si>
    <t>CARGO POR MANTENER*COSTO UNITARIO</t>
  </si>
  <si>
    <t>EOQ</t>
  </si>
  <si>
    <t>(2*D*S)/(H*C)^(1/2)</t>
  </si>
  <si>
    <t xml:space="preserve"> </t>
  </si>
  <si>
    <t xml:space="preserve">D =  Annual demand of the product </t>
  </si>
  <si>
    <t xml:space="preserve">S = Fixed cost x order </t>
  </si>
  <si>
    <t>COSTO POR ORDENAR * NUMERO DE VECES QUE SE ORDEN</t>
  </si>
  <si>
    <t xml:space="preserve">C = Cost x unit of product </t>
  </si>
  <si>
    <t xml:space="preserve">h = holding cost x year </t>
  </si>
  <si>
    <t xml:space="preserve">SKU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</si>
</sst>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&quot;$&quot;#,##0.0_);\(&quot;$&quot;#,##0.0\)"/>
    <numFmt numFmtId="167" formatCode="&quot;$&quot;#,##0"/>
    <numFmt numFmtId="168" formatCode="_-[$$-409]* #,##0.00_ ;_-[$$-409]* \-#,##0.00\ ;_-[$$-409]* &quot;-&quot;??_ ;_-@_ "/>
    <numFmt numFmtId="169" formatCode="[$$-240A]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Aptos Narrow"/>
    </font>
    <font>
      <b/>
      <sz val="11"/>
      <color rgb="FFFF0000"/>
      <name val="Aptos Narrow"/>
    </font>
    <font>
      <sz val="11"/>
      <color rgb="FFFF0000"/>
      <name val="Aptos Narrow"/>
    </font>
    <font>
      <sz val="11"/>
      <color rgb="FF000000"/>
      <name val="Aptos Narrow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1" applyNumberFormat="1" applyFont="1" applyBorder="1"/>
    <xf numFmtId="167" fontId="0" fillId="0" borderId="3" xfId="0" applyNumberFormat="1" applyBorder="1" applyAlignment="1">
      <alignment horizontal="center"/>
    </xf>
    <xf numFmtId="0" fontId="0" fillId="0" borderId="2" xfId="0" applyBorder="1"/>
    <xf numFmtId="0" fontId="2" fillId="0" borderId="6" xfId="0" applyFont="1" applyBorder="1"/>
    <xf numFmtId="168" fontId="0" fillId="0" borderId="0" xfId="0" applyNumberFormat="1"/>
    <xf numFmtId="0" fontId="2" fillId="0" borderId="7" xfId="0" applyFont="1" applyBorder="1" applyAlignment="1">
      <alignment horizontal="center" vertical="center" wrapText="1"/>
    </xf>
    <xf numFmtId="168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6" fillId="0" borderId="0" xfId="0" applyFont="1"/>
    <xf numFmtId="0" fontId="0" fillId="0" borderId="7" xfId="0" applyBorder="1"/>
    <xf numFmtId="168" fontId="0" fillId="0" borderId="7" xfId="0" applyNumberFormat="1" applyBorder="1"/>
    <xf numFmtId="10" fontId="0" fillId="3" borderId="7" xfId="0" applyNumberFormat="1" applyFill="1" applyBorder="1"/>
    <xf numFmtId="10" fontId="0" fillId="4" borderId="7" xfId="0" applyNumberFormat="1" applyFill="1" applyBorder="1"/>
    <xf numFmtId="10" fontId="0" fillId="5" borderId="7" xfId="0" applyNumberFormat="1" applyFill="1" applyBorder="1"/>
    <xf numFmtId="169" fontId="0" fillId="0" borderId="0" xfId="0" applyNumberFormat="1"/>
    <xf numFmtId="0" fontId="2" fillId="0" borderId="13" xfId="0" applyFont="1" applyBorder="1" applyAlignment="1">
      <alignment horizontal="center" vertical="center" wrapText="1"/>
    </xf>
    <xf numFmtId="168" fontId="0" fillId="0" borderId="13" xfId="0" applyNumberFormat="1" applyBorder="1"/>
    <xf numFmtId="169" fontId="0" fillId="0" borderId="2" xfId="0" applyNumberFormat="1" applyBorder="1"/>
    <xf numFmtId="0" fontId="0" fillId="0" borderId="19" xfId="0" applyBorder="1"/>
    <xf numFmtId="10" fontId="0" fillId="3" borderId="2" xfId="0" applyNumberFormat="1" applyFill="1" applyBorder="1"/>
    <xf numFmtId="10" fontId="0" fillId="5" borderId="2" xfId="0" applyNumberFormat="1" applyFill="1" applyBorder="1"/>
    <xf numFmtId="10" fontId="0" fillId="7" borderId="7" xfId="0" applyNumberFormat="1" applyFill="1" applyBorder="1"/>
    <xf numFmtId="0" fontId="0" fillId="0" borderId="29" xfId="0" applyBorder="1"/>
    <xf numFmtId="0" fontId="0" fillId="0" borderId="13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2" fontId="0" fillId="5" borderId="2" xfId="0" applyNumberFormat="1" applyFill="1" applyBorder="1"/>
    <xf numFmtId="2" fontId="0" fillId="7" borderId="2" xfId="0" applyNumberFormat="1" applyFill="1" applyBorder="1"/>
    <xf numFmtId="2" fontId="0" fillId="3" borderId="19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10" borderId="0" xfId="0" applyFill="1"/>
    <xf numFmtId="1" fontId="0" fillId="0" borderId="0" xfId="0" applyNumberFormat="1"/>
    <xf numFmtId="1" fontId="0" fillId="10" borderId="0" xfId="0" applyNumberFormat="1" applyFill="1"/>
    <xf numFmtId="165" fontId="0" fillId="0" borderId="0" xfId="0" applyNumberFormat="1" applyAlignment="1">
      <alignment horizontal="center"/>
    </xf>
    <xf numFmtId="43" fontId="0" fillId="10" borderId="0" xfId="0" applyNumberFormat="1" applyFill="1"/>
    <xf numFmtId="0" fontId="0" fillId="9" borderId="20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3" fillId="0" borderId="2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1" borderId="0" xfId="0" applyFill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BC7EA-6D9C-44E9-8314-83165098F150}" name="Tabla3" displayName="Tabla3" ref="A1:F1081" totalsRowShown="0" headerRowDxfId="8" dataDxfId="7" tableBorderDxfId="6">
  <autoFilter ref="A1:F1081" xr:uid="{9941DFB0-97BE-42B8-8860-13C8CD13C954}"/>
  <tableColumns count="6">
    <tableColumn id="1" xr3:uid="{A9DFFFA3-7C5E-429F-9137-AA74C1DB70C0}" name="SKU" dataDxfId="5"/>
    <tableColumn id="2" xr3:uid="{B3C1380B-38C1-47BF-83BE-7B68C64D7575}" name="Semana" dataDxfId="4"/>
    <tableColumn id="3" xr3:uid="{20A40FA3-CF2E-4D99-9F21-5F19621D4DF5}" name="Demanda" dataDxfId="3"/>
    <tableColumn id="4" xr3:uid="{494179F8-BD76-465B-9A41-AEE5EC4F7CDD}" name="Inv Final" dataDxfId="2">
      <calculatedColumnFormula>+D1-#REF!+F1</calculatedColumnFormula>
    </tableColumn>
    <tableColumn id="5" xr3:uid="{FC07E512-FC88-42A3-936E-1DB1E4A3B5C2}" name="Pedido" dataDxfId="1"/>
    <tableColumn id="6" xr3:uid="{6BB9F0E2-CF9A-4684-8700-EB7A0B04A74C}" name="Recib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FB0-4E37-4353-91D5-6B1AE18AC015}">
  <dimension ref="A1:P116"/>
  <sheetViews>
    <sheetView showGridLines="0" zoomScale="85" zoomScaleNormal="85" workbookViewId="0">
      <selection activeCell="A2" sqref="A2"/>
    </sheetView>
  </sheetViews>
  <sheetFormatPr defaultColWidth="11.5703125" defaultRowHeight="15"/>
  <cols>
    <col min="1" max="1" width="19.85546875" customWidth="1"/>
    <col min="3" max="3" width="13.5703125" customWidth="1"/>
    <col min="4" max="4" width="23.42578125" customWidth="1"/>
    <col min="5" max="5" width="30.140625" customWidth="1"/>
    <col min="6" max="6" width="15" customWidth="1"/>
    <col min="9" max="9" width="11.42578125"/>
    <col min="11" max="11" width="12.140625" bestFit="1" customWidth="1"/>
    <col min="13" max="14" width="18.7109375" bestFit="1" customWidth="1"/>
    <col min="15" max="15" width="19" customWidth="1"/>
    <col min="16" max="16" width="18.28515625" customWidth="1"/>
  </cols>
  <sheetData>
    <row r="1" spans="1:16" ht="76.5">
      <c r="A1" s="2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5" t="s">
        <v>11</v>
      </c>
      <c r="M1" s="37" t="s">
        <v>12</v>
      </c>
      <c r="N1" s="14" t="s">
        <v>13</v>
      </c>
      <c r="O1" s="25" t="s">
        <v>14</v>
      </c>
      <c r="P1" s="14" t="s">
        <v>15</v>
      </c>
    </row>
    <row r="2" spans="1:16">
      <c r="A2" s="22" t="s">
        <v>16</v>
      </c>
      <c r="B2" s="116" t="s">
        <v>17</v>
      </c>
      <c r="C2" s="15" t="s">
        <v>18</v>
      </c>
      <c r="D2" s="16">
        <v>0.18</v>
      </c>
      <c r="E2" s="16">
        <v>0.18</v>
      </c>
      <c r="F2" s="17">
        <v>100571</v>
      </c>
      <c r="G2" s="18">
        <f>+F2/90</f>
        <v>1117.4555555555555</v>
      </c>
      <c r="H2" s="19">
        <v>548.69367154497786</v>
      </c>
      <c r="I2" s="19">
        <f>+H2/G2</f>
        <v>0.49102057689640166</v>
      </c>
      <c r="J2" s="20">
        <v>26478</v>
      </c>
      <c r="K2" s="21">
        <v>3415860</v>
      </c>
      <c r="L2" s="27"/>
      <c r="M2" s="32">
        <f>F2*J2</f>
        <v>2662918938</v>
      </c>
      <c r="N2" s="26">
        <f>E2*J2*F2</f>
        <v>479325408.83999997</v>
      </c>
      <c r="O2" s="32">
        <f>J2*(1+E2)</f>
        <v>31244.039999999997</v>
      </c>
      <c r="P2" s="26">
        <f>G2*J2</f>
        <v>29587988.199999999</v>
      </c>
    </row>
    <row r="3" spans="1:16">
      <c r="A3" s="22" t="s">
        <v>16</v>
      </c>
      <c r="B3" s="117"/>
      <c r="C3" s="3" t="s">
        <v>19</v>
      </c>
      <c r="D3" s="11">
        <v>0.18</v>
      </c>
      <c r="E3" s="11">
        <v>0.25</v>
      </c>
      <c r="F3" s="6">
        <v>108196</v>
      </c>
      <c r="G3" s="4">
        <f t="shared" ref="G3:G13" si="0">+F3/90</f>
        <v>1202.1777777777777</v>
      </c>
      <c r="H3" s="7">
        <v>598.30999025960159</v>
      </c>
      <c r="I3" s="7">
        <f t="shared" ref="I3:I13" si="1">+H3/G3</f>
        <v>0.49768844618437047</v>
      </c>
      <c r="J3" s="5">
        <v>35621</v>
      </c>
      <c r="K3" s="8">
        <v>5124610</v>
      </c>
      <c r="L3" s="28"/>
      <c r="M3" s="32">
        <f t="shared" ref="M3:M16" si="2">F3*J3</f>
        <v>3854049716</v>
      </c>
      <c r="N3" s="26">
        <f>E3*J3*F3</f>
        <v>963512429</v>
      </c>
      <c r="O3" s="32">
        <f>J3*(1+E3)</f>
        <v>44526.25</v>
      </c>
      <c r="P3" s="26">
        <f t="shared" ref="P3:P13" si="3">G3*J3</f>
        <v>42822774.622222222</v>
      </c>
    </row>
    <row r="4" spans="1:16">
      <c r="A4" s="22" t="s">
        <v>16</v>
      </c>
      <c r="B4" s="117"/>
      <c r="C4" s="3" t="s">
        <v>20</v>
      </c>
      <c r="D4" s="11">
        <v>0.18</v>
      </c>
      <c r="E4" s="11">
        <v>0.22</v>
      </c>
      <c r="F4" s="6">
        <v>106396</v>
      </c>
      <c r="G4" s="4">
        <f t="shared" si="0"/>
        <v>1182.1777777777777</v>
      </c>
      <c r="H4" s="7">
        <v>603.64526709764596</v>
      </c>
      <c r="I4" s="7">
        <f t="shared" si="1"/>
        <v>0.51062139590574962</v>
      </c>
      <c r="J4" s="5">
        <v>40218</v>
      </c>
      <c r="K4" s="8">
        <v>2471600</v>
      </c>
      <c r="L4" s="28"/>
      <c r="M4" s="32">
        <f t="shared" si="2"/>
        <v>4279034328</v>
      </c>
      <c r="N4" s="26">
        <f>E4*J4*F4</f>
        <v>941387552.16000009</v>
      </c>
      <c r="O4" s="32">
        <f>J4*(1+E4)</f>
        <v>49065.96</v>
      </c>
      <c r="P4" s="26">
        <f t="shared" si="3"/>
        <v>47544825.86666666</v>
      </c>
    </row>
    <row r="5" spans="1:16">
      <c r="A5" s="22" t="s">
        <v>21</v>
      </c>
      <c r="B5" s="118" t="s">
        <v>22</v>
      </c>
      <c r="C5" s="9" t="s">
        <v>23</v>
      </c>
      <c r="D5" s="11">
        <v>0.26</v>
      </c>
      <c r="E5" s="11">
        <v>0.26</v>
      </c>
      <c r="F5" s="6">
        <v>131526</v>
      </c>
      <c r="G5" s="4">
        <f t="shared" si="0"/>
        <v>1461.4</v>
      </c>
      <c r="H5" s="7">
        <v>274.14077413793035</v>
      </c>
      <c r="I5" s="7">
        <f t="shared" si="1"/>
        <v>0.1875877748309363</v>
      </c>
      <c r="J5" s="5">
        <v>64570</v>
      </c>
      <c r="K5" s="8">
        <v>3451200</v>
      </c>
      <c r="L5" s="29">
        <v>1800</v>
      </c>
      <c r="M5" s="32">
        <f t="shared" si="2"/>
        <v>8492633820</v>
      </c>
      <c r="N5" s="26">
        <f>E5*J5*F5</f>
        <v>2208084793.2000003</v>
      </c>
      <c r="O5" s="32">
        <f>J5*(1+E5)</f>
        <v>81358.2</v>
      </c>
      <c r="P5" s="26">
        <f t="shared" si="3"/>
        <v>94362598</v>
      </c>
    </row>
    <row r="6" spans="1:16">
      <c r="A6" s="22" t="s">
        <v>21</v>
      </c>
      <c r="B6" s="118"/>
      <c r="C6" s="9" t="s">
        <v>24</v>
      </c>
      <c r="D6" s="11">
        <v>0.26</v>
      </c>
      <c r="E6" s="11">
        <v>0.25</v>
      </c>
      <c r="F6" s="6">
        <v>128338</v>
      </c>
      <c r="G6" s="4">
        <f t="shared" si="0"/>
        <v>1425.9777777777779</v>
      </c>
      <c r="H6" s="7">
        <v>253.78527497228652</v>
      </c>
      <c r="I6" s="7">
        <f t="shared" si="1"/>
        <v>0.17797281200817985</v>
      </c>
      <c r="J6" s="5">
        <v>56478</v>
      </c>
      <c r="K6" s="8">
        <v>4023600</v>
      </c>
      <c r="L6" s="29">
        <v>2000</v>
      </c>
      <c r="M6" s="32">
        <f t="shared" si="2"/>
        <v>7248273564</v>
      </c>
      <c r="N6" s="26">
        <f>E6*J6*F6</f>
        <v>1812068391</v>
      </c>
      <c r="O6" s="32">
        <f>J6*(1+E6)</f>
        <v>70597.5</v>
      </c>
      <c r="P6" s="26">
        <f t="shared" si="3"/>
        <v>80536372.933333337</v>
      </c>
    </row>
    <row r="7" spans="1:16">
      <c r="A7" s="22" t="s">
        <v>21</v>
      </c>
      <c r="B7" s="118"/>
      <c r="C7" s="9" t="s">
        <v>25</v>
      </c>
      <c r="D7" s="11">
        <v>0.26</v>
      </c>
      <c r="E7" s="11">
        <v>0.3</v>
      </c>
      <c r="F7" s="6">
        <v>131255</v>
      </c>
      <c r="G7" s="4">
        <f t="shared" si="0"/>
        <v>1458.3888888888889</v>
      </c>
      <c r="H7" s="7">
        <v>281.23254780087575</v>
      </c>
      <c r="I7" s="7">
        <f t="shared" si="1"/>
        <v>0.19283782943186026</v>
      </c>
      <c r="J7" s="5">
        <v>34867</v>
      </c>
      <c r="K7" s="8">
        <v>3845650</v>
      </c>
      <c r="L7" s="29">
        <v>1700</v>
      </c>
      <c r="M7" s="32">
        <f t="shared" si="2"/>
        <v>4576468085</v>
      </c>
      <c r="N7" s="26">
        <f>E7*J7*F7</f>
        <v>1372940425.5</v>
      </c>
      <c r="O7" s="32">
        <f>J7*(1+E7)</f>
        <v>45327.1</v>
      </c>
      <c r="P7" s="26">
        <f t="shared" si="3"/>
        <v>50849645.388888888</v>
      </c>
    </row>
    <row r="8" spans="1:16">
      <c r="A8" s="22" t="s">
        <v>16</v>
      </c>
      <c r="B8" s="117" t="s">
        <v>26</v>
      </c>
      <c r="C8" s="3" t="s">
        <v>27</v>
      </c>
      <c r="D8" s="11">
        <v>0.2</v>
      </c>
      <c r="E8" s="11">
        <v>0.15</v>
      </c>
      <c r="F8" s="6">
        <v>120159</v>
      </c>
      <c r="G8" s="4">
        <f t="shared" si="0"/>
        <v>1335.1</v>
      </c>
      <c r="H8" s="7">
        <v>456.98976090612103</v>
      </c>
      <c r="I8" s="7">
        <f t="shared" si="1"/>
        <v>0.34228878803544383</v>
      </c>
      <c r="J8" s="5">
        <v>56416</v>
      </c>
      <c r="K8" s="8">
        <v>6451870</v>
      </c>
      <c r="L8" s="29"/>
      <c r="M8" s="32">
        <f t="shared" si="2"/>
        <v>6778890144</v>
      </c>
      <c r="N8" s="26">
        <f>E8*J8*F8</f>
        <v>1016833521.5999999</v>
      </c>
      <c r="O8" s="32">
        <f>J8*(1+E8)</f>
        <v>64878.399999999994</v>
      </c>
      <c r="P8" s="26">
        <f t="shared" si="3"/>
        <v>75321001.599999994</v>
      </c>
    </row>
    <row r="9" spans="1:16">
      <c r="A9" s="22" t="s">
        <v>16</v>
      </c>
      <c r="B9" s="117"/>
      <c r="C9" s="3" t="s">
        <v>28</v>
      </c>
      <c r="D9" s="11">
        <v>0.2</v>
      </c>
      <c r="E9" s="11">
        <v>0.21</v>
      </c>
      <c r="F9" s="6">
        <v>123184</v>
      </c>
      <c r="G9" s="4">
        <f t="shared" si="0"/>
        <v>1368.7111111111112</v>
      </c>
      <c r="H9" s="7">
        <v>501.59539279921944</v>
      </c>
      <c r="I9" s="7">
        <f t="shared" si="1"/>
        <v>0.3664727996487348</v>
      </c>
      <c r="J9" s="5">
        <v>64179</v>
      </c>
      <c r="K9" s="8">
        <v>4781900</v>
      </c>
      <c r="L9" s="29"/>
      <c r="M9" s="32">
        <f t="shared" si="2"/>
        <v>7905825936</v>
      </c>
      <c r="N9" s="26">
        <f>E9*J9*F9</f>
        <v>1660223446.5599999</v>
      </c>
      <c r="O9" s="32">
        <f>J9*(1+E9)</f>
        <v>77656.59</v>
      </c>
      <c r="P9" s="26">
        <f t="shared" si="3"/>
        <v>87842510.400000006</v>
      </c>
    </row>
    <row r="10" spans="1:16">
      <c r="A10" s="22" t="s">
        <v>16</v>
      </c>
      <c r="B10" s="117"/>
      <c r="C10" s="3" t="s">
        <v>29</v>
      </c>
      <c r="D10" s="11">
        <v>0.2</v>
      </c>
      <c r="E10" s="11">
        <v>0.25</v>
      </c>
      <c r="F10" s="6">
        <v>120719</v>
      </c>
      <c r="G10" s="4">
        <f t="shared" si="0"/>
        <v>1341.3222222222223</v>
      </c>
      <c r="H10" s="7">
        <v>413.13343133289732</v>
      </c>
      <c r="I10" s="7">
        <f t="shared" si="1"/>
        <v>0.30800461252959976</v>
      </c>
      <c r="J10" s="5">
        <v>42351</v>
      </c>
      <c r="K10" s="8">
        <v>2345640</v>
      </c>
      <c r="L10" s="29"/>
      <c r="M10" s="32">
        <f t="shared" si="2"/>
        <v>5112570369</v>
      </c>
      <c r="N10" s="26">
        <f>E10*J10*F10</f>
        <v>1278142592.25</v>
      </c>
      <c r="O10" s="32">
        <f>J10*(1+E10)</f>
        <v>52938.75</v>
      </c>
      <c r="P10" s="26">
        <f t="shared" si="3"/>
        <v>56806337.433333337</v>
      </c>
    </row>
    <row r="11" spans="1:16">
      <c r="A11" s="22" t="s">
        <v>21</v>
      </c>
      <c r="B11" s="118" t="s">
        <v>30</v>
      </c>
      <c r="C11" s="9" t="s">
        <v>31</v>
      </c>
      <c r="D11" s="11">
        <v>0.25</v>
      </c>
      <c r="E11" s="11">
        <v>0.28000000000000003</v>
      </c>
      <c r="F11" s="6">
        <v>113177</v>
      </c>
      <c r="G11" s="4">
        <f t="shared" si="0"/>
        <v>1257.5222222222221</v>
      </c>
      <c r="H11" s="7">
        <v>434.91466883004256</v>
      </c>
      <c r="I11" s="7">
        <f t="shared" si="1"/>
        <v>0.34585048370873794</v>
      </c>
      <c r="J11" s="5">
        <v>62415</v>
      </c>
      <c r="K11" s="8">
        <v>7845000</v>
      </c>
      <c r="L11" s="29">
        <v>1500</v>
      </c>
      <c r="M11" s="32">
        <f t="shared" si="2"/>
        <v>7063942455</v>
      </c>
      <c r="N11" s="26">
        <f>E11*J11*F11</f>
        <v>1977903887.4000001</v>
      </c>
      <c r="O11" s="32">
        <f>J11*(1+E11)</f>
        <v>79891.199999999997</v>
      </c>
      <c r="P11" s="26">
        <f t="shared" si="3"/>
        <v>78488249.5</v>
      </c>
    </row>
    <row r="12" spans="1:16">
      <c r="A12" s="22" t="s">
        <v>21</v>
      </c>
      <c r="B12" s="118"/>
      <c r="C12" s="9" t="s">
        <v>32</v>
      </c>
      <c r="D12" s="11">
        <v>0.25</v>
      </c>
      <c r="E12" s="11">
        <v>0.3</v>
      </c>
      <c r="F12" s="6">
        <v>112246</v>
      </c>
      <c r="G12" s="4">
        <f t="shared" si="0"/>
        <v>1247.1777777777777</v>
      </c>
      <c r="H12" s="7">
        <v>442.12715080410095</v>
      </c>
      <c r="I12" s="7">
        <f t="shared" si="1"/>
        <v>0.35450210762404977</v>
      </c>
      <c r="J12" s="5">
        <v>35468</v>
      </c>
      <c r="K12" s="8">
        <v>4567180</v>
      </c>
      <c r="L12" s="29">
        <v>2200</v>
      </c>
      <c r="M12" s="38">
        <f t="shared" si="2"/>
        <v>3981141128</v>
      </c>
      <c r="N12" s="26">
        <f>E12*J12*F12</f>
        <v>1194342338.3999999</v>
      </c>
      <c r="O12" s="32">
        <f>J12*(1+E12)</f>
        <v>46108.4</v>
      </c>
      <c r="P12" s="26">
        <f t="shared" si="3"/>
        <v>44234901.422222219</v>
      </c>
    </row>
    <row r="13" spans="1:16">
      <c r="A13" s="22" t="s">
        <v>21</v>
      </c>
      <c r="B13" s="118"/>
      <c r="C13" s="9" t="s">
        <v>33</v>
      </c>
      <c r="D13" s="11">
        <v>0.25</v>
      </c>
      <c r="E13" s="11">
        <v>0.22</v>
      </c>
      <c r="F13" s="6">
        <v>109188</v>
      </c>
      <c r="G13" s="4">
        <f t="shared" si="0"/>
        <v>1213.2</v>
      </c>
      <c r="H13" s="7">
        <v>414.43542753426101</v>
      </c>
      <c r="I13" s="7">
        <f t="shared" si="1"/>
        <v>0.34160519908857651</v>
      </c>
      <c r="J13" s="5">
        <v>24690</v>
      </c>
      <c r="K13" s="8">
        <v>3654130</v>
      </c>
      <c r="L13" s="29">
        <v>2500</v>
      </c>
      <c r="M13" s="32">
        <f t="shared" si="2"/>
        <v>2695851720</v>
      </c>
      <c r="N13" s="26">
        <f>E13*J13*F13</f>
        <v>593087378.39999998</v>
      </c>
      <c r="O13" s="32">
        <f>J13*(1+E13)</f>
        <v>30121.8</v>
      </c>
      <c r="P13" s="26">
        <f t="shared" si="3"/>
        <v>29953908</v>
      </c>
    </row>
    <row r="14" spans="1:16">
      <c r="F14" s="12">
        <f>+SUM(F2:F13)</f>
        <v>1404955</v>
      </c>
      <c r="M14" s="24"/>
    </row>
    <row r="15" spans="1:16">
      <c r="C15" s="1" t="s">
        <v>34</v>
      </c>
      <c r="D15" s="3">
        <v>0.95</v>
      </c>
      <c r="E15" t="s">
        <v>35</v>
      </c>
      <c r="M15" s="24"/>
    </row>
    <row r="16" spans="1:16">
      <c r="C16" s="1" t="s">
        <v>36</v>
      </c>
      <c r="D16" s="1"/>
      <c r="M16" s="24"/>
    </row>
    <row r="18" spans="2:9">
      <c r="B18" s="119" t="s">
        <v>37</v>
      </c>
      <c r="C18" s="120"/>
      <c r="D18" s="120"/>
      <c r="E18" s="120"/>
      <c r="F18" s="120"/>
      <c r="G18" s="121"/>
    </row>
    <row r="20" spans="2:9">
      <c r="B20" s="89" t="s">
        <v>38</v>
      </c>
      <c r="C20" s="40" t="s">
        <v>39</v>
      </c>
      <c r="D20" s="31" t="s">
        <v>40</v>
      </c>
      <c r="E20" s="31" t="s">
        <v>41</v>
      </c>
      <c r="F20" s="22" t="s">
        <v>42</v>
      </c>
    </row>
    <row r="21" spans="2:9">
      <c r="B21" s="108"/>
      <c r="C21" s="40" t="s">
        <v>23</v>
      </c>
      <c r="D21" s="32">
        <v>8492633820</v>
      </c>
      <c r="E21" s="32">
        <f>D21</f>
        <v>8492633820</v>
      </c>
      <c r="F21" s="33">
        <f>E21/$D$33</f>
        <v>0.13135999408110427</v>
      </c>
      <c r="G21" s="128" t="s">
        <v>43</v>
      </c>
    </row>
    <row r="22" spans="2:9">
      <c r="B22" s="108"/>
      <c r="C22" s="40" t="s">
        <v>28</v>
      </c>
      <c r="D22" s="32">
        <v>7905825936</v>
      </c>
      <c r="E22" s="32">
        <f>E21+D22</f>
        <v>16398459756</v>
      </c>
      <c r="F22" s="33">
        <f>E22/$D$33</f>
        <v>0.25364352474664764</v>
      </c>
      <c r="G22" s="93"/>
    </row>
    <row r="23" spans="2:9">
      <c r="B23" s="108"/>
      <c r="C23" s="40" t="s">
        <v>24</v>
      </c>
      <c r="D23" s="32">
        <v>7248273564</v>
      </c>
      <c r="E23" s="32">
        <f t="shared" ref="E23:E32" si="4">E22+D23</f>
        <v>23646733320</v>
      </c>
      <c r="F23" s="33">
        <f>E23/$D$33</f>
        <v>0.36575635012515484</v>
      </c>
      <c r="G23" s="93"/>
    </row>
    <row r="24" spans="2:9">
      <c r="B24" s="108"/>
      <c r="C24" s="40" t="s">
        <v>31</v>
      </c>
      <c r="D24" s="32">
        <v>7063942455</v>
      </c>
      <c r="E24" s="32">
        <f t="shared" si="4"/>
        <v>30710675775</v>
      </c>
      <c r="F24" s="33">
        <f>E24/$D$33</f>
        <v>0.47501803015812971</v>
      </c>
      <c r="G24" s="100"/>
    </row>
    <row r="25" spans="2:9">
      <c r="B25" s="108"/>
      <c r="C25" s="40" t="s">
        <v>27</v>
      </c>
      <c r="D25" s="32">
        <v>6778890144</v>
      </c>
      <c r="E25" s="32">
        <f t="shared" si="4"/>
        <v>37489565919</v>
      </c>
      <c r="F25" s="34">
        <f>E25/$D$33</f>
        <v>0.57987065751329059</v>
      </c>
      <c r="G25" s="92" t="s">
        <v>44</v>
      </c>
    </row>
    <row r="26" spans="2:9">
      <c r="B26" s="108"/>
      <c r="C26" s="40" t="s">
        <v>29</v>
      </c>
      <c r="D26" s="32">
        <v>5112570369</v>
      </c>
      <c r="E26" s="32">
        <f t="shared" si="4"/>
        <v>42602136288</v>
      </c>
      <c r="F26" s="34">
        <f>E26/$D$33</f>
        <v>0.65894944833899338</v>
      </c>
      <c r="G26" s="93"/>
    </row>
    <row r="27" spans="2:9">
      <c r="B27" s="108"/>
      <c r="C27" s="40" t="s">
        <v>25</v>
      </c>
      <c r="D27" s="32">
        <v>4576468085</v>
      </c>
      <c r="E27" s="32">
        <f t="shared" si="4"/>
        <v>47178604373</v>
      </c>
      <c r="F27" s="34">
        <f>E27/$D$33</f>
        <v>0.72973606569463989</v>
      </c>
      <c r="G27" s="93"/>
    </row>
    <row r="28" spans="2:9">
      <c r="B28" s="108"/>
      <c r="C28" s="40" t="s">
        <v>20</v>
      </c>
      <c r="D28" s="32">
        <v>4279034328</v>
      </c>
      <c r="E28" s="32">
        <f t="shared" si="4"/>
        <v>51457638701</v>
      </c>
      <c r="F28" s="34">
        <f>E28/$D$33</f>
        <v>0.79592212009335905</v>
      </c>
      <c r="G28" s="93"/>
    </row>
    <row r="29" spans="2:9">
      <c r="B29" s="108"/>
      <c r="C29" s="40" t="s">
        <v>32</v>
      </c>
      <c r="D29" s="32">
        <v>3981141128</v>
      </c>
      <c r="E29" s="32">
        <f t="shared" si="4"/>
        <v>55438779829</v>
      </c>
      <c r="F29" s="34">
        <f>E29/$D$33</f>
        <v>0.85750050509078501</v>
      </c>
      <c r="G29" s="100"/>
    </row>
    <row r="30" spans="2:9">
      <c r="B30" s="108"/>
      <c r="C30" s="40" t="s">
        <v>19</v>
      </c>
      <c r="D30" s="32">
        <v>3854049716</v>
      </c>
      <c r="E30" s="32">
        <f t="shared" si="4"/>
        <v>59292829545</v>
      </c>
      <c r="F30" s="35">
        <f>E30/$D$33</f>
        <v>0.91711310097238186</v>
      </c>
      <c r="G30" s="92" t="s">
        <v>45</v>
      </c>
    </row>
    <row r="31" spans="2:9">
      <c r="B31" s="108"/>
      <c r="C31" s="40" t="s">
        <v>33</v>
      </c>
      <c r="D31" s="32">
        <v>2695851720</v>
      </c>
      <c r="E31" s="32">
        <f t="shared" si="4"/>
        <v>61988681265</v>
      </c>
      <c r="F31" s="35">
        <f>E31/$D$33</f>
        <v>0.95881124473889767</v>
      </c>
      <c r="G31" s="93"/>
      <c r="I31" s="30"/>
    </row>
    <row r="32" spans="2:9">
      <c r="B32" s="109"/>
      <c r="C32" s="40" t="s">
        <v>18</v>
      </c>
      <c r="D32" s="32">
        <v>2662918938</v>
      </c>
      <c r="E32" s="32">
        <f t="shared" si="4"/>
        <v>64651600203</v>
      </c>
      <c r="F32" s="35">
        <f>E32/$D$33</f>
        <v>1</v>
      </c>
      <c r="G32" s="93"/>
    </row>
    <row r="33" spans="2:7">
      <c r="C33" t="s">
        <v>46</v>
      </c>
      <c r="D33" s="24">
        <f>SUM(D21:D32)</f>
        <v>64651600203</v>
      </c>
    </row>
    <row r="35" spans="2:7">
      <c r="B35" s="89" t="s">
        <v>47</v>
      </c>
      <c r="C35" s="40" t="s">
        <v>39</v>
      </c>
      <c r="D35" s="22" t="s">
        <v>48</v>
      </c>
      <c r="E35" s="22" t="s">
        <v>49</v>
      </c>
      <c r="F35" s="22"/>
    </row>
    <row r="36" spans="2:7" ht="14.25" customHeight="1">
      <c r="B36" s="108"/>
      <c r="C36" s="22" t="s">
        <v>23</v>
      </c>
      <c r="D36" s="39">
        <v>2208084793.2000003</v>
      </c>
      <c r="E36" s="39">
        <f>D36</f>
        <v>2208084793.2000003</v>
      </c>
      <c r="F36" s="33">
        <f>E36/$D$48</f>
        <v>0.14247682645244211</v>
      </c>
      <c r="G36" s="100" t="s">
        <v>50</v>
      </c>
    </row>
    <row r="37" spans="2:7">
      <c r="B37" s="108"/>
      <c r="C37" s="22" t="s">
        <v>31</v>
      </c>
      <c r="D37" s="39">
        <v>1977903887.4000001</v>
      </c>
      <c r="E37" s="39">
        <f>E36+D37</f>
        <v>4185988680.6000004</v>
      </c>
      <c r="F37" s="33">
        <f>E37/$D$48</f>
        <v>0.270101213782379</v>
      </c>
      <c r="G37" s="101"/>
    </row>
    <row r="38" spans="2:7">
      <c r="B38" s="108"/>
      <c r="C38" s="22" t="s">
        <v>24</v>
      </c>
      <c r="D38" s="39">
        <v>1812068391</v>
      </c>
      <c r="E38" s="39">
        <f>E37+D38</f>
        <v>5998057071.6000004</v>
      </c>
      <c r="F38" s="33">
        <f>E38/$D$48</f>
        <v>0.38702505405316256</v>
      </c>
      <c r="G38" s="101"/>
    </row>
    <row r="39" spans="2:7">
      <c r="B39" s="108"/>
      <c r="C39" s="22" t="s">
        <v>28</v>
      </c>
      <c r="D39" s="39">
        <v>1660223446.5599999</v>
      </c>
      <c r="E39" s="39">
        <f>E38+D39</f>
        <v>7658280518.1599998</v>
      </c>
      <c r="F39" s="33">
        <f>E39/$D$48</f>
        <v>0.49415108861318552</v>
      </c>
      <c r="G39" s="102"/>
    </row>
    <row r="40" spans="2:7" ht="30.75" customHeight="1">
      <c r="B40" s="108"/>
      <c r="C40" s="22" t="s">
        <v>25</v>
      </c>
      <c r="D40" s="39">
        <v>1372940425.5</v>
      </c>
      <c r="E40" s="39">
        <f>E39+D40</f>
        <v>9031220943.6599998</v>
      </c>
      <c r="F40" s="34">
        <f>E40/$D$48</f>
        <v>0.58274016605075096</v>
      </c>
      <c r="G40" s="110" t="s">
        <v>51</v>
      </c>
    </row>
    <row r="41" spans="2:7">
      <c r="B41" s="108"/>
      <c r="C41" s="22" t="s">
        <v>29</v>
      </c>
      <c r="D41" s="39">
        <v>1278142592.25</v>
      </c>
      <c r="E41" s="39">
        <f>E40+D41</f>
        <v>10309363535.91</v>
      </c>
      <c r="F41" s="34">
        <f>E41/$D$48</f>
        <v>0.6652124066360261</v>
      </c>
      <c r="G41" s="111"/>
    </row>
    <row r="42" spans="2:7">
      <c r="B42" s="108"/>
      <c r="C42" s="22" t="s">
        <v>32</v>
      </c>
      <c r="D42" s="39">
        <v>1194342338.3999999</v>
      </c>
      <c r="E42" s="39">
        <f>E41+D42</f>
        <v>11503705874.309999</v>
      </c>
      <c r="F42" s="34">
        <f>E42/$D$48</f>
        <v>0.7422774299526409</v>
      </c>
      <c r="G42" s="111"/>
    </row>
    <row r="43" spans="2:7">
      <c r="B43" s="108"/>
      <c r="C43" s="22" t="s">
        <v>27</v>
      </c>
      <c r="D43" s="39">
        <v>1016833521.5999999</v>
      </c>
      <c r="E43" s="39">
        <f>E42+D43</f>
        <v>12520539395.91</v>
      </c>
      <c r="F43" s="34">
        <f>E43/$D$48</f>
        <v>0.80788868439096018</v>
      </c>
      <c r="G43" s="111"/>
    </row>
    <row r="44" spans="2:7">
      <c r="B44" s="108"/>
      <c r="C44" s="22" t="s">
        <v>19</v>
      </c>
      <c r="D44" s="39">
        <v>963512429</v>
      </c>
      <c r="E44" s="39">
        <f>E43+D44</f>
        <v>13484051824.91</v>
      </c>
      <c r="F44" s="34">
        <f>E44/$D$48</f>
        <v>0.8700593915821716</v>
      </c>
      <c r="G44" s="112"/>
    </row>
    <row r="45" spans="2:7" ht="29.25" customHeight="1">
      <c r="B45" s="108"/>
      <c r="C45" s="22" t="s">
        <v>20</v>
      </c>
      <c r="D45" s="39">
        <v>941387552.16000009</v>
      </c>
      <c r="E45" s="39">
        <f>E44+D45</f>
        <v>14425439377.07</v>
      </c>
      <c r="F45" s="35">
        <f>E45/$D$48</f>
        <v>0.93080248954047584</v>
      </c>
      <c r="G45" s="113" t="s">
        <v>52</v>
      </c>
    </row>
    <row r="46" spans="2:7">
      <c r="B46" s="108"/>
      <c r="C46" s="22" t="s">
        <v>33</v>
      </c>
      <c r="D46" s="39">
        <v>593087378.39999998</v>
      </c>
      <c r="E46" s="39">
        <f>E45+D46</f>
        <v>15018526755.469999</v>
      </c>
      <c r="F46" s="35">
        <f>E46/$D$48</f>
        <v>0.96907149431042849</v>
      </c>
      <c r="G46" s="114"/>
    </row>
    <row r="47" spans="2:7">
      <c r="B47" s="109"/>
      <c r="C47" s="22" t="s">
        <v>53</v>
      </c>
      <c r="D47" s="39">
        <v>479325408.83999997</v>
      </c>
      <c r="E47" s="39">
        <f>E46+D47</f>
        <v>15497852164.309999</v>
      </c>
      <c r="F47" s="35">
        <f>E47/$D$48</f>
        <v>1</v>
      </c>
      <c r="G47" s="115"/>
    </row>
    <row r="48" spans="2:7">
      <c r="C48" t="s">
        <v>46</v>
      </c>
      <c r="D48" s="36">
        <f>SUM(D36:D47)</f>
        <v>15497852164.309999</v>
      </c>
    </row>
    <row r="50" spans="2:7">
      <c r="B50" s="97" t="s">
        <v>54</v>
      </c>
      <c r="C50" s="40" t="s">
        <v>39</v>
      </c>
      <c r="D50" s="22" t="s">
        <v>14</v>
      </c>
      <c r="E50" s="22" t="s">
        <v>55</v>
      </c>
      <c r="F50" s="22" t="s">
        <v>56</v>
      </c>
    </row>
    <row r="51" spans="2:7" ht="16.5" customHeight="1">
      <c r="B51" s="98"/>
      <c r="C51" s="40" t="s">
        <v>23</v>
      </c>
      <c r="D51" s="26">
        <v>81358.2</v>
      </c>
      <c r="E51" s="26">
        <f>D51</f>
        <v>81358.2</v>
      </c>
      <c r="F51" s="41">
        <f>E51/$D$63</f>
        <v>0.12076070417931968</v>
      </c>
      <c r="G51" s="100" t="s">
        <v>50</v>
      </c>
    </row>
    <row r="52" spans="2:7">
      <c r="B52" s="98"/>
      <c r="C52" s="40" t="s">
        <v>31</v>
      </c>
      <c r="D52" s="26">
        <v>79891.199999999997</v>
      </c>
      <c r="E52" s="26">
        <f>E51+D52</f>
        <v>161249.4</v>
      </c>
      <c r="F52" s="41">
        <f t="shared" ref="F52:F62" si="5">E52/$D$63</f>
        <v>0.23934392713325506</v>
      </c>
      <c r="G52" s="101"/>
    </row>
    <row r="53" spans="2:7">
      <c r="B53" s="98"/>
      <c r="C53" s="40" t="s">
        <v>28</v>
      </c>
      <c r="D53" s="26">
        <v>77656.59</v>
      </c>
      <c r="E53" s="26">
        <f t="shared" ref="E53:E62" si="6">E52+D53</f>
        <v>238905.99</v>
      </c>
      <c r="F53" s="41">
        <f t="shared" si="5"/>
        <v>0.35461029847092862</v>
      </c>
      <c r="G53" s="101"/>
    </row>
    <row r="54" spans="2:7">
      <c r="B54" s="98"/>
      <c r="C54" s="40" t="s">
        <v>24</v>
      </c>
      <c r="D54" s="26">
        <v>70597.5</v>
      </c>
      <c r="E54" s="26">
        <f t="shared" si="6"/>
        <v>309503.49</v>
      </c>
      <c r="F54" s="41">
        <f t="shared" si="5"/>
        <v>0.45939879936327288</v>
      </c>
      <c r="G54" s="102"/>
    </row>
    <row r="55" spans="2:7" ht="15" customHeight="1">
      <c r="B55" s="98"/>
      <c r="C55" s="40" t="s">
        <v>27</v>
      </c>
      <c r="D55" s="26">
        <v>64878.399999999994</v>
      </c>
      <c r="E55" s="26">
        <f t="shared" si="6"/>
        <v>374381.89</v>
      </c>
      <c r="F55" s="43">
        <f t="shared" si="5"/>
        <v>0.55569838895630197</v>
      </c>
      <c r="G55" s="92" t="s">
        <v>44</v>
      </c>
    </row>
    <row r="56" spans="2:7">
      <c r="B56" s="98"/>
      <c r="C56" s="40" t="s">
        <v>29</v>
      </c>
      <c r="D56" s="26">
        <v>52938.75</v>
      </c>
      <c r="E56" s="26">
        <f t="shared" si="6"/>
        <v>427320.64</v>
      </c>
      <c r="F56" s="43">
        <f t="shared" si="5"/>
        <v>0.63427584922918112</v>
      </c>
      <c r="G56" s="92"/>
    </row>
    <row r="57" spans="2:7">
      <c r="B57" s="98"/>
      <c r="C57" s="40" t="s">
        <v>20</v>
      </c>
      <c r="D57" s="26">
        <v>49065.96</v>
      </c>
      <c r="E57" s="26">
        <f t="shared" si="6"/>
        <v>476386.60000000003</v>
      </c>
      <c r="F57" s="43">
        <f t="shared" si="5"/>
        <v>0.70710489265485099</v>
      </c>
      <c r="G57" s="92"/>
    </row>
    <row r="58" spans="2:7">
      <c r="B58" s="98"/>
      <c r="C58" s="40" t="s">
        <v>32</v>
      </c>
      <c r="D58" s="26">
        <v>46108.4</v>
      </c>
      <c r="E58" s="26">
        <f t="shared" si="6"/>
        <v>522495.00000000006</v>
      </c>
      <c r="F58" s="43">
        <f t="shared" si="5"/>
        <v>0.77554400331095874</v>
      </c>
      <c r="G58" s="92"/>
    </row>
    <row r="59" spans="2:7">
      <c r="B59" s="98"/>
      <c r="C59" s="40" t="s">
        <v>25</v>
      </c>
      <c r="D59" s="26">
        <v>45327.1</v>
      </c>
      <c r="E59" s="26">
        <f t="shared" si="6"/>
        <v>567822.10000000009</v>
      </c>
      <c r="F59" s="43">
        <f t="shared" si="5"/>
        <v>0.84282342338670346</v>
      </c>
      <c r="G59" s="92"/>
    </row>
    <row r="60" spans="2:7">
      <c r="B60" s="98"/>
      <c r="C60" s="40" t="s">
        <v>19</v>
      </c>
      <c r="D60" s="26">
        <v>44526.25</v>
      </c>
      <c r="E60" s="26">
        <f t="shared" si="6"/>
        <v>612348.35000000009</v>
      </c>
      <c r="F60" s="43">
        <f t="shared" si="5"/>
        <v>0.90891413464216919</v>
      </c>
      <c r="G60" s="92"/>
    </row>
    <row r="61" spans="2:7">
      <c r="B61" s="98"/>
      <c r="C61" s="40" t="s">
        <v>18</v>
      </c>
      <c r="D61" s="26">
        <v>31244.039999999997</v>
      </c>
      <c r="E61" s="26">
        <f t="shared" si="6"/>
        <v>643592.39000000013</v>
      </c>
      <c r="F61" s="42">
        <f t="shared" si="5"/>
        <v>0.95528994275747692</v>
      </c>
      <c r="G61" s="103" t="s">
        <v>52</v>
      </c>
    </row>
    <row r="62" spans="2:7">
      <c r="B62" s="99"/>
      <c r="C62" s="40" t="s">
        <v>33</v>
      </c>
      <c r="D62" s="26">
        <v>30121.8</v>
      </c>
      <c r="E62" s="26">
        <f t="shared" si="6"/>
        <v>673714.19000000018</v>
      </c>
      <c r="F62" s="42">
        <f t="shared" si="5"/>
        <v>1</v>
      </c>
      <c r="G62" s="104"/>
    </row>
    <row r="63" spans="2:7">
      <c r="C63" t="s">
        <v>46</v>
      </c>
      <c r="D63" s="24">
        <f>SUM(D51:D62)</f>
        <v>673714.19000000018</v>
      </c>
    </row>
    <row r="66" spans="2:7">
      <c r="B66" s="105" t="s">
        <v>57</v>
      </c>
      <c r="C66" s="106"/>
      <c r="D66" s="106"/>
      <c r="E66" s="106"/>
      <c r="F66" s="106"/>
      <c r="G66" s="107"/>
    </row>
    <row r="68" spans="2:7">
      <c r="B68" s="89" t="s">
        <v>38</v>
      </c>
      <c r="C68" s="44" t="s">
        <v>39</v>
      </c>
      <c r="D68" s="45" t="s">
        <v>40</v>
      </c>
      <c r="E68" s="45" t="s">
        <v>41</v>
      </c>
      <c r="F68" s="46" t="s">
        <v>42</v>
      </c>
    </row>
    <row r="69" spans="2:7">
      <c r="B69" s="90"/>
      <c r="C69" s="22" t="s">
        <v>23</v>
      </c>
      <c r="D69" s="26">
        <v>94362598</v>
      </c>
      <c r="E69" s="26">
        <f>D69</f>
        <v>94362598</v>
      </c>
      <c r="F69" s="41">
        <f>E69/$D$81</f>
        <v>0.13135999408110424</v>
      </c>
      <c r="G69" s="92" t="s">
        <v>58</v>
      </c>
    </row>
    <row r="70" spans="2:7">
      <c r="B70" s="90"/>
      <c r="C70" s="22" t="s">
        <v>28</v>
      </c>
      <c r="D70" s="26">
        <v>87842510.400000006</v>
      </c>
      <c r="E70" s="26">
        <f>E69+D70</f>
        <v>182205108.40000001</v>
      </c>
      <c r="F70" s="41">
        <f>E70/$D$81</f>
        <v>0.25364352474664759</v>
      </c>
      <c r="G70" s="93"/>
    </row>
    <row r="71" spans="2:7">
      <c r="B71" s="90"/>
      <c r="C71" s="22" t="s">
        <v>24</v>
      </c>
      <c r="D71" s="26">
        <v>80536372.933333337</v>
      </c>
      <c r="E71" s="26">
        <f>E70+D71</f>
        <v>262741481.33333334</v>
      </c>
      <c r="F71" s="41">
        <f>E71/$D$81</f>
        <v>0.36575635012515478</v>
      </c>
      <c r="G71" s="93"/>
    </row>
    <row r="72" spans="2:7">
      <c r="B72" s="90"/>
      <c r="C72" s="22" t="s">
        <v>31</v>
      </c>
      <c r="D72" s="26">
        <v>78488249.5</v>
      </c>
      <c r="E72" s="26">
        <f>E71+D72</f>
        <v>341229730.83333337</v>
      </c>
      <c r="F72" s="41">
        <f>E72/$D$81</f>
        <v>0.47501803015812971</v>
      </c>
      <c r="G72" s="93"/>
    </row>
    <row r="73" spans="2:7">
      <c r="B73" s="90"/>
      <c r="C73" s="22" t="s">
        <v>27</v>
      </c>
      <c r="D73" s="26">
        <v>75321001.599999994</v>
      </c>
      <c r="E73" s="26">
        <f>E72+D73</f>
        <v>416550732.4333334</v>
      </c>
      <c r="F73" s="43">
        <f>E73/$D$81</f>
        <v>0.57987065751329059</v>
      </c>
      <c r="G73" s="92" t="s">
        <v>59</v>
      </c>
    </row>
    <row r="74" spans="2:7">
      <c r="B74" s="90"/>
      <c r="C74" s="22" t="s">
        <v>29</v>
      </c>
      <c r="D74" s="26">
        <v>56806337.433333337</v>
      </c>
      <c r="E74" s="26">
        <f>E73+D74</f>
        <v>473357069.86666673</v>
      </c>
      <c r="F74" s="43">
        <f>E74/$D$81</f>
        <v>0.65894944833899327</v>
      </c>
      <c r="G74" s="93"/>
    </row>
    <row r="75" spans="2:7">
      <c r="B75" s="90"/>
      <c r="C75" s="22" t="s">
        <v>25</v>
      </c>
      <c r="D75" s="26">
        <v>50849645.388888888</v>
      </c>
      <c r="E75" s="26">
        <f>E74+D75</f>
        <v>524206715.25555563</v>
      </c>
      <c r="F75" s="43">
        <f>E75/$D$81</f>
        <v>0.72973606569463989</v>
      </c>
      <c r="G75" s="93"/>
    </row>
    <row r="76" spans="2:7">
      <c r="B76" s="90"/>
      <c r="C76" s="22" t="s">
        <v>20</v>
      </c>
      <c r="D76" s="26">
        <v>47544825.86666666</v>
      </c>
      <c r="E76" s="26">
        <f>E75+D76</f>
        <v>571751541.1222223</v>
      </c>
      <c r="F76" s="43">
        <f>E76/$D$81</f>
        <v>0.79592212009335894</v>
      </c>
      <c r="G76" s="93"/>
    </row>
    <row r="77" spans="2:7">
      <c r="B77" s="90"/>
      <c r="C77" s="22" t="s">
        <v>32</v>
      </c>
      <c r="D77" s="26">
        <v>44234901.422222219</v>
      </c>
      <c r="E77" s="26">
        <f>E76+D77</f>
        <v>615986442.54444456</v>
      </c>
      <c r="F77" s="43">
        <f>E77/$D$81</f>
        <v>0.85750050509078501</v>
      </c>
      <c r="G77" s="93"/>
    </row>
    <row r="78" spans="2:7">
      <c r="B78" s="90"/>
      <c r="C78" s="22" t="s">
        <v>60</v>
      </c>
      <c r="D78" s="26">
        <v>42822774.622222222</v>
      </c>
      <c r="E78" s="26">
        <f>E77+D78</f>
        <v>658809217.16666675</v>
      </c>
      <c r="F78" s="42">
        <f>E78/$D$81</f>
        <v>0.91711310097238175</v>
      </c>
      <c r="G78" s="92" t="s">
        <v>52</v>
      </c>
    </row>
    <row r="79" spans="2:7">
      <c r="B79" s="90"/>
      <c r="C79" s="22" t="s">
        <v>33</v>
      </c>
      <c r="D79" s="26">
        <v>29953908</v>
      </c>
      <c r="E79" s="26">
        <f>E78+D79</f>
        <v>688763125.16666675</v>
      </c>
      <c r="F79" s="42">
        <f>E79/$D$81</f>
        <v>0.95881124473889767</v>
      </c>
      <c r="G79" s="93"/>
    </row>
    <row r="80" spans="2:7">
      <c r="B80" s="91"/>
      <c r="C80" s="22" t="s">
        <v>53</v>
      </c>
      <c r="D80" s="26">
        <v>29587988.199999999</v>
      </c>
      <c r="E80" s="26">
        <f>E79+D80</f>
        <v>718351113.36666679</v>
      </c>
      <c r="F80" s="42">
        <f>E80/$D$81</f>
        <v>1</v>
      </c>
      <c r="G80" s="93"/>
    </row>
    <row r="81" spans="2:7">
      <c r="C81" t="s">
        <v>46</v>
      </c>
      <c r="D81" s="24">
        <f>SUM(D69:D80)</f>
        <v>718351113.36666679</v>
      </c>
    </row>
    <row r="86" spans="2:7">
      <c r="B86" s="94" t="s">
        <v>61</v>
      </c>
      <c r="C86" s="95"/>
      <c r="D86" s="95"/>
      <c r="E86" s="95"/>
      <c r="F86" s="95"/>
      <c r="G86" s="96"/>
    </row>
    <row r="87" spans="2:7">
      <c r="B87" s="86" t="s">
        <v>39</v>
      </c>
      <c r="C87" s="87" t="s">
        <v>62</v>
      </c>
      <c r="D87" s="87" t="s">
        <v>63</v>
      </c>
      <c r="E87" s="87" t="s">
        <v>64</v>
      </c>
      <c r="F87" s="82" t="s">
        <v>65</v>
      </c>
      <c r="G87" s="83"/>
    </row>
    <row r="88" spans="2:7">
      <c r="B88" s="86"/>
      <c r="C88" s="88"/>
      <c r="D88" s="88"/>
      <c r="E88" s="88"/>
      <c r="F88" s="84"/>
      <c r="G88" s="85"/>
    </row>
    <row r="89" spans="2:7">
      <c r="B89" s="47" t="s">
        <v>18</v>
      </c>
      <c r="C89" s="48" t="s">
        <v>66</v>
      </c>
      <c r="D89" s="48" t="s">
        <v>66</v>
      </c>
      <c r="E89" s="49" t="s">
        <v>66</v>
      </c>
      <c r="F89" s="78" t="s">
        <v>66</v>
      </c>
      <c r="G89" s="78"/>
    </row>
    <row r="90" spans="2:7">
      <c r="B90" s="29" t="s">
        <v>19</v>
      </c>
      <c r="C90" s="48" t="s">
        <v>66</v>
      </c>
      <c r="D90" s="48" t="s">
        <v>67</v>
      </c>
      <c r="E90" s="49" t="s">
        <v>67</v>
      </c>
      <c r="F90" s="78" t="s">
        <v>66</v>
      </c>
      <c r="G90" s="78"/>
    </row>
    <row r="91" spans="2:7">
      <c r="B91" s="53" t="s">
        <v>20</v>
      </c>
      <c r="C91" s="54" t="s">
        <v>67</v>
      </c>
      <c r="D91" s="54" t="s">
        <v>66</v>
      </c>
      <c r="E91" s="55" t="s">
        <v>67</v>
      </c>
      <c r="F91" s="81" t="s">
        <v>67</v>
      </c>
      <c r="G91" s="81"/>
    </row>
    <row r="92" spans="2:7">
      <c r="B92" s="58" t="s">
        <v>23</v>
      </c>
      <c r="C92" s="59" t="s">
        <v>68</v>
      </c>
      <c r="D92" s="59" t="s">
        <v>68</v>
      </c>
      <c r="E92" s="60" t="s">
        <v>68</v>
      </c>
      <c r="F92" s="79" t="s">
        <v>68</v>
      </c>
      <c r="G92" s="80"/>
    </row>
    <row r="93" spans="2:7">
      <c r="B93" s="50" t="s">
        <v>24</v>
      </c>
      <c r="C93" s="51" t="s">
        <v>68</v>
      </c>
      <c r="D93" s="51" t="s">
        <v>68</v>
      </c>
      <c r="E93" s="52" t="s">
        <v>68</v>
      </c>
      <c r="F93" s="75" t="s">
        <v>68</v>
      </c>
      <c r="G93" s="76"/>
    </row>
    <row r="94" spans="2:7">
      <c r="B94" s="47" t="s">
        <v>25</v>
      </c>
      <c r="C94" s="56" t="s">
        <v>67</v>
      </c>
      <c r="D94" s="56" t="s">
        <v>67</v>
      </c>
      <c r="E94" s="57" t="s">
        <v>67</v>
      </c>
      <c r="F94" s="77" t="s">
        <v>67</v>
      </c>
      <c r="G94" s="77"/>
    </row>
    <row r="95" spans="2:7">
      <c r="B95" s="53" t="s">
        <v>27</v>
      </c>
      <c r="C95" s="54" t="s">
        <v>67</v>
      </c>
      <c r="D95" s="54" t="s">
        <v>67</v>
      </c>
      <c r="E95" s="55" t="s">
        <v>67</v>
      </c>
      <c r="F95" s="81" t="s">
        <v>67</v>
      </c>
      <c r="G95" s="81"/>
    </row>
    <row r="96" spans="2:7">
      <c r="B96" s="50" t="s">
        <v>28</v>
      </c>
      <c r="C96" s="51" t="s">
        <v>68</v>
      </c>
      <c r="D96" s="51" t="s">
        <v>68</v>
      </c>
      <c r="E96" s="52" t="s">
        <v>68</v>
      </c>
      <c r="F96" s="75" t="s">
        <v>68</v>
      </c>
      <c r="G96" s="76"/>
    </row>
    <row r="97" spans="2:9">
      <c r="B97" s="61" t="s">
        <v>29</v>
      </c>
      <c r="C97" s="62" t="s">
        <v>67</v>
      </c>
      <c r="D97" s="62" t="s">
        <v>67</v>
      </c>
      <c r="E97" s="63" t="s">
        <v>67</v>
      </c>
      <c r="F97" s="74" t="s">
        <v>67</v>
      </c>
      <c r="G97" s="74"/>
    </row>
    <row r="98" spans="2:9">
      <c r="B98" s="50" t="s">
        <v>31</v>
      </c>
      <c r="C98" s="51" t="s">
        <v>68</v>
      </c>
      <c r="D98" s="51" t="s">
        <v>68</v>
      </c>
      <c r="E98" s="52" t="s">
        <v>68</v>
      </c>
      <c r="F98" s="75" t="s">
        <v>68</v>
      </c>
      <c r="G98" s="76"/>
    </row>
    <row r="99" spans="2:9">
      <c r="B99" s="47" t="s">
        <v>32</v>
      </c>
      <c r="C99" s="56" t="s">
        <v>67</v>
      </c>
      <c r="D99" s="56" t="s">
        <v>67</v>
      </c>
      <c r="E99" s="57" t="s">
        <v>67</v>
      </c>
      <c r="F99" s="77" t="s">
        <v>67</v>
      </c>
      <c r="G99" s="77"/>
    </row>
    <row r="100" spans="2:9">
      <c r="B100" s="29" t="s">
        <v>33</v>
      </c>
      <c r="C100" s="48" t="s">
        <v>66</v>
      </c>
      <c r="D100" s="48" t="s">
        <v>66</v>
      </c>
      <c r="E100" s="49" t="s">
        <v>66</v>
      </c>
      <c r="F100" s="78" t="s">
        <v>66</v>
      </c>
      <c r="G100" s="78"/>
    </row>
    <row r="102" spans="2:9">
      <c r="B102" s="94" t="s">
        <v>61</v>
      </c>
      <c r="C102" s="95"/>
      <c r="D102" s="95"/>
      <c r="E102" s="95"/>
      <c r="F102" s="95"/>
      <c r="G102" s="96"/>
    </row>
    <row r="103" spans="2:9">
      <c r="B103" s="86" t="s">
        <v>39</v>
      </c>
      <c r="C103" s="87" t="s">
        <v>62</v>
      </c>
      <c r="D103" s="87" t="s">
        <v>63</v>
      </c>
      <c r="E103" s="87" t="s">
        <v>64</v>
      </c>
      <c r="F103" s="82" t="s">
        <v>65</v>
      </c>
      <c r="G103" s="83"/>
    </row>
    <row r="104" spans="2:9">
      <c r="B104" s="86"/>
      <c r="C104" s="88"/>
      <c r="D104" s="88"/>
      <c r="E104" s="88"/>
      <c r="F104" s="84"/>
      <c r="G104" s="85"/>
    </row>
    <row r="105" spans="2:9">
      <c r="B105" s="47" t="s">
        <v>18</v>
      </c>
      <c r="C105" s="48">
        <v>1</v>
      </c>
      <c r="D105" s="48">
        <v>1</v>
      </c>
      <c r="E105" s="48">
        <v>1</v>
      </c>
      <c r="F105" s="122">
        <v>1</v>
      </c>
      <c r="G105" s="123"/>
      <c r="H105" s="64">
        <f>AVERAGE(C105:G105)</f>
        <v>1</v>
      </c>
      <c r="I105" t="s">
        <v>66</v>
      </c>
    </row>
    <row r="106" spans="2:9">
      <c r="B106" s="29" t="s">
        <v>19</v>
      </c>
      <c r="C106" s="48">
        <v>1</v>
      </c>
      <c r="D106" s="48">
        <v>2</v>
      </c>
      <c r="E106" s="49">
        <v>2</v>
      </c>
      <c r="F106" s="78">
        <v>1</v>
      </c>
      <c r="G106" s="122"/>
      <c r="H106" s="64">
        <f t="shared" ref="H106:I116" si="7">AVERAGE(C106:G106)</f>
        <v>1.5</v>
      </c>
      <c r="I106" t="s">
        <v>66</v>
      </c>
    </row>
    <row r="107" spans="2:9">
      <c r="B107" s="53" t="s">
        <v>20</v>
      </c>
      <c r="C107" s="54">
        <v>2</v>
      </c>
      <c r="D107" s="54">
        <v>1</v>
      </c>
      <c r="E107" s="55">
        <v>2</v>
      </c>
      <c r="F107" s="81">
        <v>2</v>
      </c>
      <c r="G107" s="124"/>
      <c r="H107" s="65">
        <f t="shared" si="7"/>
        <v>1.75</v>
      </c>
      <c r="I107" t="s">
        <v>67</v>
      </c>
    </row>
    <row r="108" spans="2:9">
      <c r="B108" s="58" t="s">
        <v>23</v>
      </c>
      <c r="C108" s="59">
        <v>3</v>
      </c>
      <c r="D108" s="59">
        <v>3</v>
      </c>
      <c r="E108" s="60">
        <v>3</v>
      </c>
      <c r="F108" s="79">
        <v>3</v>
      </c>
      <c r="G108" s="80"/>
      <c r="H108" s="66">
        <f t="shared" si="7"/>
        <v>3</v>
      </c>
      <c r="I108" t="s">
        <v>68</v>
      </c>
    </row>
    <row r="109" spans="2:9">
      <c r="B109" s="50" t="s">
        <v>24</v>
      </c>
      <c r="C109" s="51">
        <v>3</v>
      </c>
      <c r="D109" s="51">
        <v>3</v>
      </c>
      <c r="E109" s="52">
        <v>3</v>
      </c>
      <c r="F109" s="75">
        <v>3</v>
      </c>
      <c r="G109" s="76"/>
      <c r="H109" s="66">
        <f t="shared" si="7"/>
        <v>3</v>
      </c>
      <c r="I109" t="s">
        <v>68</v>
      </c>
    </row>
    <row r="110" spans="2:9">
      <c r="B110" s="47" t="s">
        <v>25</v>
      </c>
      <c r="C110" s="56">
        <v>2</v>
      </c>
      <c r="D110" s="56">
        <v>2</v>
      </c>
      <c r="E110" s="57">
        <v>2</v>
      </c>
      <c r="F110" s="77">
        <v>2</v>
      </c>
      <c r="G110" s="125"/>
      <c r="H110" s="65">
        <f t="shared" si="7"/>
        <v>2</v>
      </c>
      <c r="I110" t="s">
        <v>67</v>
      </c>
    </row>
    <row r="111" spans="2:9">
      <c r="B111" s="53" t="s">
        <v>27</v>
      </c>
      <c r="C111" s="54">
        <v>2</v>
      </c>
      <c r="D111" s="54">
        <v>2</v>
      </c>
      <c r="E111" s="55">
        <v>2</v>
      </c>
      <c r="F111" s="81">
        <v>2</v>
      </c>
      <c r="G111" s="124"/>
      <c r="H111" s="65">
        <f t="shared" si="7"/>
        <v>2</v>
      </c>
      <c r="I111" t="s">
        <v>67</v>
      </c>
    </row>
    <row r="112" spans="2:9">
      <c r="B112" s="50" t="s">
        <v>28</v>
      </c>
      <c r="C112" s="51">
        <v>3</v>
      </c>
      <c r="D112" s="51">
        <v>3</v>
      </c>
      <c r="E112" s="52">
        <v>3</v>
      </c>
      <c r="F112" s="75">
        <v>3</v>
      </c>
      <c r="G112" s="76"/>
      <c r="H112" s="66">
        <f t="shared" si="7"/>
        <v>3</v>
      </c>
      <c r="I112" t="s">
        <v>68</v>
      </c>
    </row>
    <row r="113" spans="2:9">
      <c r="B113" s="61" t="s">
        <v>29</v>
      </c>
      <c r="C113" s="62">
        <v>2</v>
      </c>
      <c r="D113" s="62">
        <v>2</v>
      </c>
      <c r="E113" s="63">
        <v>2</v>
      </c>
      <c r="F113" s="74">
        <v>2</v>
      </c>
      <c r="G113" s="126"/>
      <c r="H113" s="65">
        <f t="shared" si="7"/>
        <v>2</v>
      </c>
      <c r="I113" t="s">
        <v>67</v>
      </c>
    </row>
    <row r="114" spans="2:9">
      <c r="B114" s="50" t="s">
        <v>31</v>
      </c>
      <c r="C114" s="51">
        <v>3</v>
      </c>
      <c r="D114" s="51">
        <v>3</v>
      </c>
      <c r="E114" s="52">
        <v>3</v>
      </c>
      <c r="F114" s="75">
        <v>3</v>
      </c>
      <c r="G114" s="76"/>
      <c r="H114" s="66">
        <f t="shared" si="7"/>
        <v>3</v>
      </c>
      <c r="I114" t="s">
        <v>68</v>
      </c>
    </row>
    <row r="115" spans="2:9">
      <c r="B115" s="47" t="s">
        <v>32</v>
      </c>
      <c r="C115" s="56">
        <v>2</v>
      </c>
      <c r="D115" s="56">
        <v>2</v>
      </c>
      <c r="E115" s="57">
        <v>2</v>
      </c>
      <c r="F115" s="77">
        <v>2</v>
      </c>
      <c r="G115" s="125"/>
      <c r="H115" s="65">
        <f t="shared" si="7"/>
        <v>2</v>
      </c>
      <c r="I115" t="s">
        <v>67</v>
      </c>
    </row>
    <row r="116" spans="2:9">
      <c r="B116" s="29" t="s">
        <v>33</v>
      </c>
      <c r="C116" s="48">
        <v>1</v>
      </c>
      <c r="D116" s="48">
        <v>1</v>
      </c>
      <c r="E116" s="49">
        <v>1</v>
      </c>
      <c r="F116" s="78">
        <v>1</v>
      </c>
      <c r="G116" s="122"/>
      <c r="H116" s="64">
        <v>1</v>
      </c>
      <c r="I116" t="s">
        <v>66</v>
      </c>
    </row>
  </sheetData>
  <sortState xmlns:xlrd2="http://schemas.microsoft.com/office/spreadsheetml/2017/richdata2" ref="C68:D80">
    <sortCondition descending="1" ref="D69:D80"/>
  </sortState>
  <mergeCells count="58">
    <mergeCell ref="F115:G115"/>
    <mergeCell ref="F116:G116"/>
    <mergeCell ref="F110:G110"/>
    <mergeCell ref="F111:G111"/>
    <mergeCell ref="F112:G112"/>
    <mergeCell ref="F113:G113"/>
    <mergeCell ref="F114:G114"/>
    <mergeCell ref="F105:G105"/>
    <mergeCell ref="F106:G106"/>
    <mergeCell ref="F107:G107"/>
    <mergeCell ref="F108:G108"/>
    <mergeCell ref="F109:G109"/>
    <mergeCell ref="B102:G102"/>
    <mergeCell ref="B103:B104"/>
    <mergeCell ref="C103:C104"/>
    <mergeCell ref="D103:D104"/>
    <mergeCell ref="E103:E104"/>
    <mergeCell ref="F103:G104"/>
    <mergeCell ref="B2:B4"/>
    <mergeCell ref="B5:B7"/>
    <mergeCell ref="B8:B10"/>
    <mergeCell ref="B11:B13"/>
    <mergeCell ref="B18:G18"/>
    <mergeCell ref="B20:B32"/>
    <mergeCell ref="B35:B47"/>
    <mergeCell ref="G36:G39"/>
    <mergeCell ref="G40:G44"/>
    <mergeCell ref="G45:G47"/>
    <mergeCell ref="G21:G24"/>
    <mergeCell ref="G25:G29"/>
    <mergeCell ref="G30:G32"/>
    <mergeCell ref="B50:B62"/>
    <mergeCell ref="G51:G54"/>
    <mergeCell ref="G55:G60"/>
    <mergeCell ref="G61:G62"/>
    <mergeCell ref="B66:G66"/>
    <mergeCell ref="B68:B80"/>
    <mergeCell ref="G69:G72"/>
    <mergeCell ref="G73:G77"/>
    <mergeCell ref="G78:G80"/>
    <mergeCell ref="B86:G86"/>
    <mergeCell ref="F87:G88"/>
    <mergeCell ref="F89:G89"/>
    <mergeCell ref="F90:G90"/>
    <mergeCell ref="F91:G91"/>
    <mergeCell ref="B87:B88"/>
    <mergeCell ref="C87:C88"/>
    <mergeCell ref="D87:D88"/>
    <mergeCell ref="E87:E88"/>
    <mergeCell ref="F97:G97"/>
    <mergeCell ref="F98:G98"/>
    <mergeCell ref="F99:G99"/>
    <mergeCell ref="F100:G100"/>
    <mergeCell ref="F92:G92"/>
    <mergeCell ref="F93:G93"/>
    <mergeCell ref="F94:G94"/>
    <mergeCell ref="F95:G95"/>
    <mergeCell ref="F96:G9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A349-2BCC-4123-BC39-A2433C291D6E}">
  <dimension ref="A1:I1083"/>
  <sheetViews>
    <sheetView topLeftCell="A33" zoomScale="130" zoomScaleNormal="130" workbookViewId="0">
      <selection activeCell="I41" sqref="I41"/>
    </sheetView>
  </sheetViews>
  <sheetFormatPr defaultColWidth="11.5703125" defaultRowHeight="15"/>
  <cols>
    <col min="3" max="3" width="11.5703125" customWidth="1"/>
    <col min="8" max="8" width="17.140625" bestFit="1" customWidth="1"/>
  </cols>
  <sheetData>
    <row r="1" spans="1:9">
      <c r="A1" s="10" t="s">
        <v>69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74</v>
      </c>
    </row>
    <row r="2" spans="1:9">
      <c r="A2" s="1" t="s">
        <v>75</v>
      </c>
      <c r="B2" s="1">
        <v>1</v>
      </c>
      <c r="C2" s="1">
        <v>1376</v>
      </c>
      <c r="D2" s="1">
        <f>7851-Tabla3[[#This Row],[Demanda]]</f>
        <v>6475</v>
      </c>
      <c r="E2" s="1"/>
      <c r="F2" s="1"/>
      <c r="H2" t="s">
        <v>76</v>
      </c>
      <c r="I2">
        <f>AVERAGE(C2:C91)</f>
        <v>1117.4555555555555</v>
      </c>
    </row>
    <row r="3" spans="1:9">
      <c r="A3" s="1" t="s">
        <v>75</v>
      </c>
      <c r="B3" s="1">
        <v>2</v>
      </c>
      <c r="C3" s="1">
        <v>1284</v>
      </c>
      <c r="D3" s="1">
        <f>+D2-Tabla3[[#This Row],[Demanda]]+F2</f>
        <v>5191</v>
      </c>
      <c r="E3" s="1"/>
      <c r="F3" s="1"/>
      <c r="H3" t="s">
        <v>77</v>
      </c>
    </row>
    <row r="4" spans="1:9">
      <c r="A4" s="1" t="s">
        <v>75</v>
      </c>
      <c r="B4" s="1">
        <v>3</v>
      </c>
      <c r="C4" s="1">
        <v>983</v>
      </c>
      <c r="D4" s="1">
        <f>+D3-Tabla3[[#This Row],[Demanda]]+F3</f>
        <v>4208</v>
      </c>
      <c r="E4" s="1">
        <v>6000</v>
      </c>
      <c r="F4" s="1"/>
      <c r="H4" t="s">
        <v>78</v>
      </c>
    </row>
    <row r="5" spans="1:9">
      <c r="A5" s="1" t="s">
        <v>75</v>
      </c>
      <c r="B5" s="1">
        <v>4</v>
      </c>
      <c r="C5" s="1">
        <v>1740</v>
      </c>
      <c r="D5" s="1">
        <f>+D4-Tabla3[[#This Row],[Demanda]]+F4</f>
        <v>2468</v>
      </c>
      <c r="E5" s="1"/>
      <c r="F5" s="1"/>
      <c r="H5" t="s">
        <v>79</v>
      </c>
    </row>
    <row r="6" spans="1:9">
      <c r="A6" s="1" t="s">
        <v>75</v>
      </c>
      <c r="B6" s="1">
        <v>5</v>
      </c>
      <c r="C6" s="1">
        <v>1442</v>
      </c>
      <c r="D6" s="1">
        <f>+D5-Tabla3[[#This Row],[Demanda]]+F5</f>
        <v>1026</v>
      </c>
      <c r="E6" s="1"/>
      <c r="F6" s="1">
        <v>6000</v>
      </c>
      <c r="H6" t="s">
        <v>80</v>
      </c>
    </row>
    <row r="7" spans="1:9">
      <c r="A7" s="1" t="s">
        <v>75</v>
      </c>
      <c r="B7" s="1">
        <v>6</v>
      </c>
      <c r="C7" s="1">
        <v>1392</v>
      </c>
      <c r="D7" s="1">
        <f>+D6-Tabla3[[#This Row],[Demanda]]+F6</f>
        <v>5634</v>
      </c>
      <c r="E7" s="1"/>
      <c r="F7" s="1"/>
      <c r="H7" t="s">
        <v>81</v>
      </c>
    </row>
    <row r="8" spans="1:9">
      <c r="A8" s="1" t="s">
        <v>75</v>
      </c>
      <c r="B8" s="1">
        <v>7</v>
      </c>
      <c r="C8" s="1">
        <v>1500</v>
      </c>
      <c r="D8" s="1">
        <f>+D7-Tabla3[[#This Row],[Demanda]]+F7</f>
        <v>4134</v>
      </c>
      <c r="E8" s="2">
        <v>6000</v>
      </c>
      <c r="F8" s="2"/>
      <c r="H8" t="s">
        <v>82</v>
      </c>
    </row>
    <row r="9" spans="1:9">
      <c r="A9" s="1" t="s">
        <v>75</v>
      </c>
      <c r="B9" s="1">
        <v>8</v>
      </c>
      <c r="C9" s="1">
        <v>1856</v>
      </c>
      <c r="D9" s="1">
        <f>+D8-Tabla3[[#This Row],[Demanda]]+F8</f>
        <v>2278</v>
      </c>
      <c r="E9" s="2"/>
      <c r="F9" s="2"/>
      <c r="H9" t="s">
        <v>83</v>
      </c>
    </row>
    <row r="10" spans="1:9">
      <c r="A10" s="1" t="s">
        <v>75</v>
      </c>
      <c r="B10" s="1">
        <v>9</v>
      </c>
      <c r="C10" s="1">
        <v>1281</v>
      </c>
      <c r="D10" s="1">
        <f>+D9-Tabla3[[#This Row],[Demanda]]+F9</f>
        <v>997</v>
      </c>
      <c r="E10" s="2"/>
      <c r="F10" s="2">
        <v>6000</v>
      </c>
      <c r="H10" t="s">
        <v>84</v>
      </c>
    </row>
    <row r="11" spans="1:9">
      <c r="A11" s="1" t="s">
        <v>75</v>
      </c>
      <c r="B11" s="1">
        <v>10</v>
      </c>
      <c r="C11" s="1">
        <v>1485</v>
      </c>
      <c r="D11" s="1">
        <f>+D10-Tabla3[[#This Row],[Demanda]]+F10</f>
        <v>5512</v>
      </c>
      <c r="E11" s="2"/>
      <c r="F11" s="2"/>
      <c r="H11" t="s">
        <v>85</v>
      </c>
    </row>
    <row r="12" spans="1:9">
      <c r="A12" s="1" t="s">
        <v>75</v>
      </c>
      <c r="B12" s="1">
        <v>11</v>
      </c>
      <c r="C12" s="1">
        <v>1560</v>
      </c>
      <c r="D12" s="1">
        <f>+D11-Tabla3[[#This Row],[Demanda]]+F11</f>
        <v>3952</v>
      </c>
      <c r="E12" s="2">
        <v>6000</v>
      </c>
      <c r="F12" s="2"/>
      <c r="H12" t="s">
        <v>86</v>
      </c>
    </row>
    <row r="13" spans="1:9">
      <c r="A13" s="1" t="s">
        <v>75</v>
      </c>
      <c r="B13" s="1">
        <v>12</v>
      </c>
      <c r="C13" s="1">
        <v>865</v>
      </c>
      <c r="D13" s="1">
        <f>+D12-Tabla3[[#This Row],[Demanda]]+F12</f>
        <v>3087</v>
      </c>
      <c r="E13" s="2"/>
      <c r="F13" s="2"/>
      <c r="H13" t="s">
        <v>87</v>
      </c>
    </row>
    <row r="14" spans="1:9">
      <c r="A14" s="1" t="s">
        <v>75</v>
      </c>
      <c r="B14" s="1">
        <v>13</v>
      </c>
      <c r="C14" s="1">
        <v>1759</v>
      </c>
      <c r="D14" s="1">
        <f>+D13-Tabla3[[#This Row],[Demanda]]+F13</f>
        <v>1328</v>
      </c>
      <c r="E14" s="2"/>
      <c r="F14" s="2"/>
    </row>
    <row r="15" spans="1:9">
      <c r="A15" s="1" t="s">
        <v>75</v>
      </c>
      <c r="B15" s="1">
        <v>14</v>
      </c>
      <c r="C15" s="1">
        <v>1475</v>
      </c>
      <c r="D15" s="1">
        <f>+D14-Tabla3[[#This Row],[Demanda]]+F14</f>
        <v>-147</v>
      </c>
      <c r="E15" s="2"/>
      <c r="F15" s="2">
        <v>6000</v>
      </c>
    </row>
    <row r="16" spans="1:9">
      <c r="A16" s="1" t="s">
        <v>75</v>
      </c>
      <c r="B16" s="1">
        <v>15</v>
      </c>
      <c r="C16" s="1">
        <v>848</v>
      </c>
      <c r="D16" s="1">
        <f>+D15-Tabla3[[#This Row],[Demanda]]+F15</f>
        <v>5005</v>
      </c>
      <c r="E16" s="2">
        <v>6000</v>
      </c>
      <c r="F16" s="2"/>
    </row>
    <row r="17" spans="1:6">
      <c r="A17" s="1" t="s">
        <v>75</v>
      </c>
      <c r="B17" s="1">
        <v>16</v>
      </c>
      <c r="C17" s="1">
        <v>1623</v>
      </c>
      <c r="D17" s="1">
        <f>+D16-Tabla3[[#This Row],[Demanda]]+F16</f>
        <v>3382</v>
      </c>
      <c r="E17" s="2"/>
      <c r="F17" s="2"/>
    </row>
    <row r="18" spans="1:6">
      <c r="A18" s="1" t="s">
        <v>75</v>
      </c>
      <c r="B18" s="1">
        <v>17</v>
      </c>
      <c r="C18" s="1">
        <v>1825</v>
      </c>
      <c r="D18" s="1">
        <f>+D17-Tabla3[[#This Row],[Demanda]]+F17</f>
        <v>1557</v>
      </c>
      <c r="E18" s="2"/>
      <c r="F18" s="2">
        <v>6000</v>
      </c>
    </row>
    <row r="19" spans="1:6">
      <c r="A19" s="1" t="s">
        <v>75</v>
      </c>
      <c r="B19" s="1">
        <v>18</v>
      </c>
      <c r="C19" s="1">
        <v>1422</v>
      </c>
      <c r="D19" s="1">
        <f>+D18-Tabla3[[#This Row],[Demanda]]+F18</f>
        <v>6135</v>
      </c>
      <c r="E19" s="2"/>
      <c r="F19" s="2"/>
    </row>
    <row r="20" spans="1:6">
      <c r="A20" s="1" t="s">
        <v>75</v>
      </c>
      <c r="B20" s="1">
        <v>19</v>
      </c>
      <c r="C20" s="1">
        <v>1397</v>
      </c>
      <c r="D20" s="1">
        <f>+D19-Tabla3[[#This Row],[Demanda]]+F19</f>
        <v>4738</v>
      </c>
      <c r="E20" s="2"/>
      <c r="F20" s="2"/>
    </row>
    <row r="21" spans="1:6">
      <c r="A21" s="1" t="s">
        <v>75</v>
      </c>
      <c r="B21" s="1">
        <v>20</v>
      </c>
      <c r="C21" s="1">
        <v>1379</v>
      </c>
      <c r="D21" s="1">
        <f>+D20-Tabla3[[#This Row],[Demanda]]+F20</f>
        <v>3359</v>
      </c>
      <c r="E21" s="2">
        <v>6000</v>
      </c>
      <c r="F21" s="2"/>
    </row>
    <row r="22" spans="1:6">
      <c r="A22" s="1" t="s">
        <v>75</v>
      </c>
      <c r="B22" s="1">
        <v>21</v>
      </c>
      <c r="C22" s="1">
        <v>911</v>
      </c>
      <c r="D22" s="1">
        <f>+D21-Tabla3[[#This Row],[Demanda]]+F21</f>
        <v>2448</v>
      </c>
      <c r="E22" s="2"/>
      <c r="F22" s="2"/>
    </row>
    <row r="23" spans="1:6">
      <c r="A23" s="1" t="s">
        <v>75</v>
      </c>
      <c r="B23" s="1">
        <v>22</v>
      </c>
      <c r="C23" s="1">
        <v>879</v>
      </c>
      <c r="D23" s="1">
        <f>+D22-Tabla3[[#This Row],[Demanda]]+F22</f>
        <v>1569</v>
      </c>
      <c r="E23" s="2"/>
      <c r="F23" s="2">
        <v>6000</v>
      </c>
    </row>
    <row r="24" spans="1:6">
      <c r="A24" s="1" t="s">
        <v>75</v>
      </c>
      <c r="B24" s="1">
        <v>23</v>
      </c>
      <c r="C24" s="1">
        <v>0</v>
      </c>
      <c r="D24" s="1">
        <f>+D23-Tabla3[[#This Row],[Demanda]]+F23</f>
        <v>7569</v>
      </c>
      <c r="E24" s="2"/>
      <c r="F24" s="2"/>
    </row>
    <row r="25" spans="1:6">
      <c r="A25" s="1" t="s">
        <v>75</v>
      </c>
      <c r="B25" s="1">
        <v>24</v>
      </c>
      <c r="C25" s="1">
        <v>0</v>
      </c>
      <c r="D25" s="1">
        <f>+D24-Tabla3[[#This Row],[Demanda]]+F24</f>
        <v>7569</v>
      </c>
      <c r="E25" s="2">
        <v>6000</v>
      </c>
      <c r="F25" s="2"/>
    </row>
    <row r="26" spans="1:6">
      <c r="A26" s="1" t="s">
        <v>75</v>
      </c>
      <c r="B26" s="1">
        <v>25</v>
      </c>
      <c r="C26" s="1">
        <v>961</v>
      </c>
      <c r="D26" s="1">
        <f>+D25-Tabla3[[#This Row],[Demanda]]+F25</f>
        <v>6608</v>
      </c>
      <c r="E26" s="2"/>
      <c r="F26" s="2"/>
    </row>
    <row r="27" spans="1:6">
      <c r="A27" s="1" t="s">
        <v>75</v>
      </c>
      <c r="B27" s="1">
        <v>26</v>
      </c>
      <c r="C27" s="1">
        <v>1975</v>
      </c>
      <c r="D27" s="1">
        <f>+D26-Tabla3[[#This Row],[Demanda]]+F26</f>
        <v>4633</v>
      </c>
      <c r="E27" s="2"/>
      <c r="F27" s="2">
        <v>6000</v>
      </c>
    </row>
    <row r="28" spans="1:6">
      <c r="A28" s="1" t="s">
        <v>75</v>
      </c>
      <c r="B28" s="1">
        <v>27</v>
      </c>
      <c r="C28" s="1">
        <v>814</v>
      </c>
      <c r="D28" s="1">
        <f>+D27-Tabla3[[#This Row],[Demanda]]+F27</f>
        <v>9819</v>
      </c>
      <c r="E28" s="2"/>
      <c r="F28" s="2"/>
    </row>
    <row r="29" spans="1:6">
      <c r="A29" s="1" t="s">
        <v>75</v>
      </c>
      <c r="B29" s="1">
        <v>28</v>
      </c>
      <c r="C29" s="1">
        <v>1713</v>
      </c>
      <c r="D29" s="1">
        <f>+D28-Tabla3[[#This Row],[Demanda]]+F28</f>
        <v>8106</v>
      </c>
      <c r="E29" s="2"/>
      <c r="F29" s="2"/>
    </row>
    <row r="30" spans="1:6">
      <c r="A30" s="1" t="s">
        <v>75</v>
      </c>
      <c r="B30" s="1">
        <v>29</v>
      </c>
      <c r="C30" s="1">
        <v>1941</v>
      </c>
      <c r="D30" s="1">
        <f>+D29-Tabla3[[#This Row],[Demanda]]+F29</f>
        <v>6165</v>
      </c>
      <c r="E30" s="2"/>
      <c r="F30" s="2"/>
    </row>
    <row r="31" spans="1:6">
      <c r="A31" s="1" t="s">
        <v>75</v>
      </c>
      <c r="B31" s="1">
        <v>30</v>
      </c>
      <c r="C31" s="1">
        <v>1247</v>
      </c>
      <c r="D31" s="1">
        <f>+D30-Tabla3[[#This Row],[Demanda]]+F30</f>
        <v>4918</v>
      </c>
      <c r="E31" s="2"/>
      <c r="F31" s="2"/>
    </row>
    <row r="32" spans="1:6">
      <c r="A32" s="1" t="s">
        <v>75</v>
      </c>
      <c r="B32" s="1">
        <v>31</v>
      </c>
      <c r="C32" s="1">
        <v>1177</v>
      </c>
      <c r="D32" s="1">
        <f>+D31-Tabla3[[#This Row],[Demanda]]+F31</f>
        <v>3741</v>
      </c>
      <c r="E32" s="2">
        <v>6000</v>
      </c>
      <c r="F32" s="2"/>
    </row>
    <row r="33" spans="1:6">
      <c r="A33" s="1" t="s">
        <v>75</v>
      </c>
      <c r="B33" s="1">
        <v>32</v>
      </c>
      <c r="C33" s="1">
        <v>988</v>
      </c>
      <c r="D33" s="1">
        <f>+D32-Tabla3[[#This Row],[Demanda]]+F32</f>
        <v>2753</v>
      </c>
      <c r="E33" s="2"/>
      <c r="F33" s="2"/>
    </row>
    <row r="34" spans="1:6">
      <c r="A34" s="1" t="s">
        <v>75</v>
      </c>
      <c r="B34" s="1">
        <v>33</v>
      </c>
      <c r="C34" s="1">
        <v>1318</v>
      </c>
      <c r="D34" s="1">
        <f>+D33-Tabla3[[#This Row],[Demanda]]+F33</f>
        <v>1435</v>
      </c>
      <c r="E34" s="2"/>
      <c r="F34" s="2">
        <v>6000</v>
      </c>
    </row>
    <row r="35" spans="1:6">
      <c r="A35" s="1" t="s">
        <v>75</v>
      </c>
      <c r="B35" s="1">
        <v>34</v>
      </c>
      <c r="C35" s="1">
        <v>1172</v>
      </c>
      <c r="D35" s="1">
        <f>+D34-Tabla3[[#This Row],[Demanda]]+F34</f>
        <v>6263</v>
      </c>
      <c r="E35" s="2"/>
      <c r="F35" s="2"/>
    </row>
    <row r="36" spans="1:6">
      <c r="A36" s="1" t="s">
        <v>75</v>
      </c>
      <c r="B36" s="1">
        <v>35</v>
      </c>
      <c r="C36" s="1">
        <v>874</v>
      </c>
      <c r="D36" s="1">
        <f>+D35-Tabla3[[#This Row],[Demanda]]+F35</f>
        <v>5389</v>
      </c>
      <c r="E36" s="2"/>
      <c r="F36" s="2"/>
    </row>
    <row r="37" spans="1:6">
      <c r="A37" s="1" t="s">
        <v>75</v>
      </c>
      <c r="B37" s="1">
        <v>36</v>
      </c>
      <c r="C37" s="1">
        <v>1194</v>
      </c>
      <c r="D37" s="1">
        <f>+D36-Tabla3[[#This Row],[Demanda]]+F36</f>
        <v>4195</v>
      </c>
      <c r="E37" s="2"/>
      <c r="F37" s="2"/>
    </row>
    <row r="38" spans="1:6">
      <c r="A38" s="1" t="s">
        <v>75</v>
      </c>
      <c r="B38" s="1">
        <v>37</v>
      </c>
      <c r="C38" s="1">
        <v>1131</v>
      </c>
      <c r="D38" s="1">
        <f>+D37-Tabla3[[#This Row],[Demanda]]+F37</f>
        <v>3064</v>
      </c>
      <c r="E38" s="2">
        <v>6000</v>
      </c>
      <c r="F38" s="2"/>
    </row>
    <row r="39" spans="1:6">
      <c r="A39" s="1" t="s">
        <v>75</v>
      </c>
      <c r="B39" s="1">
        <v>38</v>
      </c>
      <c r="C39" s="1">
        <v>0</v>
      </c>
      <c r="D39" s="1">
        <f>+D38-Tabla3[[#This Row],[Demanda]]+F38</f>
        <v>3064</v>
      </c>
      <c r="E39" s="2"/>
      <c r="F39" s="2"/>
    </row>
    <row r="40" spans="1:6">
      <c r="A40" s="1" t="s">
        <v>75</v>
      </c>
      <c r="B40" s="1">
        <v>39</v>
      </c>
      <c r="C40" s="1">
        <v>900</v>
      </c>
      <c r="D40" s="1">
        <f>+D39-Tabla3[[#This Row],[Demanda]]+F39</f>
        <v>2164</v>
      </c>
      <c r="E40" s="2"/>
      <c r="F40" s="2">
        <v>6000</v>
      </c>
    </row>
    <row r="41" spans="1:6">
      <c r="A41" s="1" t="s">
        <v>75</v>
      </c>
      <c r="B41" s="1">
        <v>40</v>
      </c>
      <c r="C41" s="1">
        <v>1569</v>
      </c>
      <c r="D41" s="1">
        <f>+D40-Tabla3[[#This Row],[Demanda]]+F40</f>
        <v>6595</v>
      </c>
      <c r="E41" s="2"/>
      <c r="F41" s="2"/>
    </row>
    <row r="42" spans="1:6">
      <c r="A42" s="1" t="s">
        <v>75</v>
      </c>
      <c r="B42" s="1">
        <v>41</v>
      </c>
      <c r="C42" s="1">
        <v>1978</v>
      </c>
      <c r="D42" s="1">
        <f>+D41-Tabla3[[#This Row],[Demanda]]+F41</f>
        <v>4617</v>
      </c>
      <c r="E42" s="2">
        <v>6000</v>
      </c>
      <c r="F42" s="2"/>
    </row>
    <row r="43" spans="1:6">
      <c r="A43" s="1" t="s">
        <v>75</v>
      </c>
      <c r="B43" s="1">
        <v>42</v>
      </c>
      <c r="C43" s="1">
        <v>1051</v>
      </c>
      <c r="D43" s="1">
        <f>+D42-Tabla3[[#This Row],[Demanda]]+F42</f>
        <v>3566</v>
      </c>
      <c r="E43" s="2"/>
      <c r="F43" s="2"/>
    </row>
    <row r="44" spans="1:6">
      <c r="A44" s="1" t="s">
        <v>75</v>
      </c>
      <c r="B44" s="1">
        <v>43</v>
      </c>
      <c r="C44" s="1">
        <v>1509</v>
      </c>
      <c r="D44" s="1">
        <f>+D43-Tabla3[[#This Row],[Demanda]]+F43</f>
        <v>2057</v>
      </c>
      <c r="E44" s="2"/>
      <c r="F44" s="2">
        <v>6000</v>
      </c>
    </row>
    <row r="45" spans="1:6">
      <c r="A45" s="1" t="s">
        <v>75</v>
      </c>
      <c r="B45" s="1">
        <v>44</v>
      </c>
      <c r="C45" s="1">
        <v>826</v>
      </c>
      <c r="D45" s="1">
        <f>+D44-Tabla3[[#This Row],[Demanda]]+F44</f>
        <v>7231</v>
      </c>
      <c r="E45" s="2"/>
      <c r="F45" s="2"/>
    </row>
    <row r="46" spans="1:6">
      <c r="A46" s="1" t="s">
        <v>75</v>
      </c>
      <c r="B46" s="1">
        <v>45</v>
      </c>
      <c r="C46" s="1">
        <v>1233</v>
      </c>
      <c r="D46" s="1">
        <f>+D45-Tabla3[[#This Row],[Demanda]]+F45</f>
        <v>5998</v>
      </c>
      <c r="E46" s="2"/>
      <c r="F46" s="2"/>
    </row>
    <row r="47" spans="1:6">
      <c r="A47" s="1" t="s">
        <v>75</v>
      </c>
      <c r="B47" s="1">
        <v>46</v>
      </c>
      <c r="C47" s="1">
        <v>1426</v>
      </c>
      <c r="D47" s="1">
        <f>+D46-Tabla3[[#This Row],[Demanda]]+F46</f>
        <v>4572</v>
      </c>
      <c r="E47" s="2"/>
      <c r="F47" s="2"/>
    </row>
    <row r="48" spans="1:6">
      <c r="A48" s="1" t="s">
        <v>75</v>
      </c>
      <c r="B48" s="1">
        <v>47</v>
      </c>
      <c r="C48" s="1">
        <v>1211</v>
      </c>
      <c r="D48" s="1">
        <f>+D47-Tabla3[[#This Row],[Demanda]]+F47</f>
        <v>3361</v>
      </c>
      <c r="E48" s="2">
        <v>6000</v>
      </c>
      <c r="F48" s="2"/>
    </row>
    <row r="49" spans="1:6">
      <c r="A49" s="1" t="s">
        <v>75</v>
      </c>
      <c r="B49" s="1">
        <v>48</v>
      </c>
      <c r="C49" s="1">
        <v>935</v>
      </c>
      <c r="D49" s="1">
        <f>+D48-Tabla3[[#This Row],[Demanda]]+F48</f>
        <v>2426</v>
      </c>
      <c r="E49" s="2"/>
      <c r="F49" s="2"/>
    </row>
    <row r="50" spans="1:6">
      <c r="A50" s="1" t="s">
        <v>75</v>
      </c>
      <c r="B50" s="1">
        <v>49</v>
      </c>
      <c r="C50" s="1">
        <v>1131</v>
      </c>
      <c r="D50" s="1">
        <f>+D49-Tabla3[[#This Row],[Demanda]]+F49</f>
        <v>1295</v>
      </c>
      <c r="E50" s="2"/>
      <c r="F50" s="2">
        <v>6000</v>
      </c>
    </row>
    <row r="51" spans="1:6">
      <c r="A51" s="1" t="s">
        <v>75</v>
      </c>
      <c r="B51" s="1">
        <v>50</v>
      </c>
      <c r="C51" s="1">
        <v>0</v>
      </c>
      <c r="D51" s="1">
        <f>+D50-Tabla3[[#This Row],[Demanda]]+F50</f>
        <v>7295</v>
      </c>
      <c r="E51" s="2"/>
      <c r="F51" s="2"/>
    </row>
    <row r="52" spans="1:6">
      <c r="A52" s="1" t="s">
        <v>75</v>
      </c>
      <c r="B52" s="1">
        <v>51</v>
      </c>
      <c r="C52" s="1">
        <v>1451</v>
      </c>
      <c r="D52" s="1">
        <f>+D51-Tabla3[[#This Row],[Demanda]]+F51</f>
        <v>5844</v>
      </c>
      <c r="E52" s="2"/>
      <c r="F52" s="2"/>
    </row>
    <row r="53" spans="1:6">
      <c r="A53" s="1" t="s">
        <v>75</v>
      </c>
      <c r="B53" s="1">
        <v>52</v>
      </c>
      <c r="C53" s="1">
        <v>0</v>
      </c>
      <c r="D53" s="1">
        <f>+D52-Tabla3[[#This Row],[Demanda]]+F52</f>
        <v>5844</v>
      </c>
      <c r="E53" s="2"/>
      <c r="F53" s="2"/>
    </row>
    <row r="54" spans="1:6">
      <c r="A54" s="1" t="s">
        <v>75</v>
      </c>
      <c r="B54" s="1">
        <v>53</v>
      </c>
      <c r="C54" s="1">
        <v>0</v>
      </c>
      <c r="D54" s="1">
        <f>+D53-Tabla3[[#This Row],[Demanda]]+F53</f>
        <v>5844</v>
      </c>
      <c r="E54" s="2"/>
      <c r="F54" s="2"/>
    </row>
    <row r="55" spans="1:6">
      <c r="A55" s="1" t="s">
        <v>75</v>
      </c>
      <c r="B55" s="1">
        <v>54</v>
      </c>
      <c r="C55" s="1">
        <v>1248</v>
      </c>
      <c r="D55" s="1">
        <f>+D54-Tabla3[[#This Row],[Demanda]]+F54</f>
        <v>4596</v>
      </c>
      <c r="E55" s="2">
        <v>6000</v>
      </c>
      <c r="F55" s="2"/>
    </row>
    <row r="56" spans="1:6">
      <c r="A56" s="1" t="s">
        <v>75</v>
      </c>
      <c r="B56" s="1">
        <v>55</v>
      </c>
      <c r="C56" s="1">
        <v>868</v>
      </c>
      <c r="D56" s="1">
        <f>+D55-Tabla3[[#This Row],[Demanda]]+F55</f>
        <v>3728</v>
      </c>
      <c r="E56" s="2"/>
      <c r="F56" s="2"/>
    </row>
    <row r="57" spans="1:6">
      <c r="A57" s="1" t="s">
        <v>75</v>
      </c>
      <c r="B57" s="1">
        <v>56</v>
      </c>
      <c r="C57" s="1">
        <v>1162</v>
      </c>
      <c r="D57" s="1">
        <f>+D56-Tabla3[[#This Row],[Demanda]]+F56</f>
        <v>2566</v>
      </c>
      <c r="E57" s="2"/>
      <c r="F57" s="2"/>
    </row>
    <row r="58" spans="1:6">
      <c r="A58" s="1" t="s">
        <v>75</v>
      </c>
      <c r="B58" s="1">
        <v>57</v>
      </c>
      <c r="C58" s="1">
        <v>841</v>
      </c>
      <c r="D58" s="1">
        <f>+D57-Tabla3[[#This Row],[Demanda]]+F57</f>
        <v>1725</v>
      </c>
      <c r="E58" s="2"/>
      <c r="F58" s="2">
        <v>6000</v>
      </c>
    </row>
    <row r="59" spans="1:6">
      <c r="A59" s="1" t="s">
        <v>75</v>
      </c>
      <c r="B59" s="1">
        <v>58</v>
      </c>
      <c r="C59" s="1">
        <v>0</v>
      </c>
      <c r="D59" s="1">
        <f>+D58-Tabla3[[#This Row],[Demanda]]+F58</f>
        <v>7725</v>
      </c>
      <c r="E59" s="2"/>
      <c r="F59" s="2"/>
    </row>
    <row r="60" spans="1:6">
      <c r="A60" s="1" t="s">
        <v>75</v>
      </c>
      <c r="B60" s="1">
        <v>59</v>
      </c>
      <c r="C60" s="1">
        <v>1606</v>
      </c>
      <c r="D60" s="1">
        <f>+D59-Tabla3[[#This Row],[Demanda]]+F59</f>
        <v>6119</v>
      </c>
      <c r="E60" s="2"/>
      <c r="F60" s="2"/>
    </row>
    <row r="61" spans="1:6">
      <c r="A61" s="1" t="s">
        <v>75</v>
      </c>
      <c r="B61" s="1">
        <v>60</v>
      </c>
      <c r="C61" s="1">
        <v>0</v>
      </c>
      <c r="D61" s="1">
        <f>+D60-Tabla3[[#This Row],[Demanda]]+F60</f>
        <v>6119</v>
      </c>
      <c r="E61" s="2"/>
      <c r="F61" s="2"/>
    </row>
    <row r="62" spans="1:6">
      <c r="A62" s="1" t="s">
        <v>75</v>
      </c>
      <c r="B62" s="1">
        <v>61</v>
      </c>
      <c r="C62" s="1">
        <v>0</v>
      </c>
      <c r="D62" s="1">
        <f>+D61-Tabla3[[#This Row],[Demanda]]+F61</f>
        <v>6119</v>
      </c>
      <c r="E62" s="2"/>
      <c r="F62" s="2"/>
    </row>
    <row r="63" spans="1:6">
      <c r="A63" s="1" t="s">
        <v>75</v>
      </c>
      <c r="B63" s="1">
        <v>62</v>
      </c>
      <c r="C63" s="1">
        <v>1923</v>
      </c>
      <c r="D63" s="1">
        <f>+D62-Tabla3[[#This Row],[Demanda]]+F62</f>
        <v>4196</v>
      </c>
      <c r="E63" s="2"/>
      <c r="F63" s="2"/>
    </row>
    <row r="64" spans="1:6">
      <c r="A64" s="1" t="s">
        <v>75</v>
      </c>
      <c r="B64" s="1">
        <v>63</v>
      </c>
      <c r="C64" s="1">
        <v>1517</v>
      </c>
      <c r="D64" s="1">
        <f>+D63-Tabla3[[#This Row],[Demanda]]+F63</f>
        <v>2679</v>
      </c>
      <c r="E64" s="2">
        <v>6000</v>
      </c>
      <c r="F64" s="2"/>
    </row>
    <row r="65" spans="1:6">
      <c r="A65" s="1" t="s">
        <v>75</v>
      </c>
      <c r="B65" s="1">
        <v>64</v>
      </c>
      <c r="C65" s="1">
        <v>1441</v>
      </c>
      <c r="D65" s="1">
        <f>+D64-Tabla3[[#This Row],[Demanda]]+F64</f>
        <v>1238</v>
      </c>
      <c r="E65" s="2"/>
      <c r="F65" s="2"/>
    </row>
    <row r="66" spans="1:6">
      <c r="A66" s="1" t="s">
        <v>75</v>
      </c>
      <c r="B66" s="1">
        <v>65</v>
      </c>
      <c r="C66" s="1">
        <v>1237</v>
      </c>
      <c r="D66" s="1">
        <f>+D65-Tabla3[[#This Row],[Demanda]]+F65</f>
        <v>1</v>
      </c>
      <c r="E66" s="2"/>
      <c r="F66" s="2">
        <v>6000</v>
      </c>
    </row>
    <row r="67" spans="1:6">
      <c r="A67" s="1" t="s">
        <v>75</v>
      </c>
      <c r="B67" s="1">
        <v>66</v>
      </c>
      <c r="C67" s="1">
        <v>1125</v>
      </c>
      <c r="D67" s="1">
        <f>+D66-Tabla3[[#This Row],[Demanda]]+F66</f>
        <v>4876</v>
      </c>
      <c r="E67" s="2"/>
      <c r="F67" s="2"/>
    </row>
    <row r="68" spans="1:6">
      <c r="A68" s="1" t="s">
        <v>75</v>
      </c>
      <c r="B68" s="1">
        <v>67</v>
      </c>
      <c r="C68" s="1">
        <v>1541</v>
      </c>
      <c r="D68" s="1">
        <f>+D67-Tabla3[[#This Row],[Demanda]]+F67</f>
        <v>3335</v>
      </c>
      <c r="E68" s="2">
        <v>6000</v>
      </c>
      <c r="F68" s="2"/>
    </row>
    <row r="69" spans="1:6">
      <c r="A69" s="1" t="s">
        <v>75</v>
      </c>
      <c r="B69" s="1">
        <v>68</v>
      </c>
      <c r="C69" s="1">
        <v>0</v>
      </c>
      <c r="D69" s="1">
        <f>+D68-Tabla3[[#This Row],[Demanda]]+F68</f>
        <v>3335</v>
      </c>
      <c r="E69" s="2"/>
      <c r="F69" s="2"/>
    </row>
    <row r="70" spans="1:6">
      <c r="A70" s="1" t="s">
        <v>75</v>
      </c>
      <c r="B70" s="1">
        <v>69</v>
      </c>
      <c r="C70" s="1">
        <v>0</v>
      </c>
      <c r="D70" s="1">
        <f>+D69-Tabla3[[#This Row],[Demanda]]+F69</f>
        <v>3335</v>
      </c>
      <c r="E70" s="2"/>
      <c r="F70" s="2">
        <v>6000</v>
      </c>
    </row>
    <row r="71" spans="1:6">
      <c r="A71" s="1" t="s">
        <v>75</v>
      </c>
      <c r="B71" s="1">
        <v>70</v>
      </c>
      <c r="C71" s="1">
        <v>1524</v>
      </c>
      <c r="D71" s="1">
        <f>+D70-Tabla3[[#This Row],[Demanda]]+F70</f>
        <v>7811</v>
      </c>
      <c r="E71" s="2"/>
      <c r="F71" s="2"/>
    </row>
    <row r="72" spans="1:6">
      <c r="A72" s="1" t="s">
        <v>75</v>
      </c>
      <c r="B72" s="1">
        <v>71</v>
      </c>
      <c r="C72" s="1">
        <v>1189</v>
      </c>
      <c r="D72" s="1">
        <f>+D71-Tabla3[[#This Row],[Demanda]]+F71</f>
        <v>6622</v>
      </c>
      <c r="E72" s="2"/>
      <c r="F72" s="2"/>
    </row>
    <row r="73" spans="1:6">
      <c r="A73" s="1" t="s">
        <v>75</v>
      </c>
      <c r="B73" s="1">
        <v>72</v>
      </c>
      <c r="C73" s="1">
        <v>973</v>
      </c>
      <c r="D73" s="1">
        <f>+D72-Tabla3[[#This Row],[Demanda]]+F72</f>
        <v>5649</v>
      </c>
      <c r="E73" s="2"/>
      <c r="F73" s="2"/>
    </row>
    <row r="74" spans="1:6">
      <c r="A74" s="1" t="s">
        <v>75</v>
      </c>
      <c r="B74" s="1">
        <v>73</v>
      </c>
      <c r="C74" s="1">
        <v>1017</v>
      </c>
      <c r="D74" s="1">
        <f>+D73-Tabla3[[#This Row],[Demanda]]+F73</f>
        <v>4632</v>
      </c>
      <c r="E74" s="2">
        <v>6000</v>
      </c>
      <c r="F74" s="2"/>
    </row>
    <row r="75" spans="1:6">
      <c r="A75" s="1" t="s">
        <v>75</v>
      </c>
      <c r="B75" s="1">
        <v>74</v>
      </c>
      <c r="C75" s="1">
        <v>1131</v>
      </c>
      <c r="D75" s="1">
        <f>+D74-Tabla3[[#This Row],[Demanda]]+F74</f>
        <v>3501</v>
      </c>
      <c r="E75" s="2"/>
      <c r="F75" s="2"/>
    </row>
    <row r="76" spans="1:6">
      <c r="A76" s="1" t="s">
        <v>75</v>
      </c>
      <c r="B76" s="1">
        <v>75</v>
      </c>
      <c r="C76" s="1">
        <v>1700</v>
      </c>
      <c r="D76" s="1">
        <f>+D75-Tabla3[[#This Row],[Demanda]]+F75</f>
        <v>1801</v>
      </c>
      <c r="E76" s="2"/>
      <c r="F76" s="2">
        <v>6000</v>
      </c>
    </row>
    <row r="77" spans="1:6">
      <c r="A77" s="1" t="s">
        <v>75</v>
      </c>
      <c r="B77" s="1">
        <v>76</v>
      </c>
      <c r="C77" s="1">
        <v>1309</v>
      </c>
      <c r="D77" s="1">
        <f>+D76-Tabla3[[#This Row],[Demanda]]+F76</f>
        <v>6492</v>
      </c>
      <c r="E77" s="2"/>
      <c r="F77" s="2"/>
    </row>
    <row r="78" spans="1:6">
      <c r="A78" s="1" t="s">
        <v>75</v>
      </c>
      <c r="B78" s="1">
        <v>77</v>
      </c>
      <c r="C78" s="1">
        <v>1184</v>
      </c>
      <c r="D78" s="1">
        <f>+D77-Tabla3[[#This Row],[Demanda]]+F77</f>
        <v>5308</v>
      </c>
      <c r="E78" s="2"/>
      <c r="F78" s="2"/>
    </row>
    <row r="79" spans="1:6">
      <c r="A79" s="1" t="s">
        <v>75</v>
      </c>
      <c r="B79" s="1">
        <v>78</v>
      </c>
      <c r="C79" s="1">
        <v>1506</v>
      </c>
      <c r="D79" s="1">
        <f>+D78-Tabla3[[#This Row],[Demanda]]+F78</f>
        <v>3802</v>
      </c>
      <c r="E79" s="2">
        <v>6000</v>
      </c>
      <c r="F79" s="2"/>
    </row>
    <row r="80" spans="1:6">
      <c r="A80" s="1" t="s">
        <v>75</v>
      </c>
      <c r="B80" s="1">
        <v>79</v>
      </c>
      <c r="C80" s="1">
        <v>1510</v>
      </c>
      <c r="D80" s="1">
        <f>+D79-Tabla3[[#This Row],[Demanda]]+F79</f>
        <v>2292</v>
      </c>
      <c r="E80" s="2"/>
      <c r="F80" s="2"/>
    </row>
    <row r="81" spans="1:8">
      <c r="A81" s="1" t="s">
        <v>75</v>
      </c>
      <c r="B81" s="1">
        <v>80</v>
      </c>
      <c r="C81" s="1">
        <v>1388</v>
      </c>
      <c r="D81" s="1">
        <f>+D80-Tabla3[[#This Row],[Demanda]]+F80</f>
        <v>904</v>
      </c>
      <c r="E81" s="2"/>
      <c r="F81" s="2">
        <v>6000</v>
      </c>
    </row>
    <row r="82" spans="1:8">
      <c r="A82" s="1" t="s">
        <v>75</v>
      </c>
      <c r="B82" s="1">
        <v>81</v>
      </c>
      <c r="C82" s="1">
        <v>1803</v>
      </c>
      <c r="D82" s="1">
        <f>+D81-Tabla3[[#This Row],[Demanda]]+F81</f>
        <v>5101</v>
      </c>
      <c r="E82" s="2"/>
      <c r="F82" s="2"/>
    </row>
    <row r="83" spans="1:8">
      <c r="A83" s="1" t="s">
        <v>75</v>
      </c>
      <c r="B83" s="1">
        <v>82</v>
      </c>
      <c r="C83" s="1">
        <v>819</v>
      </c>
      <c r="D83" s="1">
        <f>+D82-Tabla3[[#This Row],[Demanda]]+F82</f>
        <v>4282</v>
      </c>
      <c r="E83" s="2">
        <v>6000</v>
      </c>
      <c r="F83" s="2"/>
    </row>
    <row r="84" spans="1:8">
      <c r="A84" s="1" t="s">
        <v>75</v>
      </c>
      <c r="B84" s="1">
        <v>83</v>
      </c>
      <c r="C84" s="1">
        <v>0</v>
      </c>
      <c r="D84" s="1">
        <f>+D83-Tabla3[[#This Row],[Demanda]]+F83</f>
        <v>4282</v>
      </c>
      <c r="E84" s="2"/>
      <c r="F84" s="2"/>
    </row>
    <row r="85" spans="1:8">
      <c r="A85" s="1" t="s">
        <v>75</v>
      </c>
      <c r="B85" s="1">
        <v>84</v>
      </c>
      <c r="C85" s="1">
        <v>971</v>
      </c>
      <c r="D85" s="1">
        <f>+D84-Tabla3[[#This Row],[Demanda]]+F84</f>
        <v>3311</v>
      </c>
      <c r="E85" s="2"/>
      <c r="F85" s="2">
        <v>6000</v>
      </c>
    </row>
    <row r="86" spans="1:8">
      <c r="A86" s="1" t="s">
        <v>75</v>
      </c>
      <c r="B86" s="1">
        <v>85</v>
      </c>
      <c r="C86" s="1">
        <v>976</v>
      </c>
      <c r="D86" s="1">
        <f>+D85-Tabla3[[#This Row],[Demanda]]+F85</f>
        <v>8335</v>
      </c>
      <c r="E86" s="2"/>
      <c r="F86" s="2"/>
    </row>
    <row r="87" spans="1:8">
      <c r="A87" s="1" t="s">
        <v>75</v>
      </c>
      <c r="B87" s="1">
        <v>86</v>
      </c>
      <c r="C87" s="1">
        <v>1733</v>
      </c>
      <c r="D87" s="1">
        <f>+D86-Tabla3[[#This Row],[Demanda]]+F86</f>
        <v>6602</v>
      </c>
      <c r="E87" s="2"/>
      <c r="F87" s="2"/>
    </row>
    <row r="88" spans="1:8">
      <c r="A88" s="1" t="s">
        <v>75</v>
      </c>
      <c r="B88" s="1">
        <v>87</v>
      </c>
      <c r="C88" s="1">
        <v>887</v>
      </c>
      <c r="D88" s="1">
        <f>+D87-Tabla3[[#This Row],[Demanda]]+F87</f>
        <v>5715</v>
      </c>
      <c r="E88" s="2"/>
      <c r="F88" s="2"/>
    </row>
    <row r="89" spans="1:8">
      <c r="A89" s="1" t="s">
        <v>75</v>
      </c>
      <c r="B89" s="1">
        <v>88</v>
      </c>
      <c r="C89" s="1">
        <v>1311</v>
      </c>
      <c r="D89" s="1">
        <f>+D88-Tabla3[[#This Row],[Demanda]]+F88</f>
        <v>4404</v>
      </c>
      <c r="E89" s="2">
        <v>6000</v>
      </c>
      <c r="F89" s="2"/>
    </row>
    <row r="90" spans="1:8">
      <c r="A90" s="1" t="s">
        <v>75</v>
      </c>
      <c r="B90" s="1">
        <v>89</v>
      </c>
      <c r="C90" s="1">
        <v>0</v>
      </c>
      <c r="D90" s="1">
        <f>+D89-Tabla3[[#This Row],[Demanda]]+F89</f>
        <v>4404</v>
      </c>
      <c r="E90" s="2"/>
      <c r="F90" s="2"/>
    </row>
    <row r="91" spans="1:8">
      <c r="A91" s="1" t="s">
        <v>75</v>
      </c>
      <c r="B91" s="1">
        <v>90</v>
      </c>
      <c r="C91" s="1">
        <v>1124</v>
      </c>
      <c r="D91" s="1">
        <f>+D90-Tabla3[[#This Row],[Demanda]]+F90</f>
        <v>3280</v>
      </c>
      <c r="E91" s="2"/>
      <c r="F91" s="2">
        <v>6000</v>
      </c>
    </row>
    <row r="92" spans="1:8">
      <c r="A92" s="1" t="s">
        <v>88</v>
      </c>
      <c r="B92" s="1">
        <v>1</v>
      </c>
      <c r="C92" s="1">
        <v>1123</v>
      </c>
      <c r="D92" s="1">
        <f>7456-Tabla3[[#This Row],[Demanda]]</f>
        <v>6333</v>
      </c>
      <c r="E92" s="2"/>
      <c r="F92" s="2"/>
      <c r="H92">
        <f>AVERAGE(C92:C181)</f>
        <v>1202.1777777777777</v>
      </c>
    </row>
    <row r="93" spans="1:8">
      <c r="A93" s="1" t="s">
        <v>88</v>
      </c>
      <c r="B93" s="1">
        <v>2</v>
      </c>
      <c r="C93" s="1">
        <v>1827</v>
      </c>
      <c r="D93" s="2">
        <f>+D92-Tabla3[[#This Row],[Demanda]]+F92</f>
        <v>4506</v>
      </c>
      <c r="E93" s="2"/>
      <c r="F93" s="2"/>
    </row>
    <row r="94" spans="1:8">
      <c r="A94" s="1" t="s">
        <v>88</v>
      </c>
      <c r="B94" s="1">
        <v>3</v>
      </c>
      <c r="C94" s="1">
        <v>1931</v>
      </c>
      <c r="D94" s="2">
        <f>+D93-Tabla3[[#This Row],[Demanda]]+F93</f>
        <v>2575</v>
      </c>
      <c r="E94" s="2"/>
      <c r="F94" s="2">
        <v>10000</v>
      </c>
    </row>
    <row r="95" spans="1:8">
      <c r="A95" s="1" t="s">
        <v>88</v>
      </c>
      <c r="B95" s="1">
        <v>4</v>
      </c>
      <c r="C95" s="1">
        <v>1211</v>
      </c>
      <c r="D95" s="2">
        <f>+D94-Tabla3[[#This Row],[Demanda]]+F94</f>
        <v>11364</v>
      </c>
      <c r="E95" s="2"/>
      <c r="F95" s="2"/>
    </row>
    <row r="96" spans="1:8">
      <c r="A96" s="1" t="s">
        <v>88</v>
      </c>
      <c r="B96" s="1">
        <v>5</v>
      </c>
      <c r="C96" s="1">
        <v>1324</v>
      </c>
      <c r="D96" s="2">
        <f>+D95-Tabla3[[#This Row],[Demanda]]+F95</f>
        <v>10040</v>
      </c>
      <c r="E96" s="2"/>
      <c r="F96" s="2"/>
    </row>
    <row r="97" spans="1:6">
      <c r="A97" s="1" t="s">
        <v>88</v>
      </c>
      <c r="B97" s="1">
        <v>6</v>
      </c>
      <c r="C97" s="1">
        <v>1230</v>
      </c>
      <c r="D97" s="2">
        <f>+D96-Tabla3[[#This Row],[Demanda]]+F96</f>
        <v>8810</v>
      </c>
      <c r="E97" s="2"/>
      <c r="F97" s="2"/>
    </row>
    <row r="98" spans="1:6">
      <c r="A98" s="1" t="s">
        <v>88</v>
      </c>
      <c r="B98" s="1">
        <v>7</v>
      </c>
      <c r="C98" s="1">
        <v>1675</v>
      </c>
      <c r="D98" s="2">
        <f>+D97-Tabla3[[#This Row],[Demanda]]+F97</f>
        <v>7135</v>
      </c>
      <c r="E98" s="2"/>
      <c r="F98" s="2"/>
    </row>
    <row r="99" spans="1:6">
      <c r="A99" s="1" t="s">
        <v>88</v>
      </c>
      <c r="B99" s="1">
        <v>8</v>
      </c>
      <c r="C99" s="1">
        <v>0</v>
      </c>
      <c r="D99" s="2">
        <f>+D98-Tabla3[[#This Row],[Demanda]]+F98</f>
        <v>7135</v>
      </c>
      <c r="E99" s="2"/>
      <c r="F99" s="2"/>
    </row>
    <row r="100" spans="1:6">
      <c r="A100" s="1" t="s">
        <v>88</v>
      </c>
      <c r="B100" s="1">
        <v>9</v>
      </c>
      <c r="C100" s="1">
        <v>1682</v>
      </c>
      <c r="D100" s="2">
        <f>+D99-Tabla3[[#This Row],[Demanda]]+F99</f>
        <v>5453</v>
      </c>
      <c r="E100" s="2"/>
      <c r="F100" s="2"/>
    </row>
    <row r="101" spans="1:6">
      <c r="A101" s="1" t="s">
        <v>88</v>
      </c>
      <c r="B101" s="1">
        <v>10</v>
      </c>
      <c r="C101" s="1">
        <v>1209</v>
      </c>
      <c r="D101" s="2">
        <f>+D100-Tabla3[[#This Row],[Demanda]]+F100</f>
        <v>4244</v>
      </c>
      <c r="E101" s="2">
        <v>10000</v>
      </c>
      <c r="F101" s="2"/>
    </row>
    <row r="102" spans="1:6">
      <c r="A102" s="1" t="s">
        <v>88</v>
      </c>
      <c r="B102" s="1">
        <v>11</v>
      </c>
      <c r="C102" s="1">
        <v>1502</v>
      </c>
      <c r="D102" s="2">
        <f>+D101-Tabla3[[#This Row],[Demanda]]+F101</f>
        <v>2742</v>
      </c>
      <c r="E102" s="2"/>
      <c r="F102" s="2"/>
    </row>
    <row r="103" spans="1:6">
      <c r="A103" s="1" t="s">
        <v>88</v>
      </c>
      <c r="B103" s="1">
        <v>12</v>
      </c>
      <c r="C103" s="1">
        <v>0</v>
      </c>
      <c r="D103" s="2">
        <f>+D102-Tabla3[[#This Row],[Demanda]]+F102</f>
        <v>2742</v>
      </c>
      <c r="E103" s="2"/>
      <c r="F103" s="2">
        <v>10000</v>
      </c>
    </row>
    <row r="104" spans="1:6">
      <c r="A104" s="1" t="s">
        <v>88</v>
      </c>
      <c r="B104" s="1">
        <v>13</v>
      </c>
      <c r="C104" s="1">
        <v>824</v>
      </c>
      <c r="D104" s="2">
        <f>+D103-Tabla3[[#This Row],[Demanda]]+F103</f>
        <v>11918</v>
      </c>
      <c r="E104" s="2"/>
      <c r="F104" s="2"/>
    </row>
    <row r="105" spans="1:6">
      <c r="A105" s="1" t="s">
        <v>88</v>
      </c>
      <c r="B105" s="1">
        <v>14</v>
      </c>
      <c r="C105" s="1">
        <v>0</v>
      </c>
      <c r="D105" s="2">
        <f>+D104-Tabla3[[#This Row],[Demanda]]+F104</f>
        <v>11918</v>
      </c>
      <c r="E105" s="2"/>
      <c r="F105" s="2"/>
    </row>
    <row r="106" spans="1:6">
      <c r="A106" s="1" t="s">
        <v>88</v>
      </c>
      <c r="B106" s="1">
        <v>15</v>
      </c>
      <c r="C106" s="1">
        <v>1696</v>
      </c>
      <c r="D106" s="2">
        <f>+D105-Tabla3[[#This Row],[Demanda]]+F105</f>
        <v>10222</v>
      </c>
      <c r="E106" s="2"/>
      <c r="F106" s="2"/>
    </row>
    <row r="107" spans="1:6">
      <c r="A107" s="1" t="s">
        <v>88</v>
      </c>
      <c r="B107" s="1">
        <v>16</v>
      </c>
      <c r="C107" s="1">
        <v>1473</v>
      </c>
      <c r="D107" s="2">
        <f>+D106-Tabla3[[#This Row],[Demanda]]+F106</f>
        <v>8749</v>
      </c>
      <c r="E107" s="2"/>
      <c r="F107" s="2"/>
    </row>
    <row r="108" spans="1:6">
      <c r="A108" s="1" t="s">
        <v>88</v>
      </c>
      <c r="B108" s="1">
        <v>17</v>
      </c>
      <c r="C108" s="1">
        <v>0</v>
      </c>
      <c r="D108" s="2">
        <f>+D107-Tabla3[[#This Row],[Demanda]]+F107</f>
        <v>8749</v>
      </c>
      <c r="E108" s="2"/>
      <c r="F108" s="2"/>
    </row>
    <row r="109" spans="1:6">
      <c r="A109" s="1" t="s">
        <v>88</v>
      </c>
      <c r="B109" s="1">
        <v>18</v>
      </c>
      <c r="C109" s="1">
        <v>819</v>
      </c>
      <c r="D109" s="2">
        <f>+D108-Tabla3[[#This Row],[Demanda]]+F108</f>
        <v>7930</v>
      </c>
      <c r="E109" s="2"/>
      <c r="F109" s="2"/>
    </row>
    <row r="110" spans="1:6">
      <c r="A110" s="1" t="s">
        <v>88</v>
      </c>
      <c r="B110" s="1">
        <v>19</v>
      </c>
      <c r="C110" s="1">
        <v>0</v>
      </c>
      <c r="D110" s="2">
        <f>+D109-Tabla3[[#This Row],[Demanda]]+F109</f>
        <v>7930</v>
      </c>
      <c r="E110" s="2"/>
      <c r="F110" s="2"/>
    </row>
    <row r="111" spans="1:6">
      <c r="A111" s="1" t="s">
        <v>88</v>
      </c>
      <c r="B111" s="1">
        <v>20</v>
      </c>
      <c r="C111" s="1">
        <v>1030</v>
      </c>
      <c r="D111" s="2">
        <f>+D110-Tabla3[[#This Row],[Demanda]]+F110</f>
        <v>6900</v>
      </c>
      <c r="E111" s="2"/>
      <c r="F111" s="2"/>
    </row>
    <row r="112" spans="1:6">
      <c r="A112" s="1" t="s">
        <v>88</v>
      </c>
      <c r="B112" s="1">
        <v>21</v>
      </c>
      <c r="C112" s="1">
        <v>0</v>
      </c>
      <c r="D112" s="2">
        <f>+D111-Tabla3[[#This Row],[Demanda]]+F111</f>
        <v>6900</v>
      </c>
      <c r="E112" s="2"/>
      <c r="F112" s="2"/>
    </row>
    <row r="113" spans="1:6">
      <c r="A113" s="1" t="s">
        <v>88</v>
      </c>
      <c r="B113" s="1">
        <v>22</v>
      </c>
      <c r="C113" s="1">
        <v>1361</v>
      </c>
      <c r="D113" s="2">
        <f>+D112-Tabla3[[#This Row],[Demanda]]+F112</f>
        <v>5539</v>
      </c>
      <c r="E113" s="2"/>
      <c r="F113" s="2"/>
    </row>
    <row r="114" spans="1:6">
      <c r="A114" s="1" t="s">
        <v>88</v>
      </c>
      <c r="B114" s="1">
        <v>23</v>
      </c>
      <c r="C114" s="1">
        <v>1557</v>
      </c>
      <c r="D114" s="2">
        <f>+D113-Tabla3[[#This Row],[Demanda]]+F113</f>
        <v>3982</v>
      </c>
      <c r="E114" s="2">
        <v>10000</v>
      </c>
      <c r="F114" s="2"/>
    </row>
    <row r="115" spans="1:6">
      <c r="A115" s="1" t="s">
        <v>88</v>
      </c>
      <c r="B115" s="1">
        <v>24</v>
      </c>
      <c r="C115" s="1">
        <v>1505</v>
      </c>
      <c r="D115" s="2">
        <f>+D114-Tabla3[[#This Row],[Demanda]]+F114</f>
        <v>2477</v>
      </c>
      <c r="E115" s="2"/>
      <c r="F115" s="2"/>
    </row>
    <row r="116" spans="1:6">
      <c r="A116" s="1" t="s">
        <v>88</v>
      </c>
      <c r="B116" s="1">
        <v>25</v>
      </c>
      <c r="C116" s="1">
        <v>1808</v>
      </c>
      <c r="D116" s="2">
        <f>+D115-Tabla3[[#This Row],[Demanda]]+F115</f>
        <v>669</v>
      </c>
      <c r="E116" s="2"/>
      <c r="F116" s="2">
        <v>10000</v>
      </c>
    </row>
    <row r="117" spans="1:6">
      <c r="A117" s="1" t="s">
        <v>88</v>
      </c>
      <c r="B117" s="1">
        <v>26</v>
      </c>
      <c r="C117" s="1">
        <v>1840</v>
      </c>
      <c r="D117" s="2">
        <f>+D116-Tabla3[[#This Row],[Demanda]]+F116</f>
        <v>8829</v>
      </c>
      <c r="E117" s="2"/>
      <c r="F117" s="2"/>
    </row>
    <row r="118" spans="1:6">
      <c r="A118" s="1" t="s">
        <v>88</v>
      </c>
      <c r="B118" s="1">
        <v>27</v>
      </c>
      <c r="C118" s="1">
        <v>1582</v>
      </c>
      <c r="D118" s="2">
        <f>+D117-Tabla3[[#This Row],[Demanda]]+F117</f>
        <v>7247</v>
      </c>
      <c r="E118" s="2"/>
      <c r="F118" s="2"/>
    </row>
    <row r="119" spans="1:6">
      <c r="A119" s="1" t="s">
        <v>88</v>
      </c>
      <c r="B119" s="1">
        <v>28</v>
      </c>
      <c r="C119" s="1">
        <v>1771</v>
      </c>
      <c r="D119" s="2">
        <f>+D118-Tabla3[[#This Row],[Demanda]]+F118</f>
        <v>5476</v>
      </c>
      <c r="E119" s="2"/>
      <c r="F119" s="2"/>
    </row>
    <row r="120" spans="1:6">
      <c r="A120" s="1" t="s">
        <v>88</v>
      </c>
      <c r="B120" s="1">
        <v>29</v>
      </c>
      <c r="C120" s="1">
        <v>1073</v>
      </c>
      <c r="D120" s="2">
        <f>+D119-Tabla3[[#This Row],[Demanda]]+F119</f>
        <v>4403</v>
      </c>
      <c r="E120" s="2"/>
      <c r="F120" s="2"/>
    </row>
    <row r="121" spans="1:6">
      <c r="A121" s="1" t="s">
        <v>88</v>
      </c>
      <c r="B121" s="1">
        <v>30</v>
      </c>
      <c r="C121" s="1">
        <v>1873</v>
      </c>
      <c r="D121" s="2">
        <f>+D120-Tabla3[[#This Row],[Demanda]]+F120</f>
        <v>2530</v>
      </c>
      <c r="E121" s="2">
        <v>10000</v>
      </c>
      <c r="F121" s="2"/>
    </row>
    <row r="122" spans="1:6">
      <c r="A122" s="1" t="s">
        <v>88</v>
      </c>
      <c r="B122" s="1">
        <v>31</v>
      </c>
      <c r="C122" s="1">
        <v>1582</v>
      </c>
      <c r="D122" s="2">
        <f>+D121-Tabla3[[#This Row],[Demanda]]+F121</f>
        <v>948</v>
      </c>
      <c r="E122" s="2"/>
      <c r="F122" s="2"/>
    </row>
    <row r="123" spans="1:6">
      <c r="A123" s="1" t="s">
        <v>88</v>
      </c>
      <c r="B123" s="1">
        <v>32</v>
      </c>
      <c r="C123" s="1">
        <v>1418</v>
      </c>
      <c r="D123" s="2">
        <f>+D122-Tabla3[[#This Row],[Demanda]]+F122</f>
        <v>-470</v>
      </c>
      <c r="E123" s="2"/>
      <c r="F123" s="2">
        <v>10000</v>
      </c>
    </row>
    <row r="124" spans="1:6">
      <c r="A124" s="1" t="s">
        <v>88</v>
      </c>
      <c r="B124" s="1">
        <v>33</v>
      </c>
      <c r="C124" s="1">
        <v>1857</v>
      </c>
      <c r="D124" s="2">
        <f>+D123-Tabla3[[#This Row],[Demanda]]+F123</f>
        <v>7673</v>
      </c>
      <c r="E124" s="2"/>
      <c r="F124" s="2"/>
    </row>
    <row r="125" spans="1:6">
      <c r="A125" s="1" t="s">
        <v>88</v>
      </c>
      <c r="B125" s="1">
        <v>34</v>
      </c>
      <c r="C125" s="1">
        <v>0</v>
      </c>
      <c r="D125" s="2">
        <f>+D124-Tabla3[[#This Row],[Demanda]]+F124</f>
        <v>7673</v>
      </c>
      <c r="E125" s="2"/>
      <c r="F125" s="2"/>
    </row>
    <row r="126" spans="1:6">
      <c r="A126" s="1" t="s">
        <v>88</v>
      </c>
      <c r="B126" s="1">
        <v>35</v>
      </c>
      <c r="C126" s="1">
        <v>1449</v>
      </c>
      <c r="D126" s="2">
        <f>+D125-Tabla3[[#This Row],[Demanda]]+F125</f>
        <v>6224</v>
      </c>
      <c r="E126" s="2"/>
      <c r="F126" s="2"/>
    </row>
    <row r="127" spans="1:6">
      <c r="A127" s="1" t="s">
        <v>88</v>
      </c>
      <c r="B127" s="1">
        <v>36</v>
      </c>
      <c r="C127" s="1">
        <v>1414</v>
      </c>
      <c r="D127" s="2">
        <f>+D126-Tabla3[[#This Row],[Demanda]]+F126</f>
        <v>4810</v>
      </c>
      <c r="E127" s="2"/>
      <c r="F127" s="2"/>
    </row>
    <row r="128" spans="1:6">
      <c r="A128" s="1" t="s">
        <v>88</v>
      </c>
      <c r="B128" s="1">
        <v>37</v>
      </c>
      <c r="C128" s="1">
        <v>1285</v>
      </c>
      <c r="D128" s="2">
        <f>+D127-Tabla3[[#This Row],[Demanda]]+F127</f>
        <v>3525</v>
      </c>
      <c r="E128" s="2">
        <v>10000</v>
      </c>
      <c r="F128" s="2"/>
    </row>
    <row r="129" spans="1:6">
      <c r="A129" s="1" t="s">
        <v>88</v>
      </c>
      <c r="B129" s="1">
        <v>38</v>
      </c>
      <c r="C129" s="1">
        <v>1862</v>
      </c>
      <c r="D129" s="2">
        <f>+D128-Tabla3[[#This Row],[Demanda]]+F128</f>
        <v>1663</v>
      </c>
      <c r="E129" s="2"/>
      <c r="F129" s="2"/>
    </row>
    <row r="130" spans="1:6">
      <c r="A130" s="1" t="s">
        <v>88</v>
      </c>
      <c r="B130" s="1">
        <v>39</v>
      </c>
      <c r="C130" s="1">
        <v>1327</v>
      </c>
      <c r="D130" s="2">
        <f>+D129-Tabla3[[#This Row],[Demanda]]+F129</f>
        <v>336</v>
      </c>
      <c r="E130" s="2"/>
      <c r="F130" s="2">
        <v>10000</v>
      </c>
    </row>
    <row r="131" spans="1:6">
      <c r="A131" s="1" t="s">
        <v>88</v>
      </c>
      <c r="B131" s="1">
        <v>40</v>
      </c>
      <c r="C131" s="1">
        <v>1110</v>
      </c>
      <c r="D131" s="2">
        <f>+D130-Tabla3[[#This Row],[Demanda]]+F130</f>
        <v>9226</v>
      </c>
      <c r="E131" s="2"/>
      <c r="F131" s="2"/>
    </row>
    <row r="132" spans="1:6">
      <c r="A132" s="1" t="s">
        <v>88</v>
      </c>
      <c r="B132" s="1">
        <v>41</v>
      </c>
      <c r="C132" s="1">
        <v>1643</v>
      </c>
      <c r="D132" s="2">
        <f>+D131-Tabla3[[#This Row],[Demanda]]+F131</f>
        <v>7583</v>
      </c>
      <c r="E132" s="2"/>
      <c r="F132" s="2"/>
    </row>
    <row r="133" spans="1:6">
      <c r="A133" s="1" t="s">
        <v>88</v>
      </c>
      <c r="B133" s="1">
        <v>42</v>
      </c>
      <c r="C133" s="1">
        <v>1020</v>
      </c>
      <c r="D133" s="2">
        <f>+D132-Tabla3[[#This Row],[Demanda]]+F132</f>
        <v>6563</v>
      </c>
      <c r="E133" s="2"/>
      <c r="F133" s="2"/>
    </row>
    <row r="134" spans="1:6">
      <c r="A134" s="1" t="s">
        <v>88</v>
      </c>
      <c r="B134" s="1">
        <v>43</v>
      </c>
      <c r="C134" s="1">
        <v>1778</v>
      </c>
      <c r="D134" s="2">
        <f>+D133-Tabla3[[#This Row],[Demanda]]+F133</f>
        <v>4785</v>
      </c>
      <c r="E134" s="2"/>
      <c r="F134" s="2"/>
    </row>
    <row r="135" spans="1:6">
      <c r="A135" s="1" t="s">
        <v>88</v>
      </c>
      <c r="B135" s="1">
        <v>44</v>
      </c>
      <c r="C135" s="1">
        <v>960</v>
      </c>
      <c r="D135" s="2">
        <f>+D134-Tabla3[[#This Row],[Demanda]]+F134</f>
        <v>3825</v>
      </c>
      <c r="E135" s="2">
        <v>10000</v>
      </c>
      <c r="F135" s="2"/>
    </row>
    <row r="136" spans="1:6">
      <c r="A136" s="1" t="s">
        <v>88</v>
      </c>
      <c r="B136" s="1">
        <v>45</v>
      </c>
      <c r="C136" s="1">
        <v>1511</v>
      </c>
      <c r="D136" s="2">
        <f>+D135-Tabla3[[#This Row],[Demanda]]+F135</f>
        <v>2314</v>
      </c>
      <c r="E136" s="2"/>
      <c r="F136" s="2"/>
    </row>
    <row r="137" spans="1:6">
      <c r="A137" s="1" t="s">
        <v>88</v>
      </c>
      <c r="B137" s="1">
        <v>46</v>
      </c>
      <c r="C137" s="1">
        <v>1126</v>
      </c>
      <c r="D137" s="2">
        <f>+D136-Tabla3[[#This Row],[Demanda]]+F136</f>
        <v>1188</v>
      </c>
      <c r="E137" s="2"/>
      <c r="F137" s="2"/>
    </row>
    <row r="138" spans="1:6">
      <c r="A138" s="1" t="s">
        <v>88</v>
      </c>
      <c r="B138" s="1">
        <v>47</v>
      </c>
      <c r="C138" s="1">
        <v>863</v>
      </c>
      <c r="D138" s="2">
        <f>+D137-Tabla3[[#This Row],[Demanda]]+F137</f>
        <v>325</v>
      </c>
      <c r="E138" s="2"/>
      <c r="F138" s="2">
        <v>10000</v>
      </c>
    </row>
    <row r="139" spans="1:6">
      <c r="A139" s="1" t="s">
        <v>88</v>
      </c>
      <c r="B139" s="1">
        <v>48</v>
      </c>
      <c r="C139" s="1">
        <v>1858</v>
      </c>
      <c r="D139" s="2">
        <f>+D138-Tabla3[[#This Row],[Demanda]]+F138</f>
        <v>8467</v>
      </c>
      <c r="E139" s="2"/>
      <c r="F139" s="2"/>
    </row>
    <row r="140" spans="1:6">
      <c r="A140" s="1" t="s">
        <v>88</v>
      </c>
      <c r="B140" s="1">
        <v>49</v>
      </c>
      <c r="C140" s="1">
        <v>0</v>
      </c>
      <c r="D140" s="2">
        <f>+D139-Tabla3[[#This Row],[Demanda]]+F139</f>
        <v>8467</v>
      </c>
      <c r="E140" s="2"/>
      <c r="F140" s="2"/>
    </row>
    <row r="141" spans="1:6">
      <c r="A141" s="1" t="s">
        <v>88</v>
      </c>
      <c r="B141" s="1">
        <v>50</v>
      </c>
      <c r="C141" s="1">
        <v>0</v>
      </c>
      <c r="D141" s="2">
        <f>+D140-Tabla3[[#This Row],[Demanda]]+F140</f>
        <v>8467</v>
      </c>
      <c r="E141" s="2"/>
      <c r="F141" s="2"/>
    </row>
    <row r="142" spans="1:6">
      <c r="A142" s="1" t="s">
        <v>88</v>
      </c>
      <c r="B142" s="1">
        <v>51</v>
      </c>
      <c r="C142" s="1">
        <v>902</v>
      </c>
      <c r="D142" s="2">
        <f>+D141-Tabla3[[#This Row],[Demanda]]+F141</f>
        <v>7565</v>
      </c>
      <c r="E142" s="2"/>
      <c r="F142" s="2"/>
    </row>
    <row r="143" spans="1:6">
      <c r="A143" s="1" t="s">
        <v>88</v>
      </c>
      <c r="B143" s="1">
        <v>52</v>
      </c>
      <c r="C143" s="1">
        <v>1821</v>
      </c>
      <c r="D143" s="2">
        <f>+D142-Tabla3[[#This Row],[Demanda]]+F142</f>
        <v>5744</v>
      </c>
      <c r="E143" s="2">
        <v>10000</v>
      </c>
      <c r="F143" s="2"/>
    </row>
    <row r="144" spans="1:6">
      <c r="A144" s="1" t="s">
        <v>88</v>
      </c>
      <c r="B144" s="1">
        <v>53</v>
      </c>
      <c r="C144" s="1">
        <v>0</v>
      </c>
      <c r="D144" s="2">
        <f>+D143-Tabla3[[#This Row],[Demanda]]+F143</f>
        <v>5744</v>
      </c>
      <c r="E144" s="2"/>
      <c r="F144" s="2"/>
    </row>
    <row r="145" spans="1:6">
      <c r="A145" s="1" t="s">
        <v>88</v>
      </c>
      <c r="B145" s="1">
        <v>54</v>
      </c>
      <c r="C145" s="1">
        <v>1749</v>
      </c>
      <c r="D145" s="2">
        <f>+D144-Tabla3[[#This Row],[Demanda]]+F144</f>
        <v>3995</v>
      </c>
      <c r="E145" s="2"/>
      <c r="F145" s="2">
        <v>10000</v>
      </c>
    </row>
    <row r="146" spans="1:6">
      <c r="A146" s="1" t="s">
        <v>88</v>
      </c>
      <c r="B146" s="1">
        <v>55</v>
      </c>
      <c r="C146" s="1">
        <v>1152</v>
      </c>
      <c r="D146" s="2">
        <f>+D145-Tabla3[[#This Row],[Demanda]]+F145</f>
        <v>12843</v>
      </c>
      <c r="E146" s="2"/>
      <c r="F146" s="2"/>
    </row>
    <row r="147" spans="1:6">
      <c r="A147" s="1" t="s">
        <v>88</v>
      </c>
      <c r="B147" s="1">
        <v>56</v>
      </c>
      <c r="C147" s="1">
        <v>1771</v>
      </c>
      <c r="D147" s="2">
        <f>+D146-Tabla3[[#This Row],[Demanda]]+F146</f>
        <v>11072</v>
      </c>
      <c r="E147" s="2"/>
      <c r="F147" s="2"/>
    </row>
    <row r="148" spans="1:6">
      <c r="A148" s="1" t="s">
        <v>88</v>
      </c>
      <c r="B148" s="1">
        <v>57</v>
      </c>
      <c r="C148" s="1">
        <v>1746</v>
      </c>
      <c r="D148" s="2">
        <f>+D147-Tabla3[[#This Row],[Demanda]]+F147</f>
        <v>9326</v>
      </c>
      <c r="E148" s="2"/>
      <c r="F148" s="2"/>
    </row>
    <row r="149" spans="1:6">
      <c r="A149" s="1" t="s">
        <v>88</v>
      </c>
      <c r="B149" s="1">
        <v>58</v>
      </c>
      <c r="C149" s="1">
        <v>1251</v>
      </c>
      <c r="D149" s="2">
        <f>+D148-Tabla3[[#This Row],[Demanda]]+F148</f>
        <v>8075</v>
      </c>
      <c r="E149" s="2"/>
      <c r="F149" s="2"/>
    </row>
    <row r="150" spans="1:6">
      <c r="A150" s="1" t="s">
        <v>88</v>
      </c>
      <c r="B150" s="1">
        <v>59</v>
      </c>
      <c r="C150" s="1">
        <v>1234</v>
      </c>
      <c r="D150" s="2">
        <f>+D149-Tabla3[[#This Row],[Demanda]]+F149</f>
        <v>6841</v>
      </c>
      <c r="E150" s="2"/>
      <c r="F150" s="2"/>
    </row>
    <row r="151" spans="1:6">
      <c r="A151" s="1" t="s">
        <v>88</v>
      </c>
      <c r="B151" s="1">
        <v>60</v>
      </c>
      <c r="C151" s="1">
        <v>1864</v>
      </c>
      <c r="D151" s="2">
        <f>+D150-Tabla3[[#This Row],[Demanda]]+F150</f>
        <v>4977</v>
      </c>
      <c r="E151" s="2"/>
      <c r="F151" s="2"/>
    </row>
    <row r="152" spans="1:6">
      <c r="A152" s="1" t="s">
        <v>88</v>
      </c>
      <c r="B152" s="1">
        <v>61</v>
      </c>
      <c r="C152" s="1">
        <v>1099</v>
      </c>
      <c r="D152" s="2">
        <f>+D151-Tabla3[[#This Row],[Demanda]]+F151</f>
        <v>3878</v>
      </c>
      <c r="E152" s="2">
        <v>10000</v>
      </c>
      <c r="F152" s="2"/>
    </row>
    <row r="153" spans="1:6">
      <c r="A153" s="1" t="s">
        <v>88</v>
      </c>
      <c r="B153" s="1">
        <v>62</v>
      </c>
      <c r="C153" s="1">
        <v>1908</v>
      </c>
      <c r="D153" s="2">
        <f>+D152-Tabla3[[#This Row],[Demanda]]+F152</f>
        <v>1970</v>
      </c>
      <c r="E153" s="2"/>
      <c r="F153" s="2"/>
    </row>
    <row r="154" spans="1:6">
      <c r="A154" s="1" t="s">
        <v>88</v>
      </c>
      <c r="B154" s="1">
        <v>63</v>
      </c>
      <c r="C154" s="1">
        <v>1836</v>
      </c>
      <c r="D154" s="2">
        <f>+D153-Tabla3[[#This Row],[Demanda]]+F153</f>
        <v>134</v>
      </c>
      <c r="E154" s="2"/>
      <c r="F154" s="2">
        <v>10000</v>
      </c>
    </row>
    <row r="155" spans="1:6">
      <c r="A155" s="1" t="s">
        <v>88</v>
      </c>
      <c r="B155" s="1">
        <v>64</v>
      </c>
      <c r="C155" s="1">
        <v>0</v>
      </c>
      <c r="D155" s="2">
        <f>+D154-Tabla3[[#This Row],[Demanda]]+F154</f>
        <v>10134</v>
      </c>
      <c r="E155" s="2"/>
      <c r="F155" s="2"/>
    </row>
    <row r="156" spans="1:6">
      <c r="A156" s="1" t="s">
        <v>88</v>
      </c>
      <c r="B156" s="1">
        <v>65</v>
      </c>
      <c r="C156" s="1">
        <v>1510</v>
      </c>
      <c r="D156" s="2">
        <f>+D155-Tabla3[[#This Row],[Demanda]]+F155</f>
        <v>8624</v>
      </c>
      <c r="E156" s="2"/>
      <c r="F156" s="2"/>
    </row>
    <row r="157" spans="1:6">
      <c r="A157" s="1" t="s">
        <v>88</v>
      </c>
      <c r="B157" s="1">
        <v>66</v>
      </c>
      <c r="C157" s="1">
        <v>991</v>
      </c>
      <c r="D157" s="2">
        <f>+D156-Tabla3[[#This Row],[Demanda]]+F156</f>
        <v>7633</v>
      </c>
      <c r="E157" s="2"/>
      <c r="F157" s="2"/>
    </row>
    <row r="158" spans="1:6">
      <c r="A158" s="1" t="s">
        <v>88</v>
      </c>
      <c r="B158" s="1">
        <v>67</v>
      </c>
      <c r="C158" s="1">
        <v>914</v>
      </c>
      <c r="D158" s="2">
        <f>+D157-Tabla3[[#This Row],[Demanda]]+F157</f>
        <v>6719</v>
      </c>
      <c r="E158" s="2"/>
      <c r="F158" s="2"/>
    </row>
    <row r="159" spans="1:6">
      <c r="A159" s="1" t="s">
        <v>88</v>
      </c>
      <c r="B159" s="1">
        <v>68</v>
      </c>
      <c r="C159" s="1">
        <v>1524</v>
      </c>
      <c r="D159" s="2">
        <f>+D158-Tabla3[[#This Row],[Demanda]]+F158</f>
        <v>5195</v>
      </c>
      <c r="E159" s="2"/>
      <c r="F159" s="2"/>
    </row>
    <row r="160" spans="1:6">
      <c r="A160" s="1" t="s">
        <v>88</v>
      </c>
      <c r="B160" s="1">
        <v>69</v>
      </c>
      <c r="C160" s="1">
        <v>1070</v>
      </c>
      <c r="D160" s="2">
        <f>+D159-Tabla3[[#This Row],[Demanda]]+F159</f>
        <v>4125</v>
      </c>
      <c r="E160" s="2">
        <v>10000</v>
      </c>
      <c r="F160" s="2"/>
    </row>
    <row r="161" spans="1:6">
      <c r="A161" s="1" t="s">
        <v>88</v>
      </c>
      <c r="B161" s="1">
        <v>70</v>
      </c>
      <c r="C161" s="1">
        <v>1693</v>
      </c>
      <c r="D161" s="2">
        <f>+D160-Tabla3[[#This Row],[Demanda]]+F160</f>
        <v>2432</v>
      </c>
      <c r="E161" s="2"/>
      <c r="F161" s="2"/>
    </row>
    <row r="162" spans="1:6">
      <c r="A162" s="1" t="s">
        <v>88</v>
      </c>
      <c r="B162" s="1">
        <v>71</v>
      </c>
      <c r="C162" s="1">
        <v>0</v>
      </c>
      <c r="D162" s="2">
        <f>+D161-Tabla3[[#This Row],[Demanda]]+F161</f>
        <v>2432</v>
      </c>
      <c r="E162" s="2"/>
      <c r="F162" s="2">
        <v>10000</v>
      </c>
    </row>
    <row r="163" spans="1:6">
      <c r="A163" s="1" t="s">
        <v>88</v>
      </c>
      <c r="B163" s="1">
        <v>72</v>
      </c>
      <c r="C163" s="1">
        <v>1673</v>
      </c>
      <c r="D163" s="2">
        <f>+D162-Tabla3[[#This Row],[Demanda]]+F162</f>
        <v>10759</v>
      </c>
      <c r="E163" s="2"/>
      <c r="F163" s="2"/>
    </row>
    <row r="164" spans="1:6">
      <c r="A164" s="1" t="s">
        <v>88</v>
      </c>
      <c r="B164" s="1">
        <v>73</v>
      </c>
      <c r="C164" s="1">
        <v>1750</v>
      </c>
      <c r="D164" s="2">
        <f>+D163-Tabla3[[#This Row],[Demanda]]+F163</f>
        <v>9009</v>
      </c>
      <c r="E164" s="2"/>
      <c r="F164" s="2"/>
    </row>
    <row r="165" spans="1:6">
      <c r="A165" s="1" t="s">
        <v>88</v>
      </c>
      <c r="B165" s="1">
        <v>74</v>
      </c>
      <c r="C165" s="1">
        <v>1421</v>
      </c>
      <c r="D165" s="2">
        <f>+D164-Tabla3[[#This Row],[Demanda]]+F164</f>
        <v>7588</v>
      </c>
      <c r="E165" s="2"/>
      <c r="F165" s="2"/>
    </row>
    <row r="166" spans="1:6">
      <c r="A166" s="1" t="s">
        <v>88</v>
      </c>
      <c r="B166" s="1">
        <v>75</v>
      </c>
      <c r="C166" s="1">
        <v>1310</v>
      </c>
      <c r="D166" s="2">
        <f>+D165-Tabla3[[#This Row],[Demanda]]+F165</f>
        <v>6278</v>
      </c>
      <c r="E166" s="2"/>
      <c r="F166" s="2"/>
    </row>
    <row r="167" spans="1:6">
      <c r="A167" s="1" t="s">
        <v>88</v>
      </c>
      <c r="B167" s="1">
        <v>76</v>
      </c>
      <c r="C167" s="1">
        <v>1444</v>
      </c>
      <c r="D167" s="2">
        <f>+D166-Tabla3[[#This Row],[Demanda]]+F166</f>
        <v>4834</v>
      </c>
      <c r="E167" s="2"/>
      <c r="F167" s="2"/>
    </row>
    <row r="168" spans="1:6">
      <c r="A168" s="1" t="s">
        <v>88</v>
      </c>
      <c r="B168" s="1">
        <v>77</v>
      </c>
      <c r="C168" s="1">
        <v>1170</v>
      </c>
      <c r="D168" s="2">
        <f>+D167-Tabla3[[#This Row],[Demanda]]+F167</f>
        <v>3664</v>
      </c>
      <c r="E168" s="2">
        <v>10000</v>
      </c>
      <c r="F168" s="2"/>
    </row>
    <row r="169" spans="1:6">
      <c r="A169" s="1" t="s">
        <v>88</v>
      </c>
      <c r="B169" s="1">
        <v>78</v>
      </c>
      <c r="C169" s="1">
        <v>1496</v>
      </c>
      <c r="D169" s="2">
        <f>+D168-Tabla3[[#This Row],[Demanda]]+F168</f>
        <v>2168</v>
      </c>
      <c r="E169" s="2"/>
      <c r="F169" s="2"/>
    </row>
    <row r="170" spans="1:6">
      <c r="A170" s="1" t="s">
        <v>88</v>
      </c>
      <c r="B170" s="1">
        <v>79</v>
      </c>
      <c r="C170" s="1">
        <v>1142</v>
      </c>
      <c r="D170" s="2">
        <f>+D169-Tabla3[[#This Row],[Demanda]]+F169</f>
        <v>1026</v>
      </c>
      <c r="E170" s="2"/>
      <c r="F170" s="2">
        <v>10000</v>
      </c>
    </row>
    <row r="171" spans="1:6">
      <c r="A171" s="1" t="s">
        <v>88</v>
      </c>
      <c r="B171" s="1">
        <v>80</v>
      </c>
      <c r="C171" s="1">
        <v>1508</v>
      </c>
      <c r="D171" s="2">
        <f>+D170-Tabla3[[#This Row],[Demanda]]+F170</f>
        <v>9518</v>
      </c>
      <c r="E171" s="2"/>
      <c r="F171" s="2"/>
    </row>
    <row r="172" spans="1:6">
      <c r="A172" s="1" t="s">
        <v>88</v>
      </c>
      <c r="B172" s="1">
        <v>81</v>
      </c>
      <c r="C172" s="1">
        <v>1699</v>
      </c>
      <c r="D172" s="2">
        <f>+D171-Tabla3[[#This Row],[Demanda]]+F171</f>
        <v>7819</v>
      </c>
      <c r="E172" s="2"/>
      <c r="F172" s="2"/>
    </row>
    <row r="173" spans="1:6">
      <c r="A173" s="1" t="s">
        <v>88</v>
      </c>
      <c r="B173" s="1">
        <v>82</v>
      </c>
      <c r="C173" s="1">
        <v>0</v>
      </c>
      <c r="D173" s="2">
        <f>+D172-Tabla3[[#This Row],[Demanda]]+F172</f>
        <v>7819</v>
      </c>
      <c r="E173" s="2"/>
      <c r="F173" s="2"/>
    </row>
    <row r="174" spans="1:6">
      <c r="A174" s="1" t="s">
        <v>88</v>
      </c>
      <c r="B174" s="1">
        <v>83</v>
      </c>
      <c r="C174" s="1">
        <v>0</v>
      </c>
      <c r="D174" s="2">
        <f>+D173-Tabla3[[#This Row],[Demanda]]+F173</f>
        <v>7819</v>
      </c>
      <c r="E174" s="2"/>
      <c r="F174" s="2"/>
    </row>
    <row r="175" spans="1:6">
      <c r="A175" s="1" t="s">
        <v>88</v>
      </c>
      <c r="B175" s="1">
        <v>84</v>
      </c>
      <c r="C175" s="1">
        <v>1520</v>
      </c>
      <c r="D175" s="2">
        <f>+D174-Tabla3[[#This Row],[Demanda]]+F174</f>
        <v>6299</v>
      </c>
      <c r="E175" s="2"/>
      <c r="F175" s="2"/>
    </row>
    <row r="176" spans="1:6">
      <c r="A176" s="1" t="s">
        <v>88</v>
      </c>
      <c r="B176" s="1">
        <v>85</v>
      </c>
      <c r="C176" s="1">
        <v>1033</v>
      </c>
      <c r="D176" s="2">
        <f>+D175-Tabla3[[#This Row],[Demanda]]+F175</f>
        <v>5266</v>
      </c>
      <c r="E176" s="2"/>
      <c r="F176" s="2"/>
    </row>
    <row r="177" spans="1:8">
      <c r="A177" s="1" t="s">
        <v>88</v>
      </c>
      <c r="B177" s="1">
        <v>86</v>
      </c>
      <c r="C177" s="1">
        <v>1461</v>
      </c>
      <c r="D177" s="2">
        <f>+D176-Tabla3[[#This Row],[Demanda]]+F176</f>
        <v>3805</v>
      </c>
      <c r="E177" s="2">
        <v>10000</v>
      </c>
      <c r="F177" s="2"/>
    </row>
    <row r="178" spans="1:8">
      <c r="A178" s="1" t="s">
        <v>88</v>
      </c>
      <c r="B178" s="1">
        <v>87</v>
      </c>
      <c r="C178" s="1">
        <v>858</v>
      </c>
      <c r="D178" s="2">
        <f>+D177-Tabla3[[#This Row],[Demanda]]+F177</f>
        <v>2947</v>
      </c>
      <c r="E178" s="2"/>
      <c r="F178" s="2"/>
    </row>
    <row r="179" spans="1:8">
      <c r="A179" s="1" t="s">
        <v>88</v>
      </c>
      <c r="B179" s="1">
        <v>88</v>
      </c>
      <c r="C179" s="1">
        <v>947</v>
      </c>
      <c r="D179" s="2">
        <f>+D178-Tabla3[[#This Row],[Demanda]]+F178</f>
        <v>2000</v>
      </c>
      <c r="E179" s="2"/>
      <c r="F179" s="2">
        <v>10000</v>
      </c>
    </row>
    <row r="180" spans="1:8">
      <c r="A180" s="1" t="s">
        <v>88</v>
      </c>
      <c r="B180" s="1">
        <v>89</v>
      </c>
      <c r="C180" s="1">
        <v>1729</v>
      </c>
      <c r="D180" s="2">
        <f>+D179-Tabla3[[#This Row],[Demanda]]+F179</f>
        <v>10271</v>
      </c>
      <c r="E180" s="2"/>
      <c r="F180" s="2"/>
    </row>
    <row r="181" spans="1:8">
      <c r="A181" s="1" t="s">
        <v>88</v>
      </c>
      <c r="B181" s="1">
        <v>90</v>
      </c>
      <c r="C181" s="1">
        <v>1011</v>
      </c>
      <c r="D181" s="2">
        <f>+D180-Tabla3[[#This Row],[Demanda]]+F180</f>
        <v>9260</v>
      </c>
      <c r="E181" s="2"/>
      <c r="F181" s="2"/>
    </row>
    <row r="182" spans="1:8">
      <c r="A182" s="1" t="s">
        <v>89</v>
      </c>
      <c r="B182" s="1">
        <v>1</v>
      </c>
      <c r="C182" s="1">
        <v>1904</v>
      </c>
      <c r="D182" s="1">
        <f>9080-Tabla3[[#This Row],[Demanda]]</f>
        <v>7176</v>
      </c>
      <c r="E182" s="2"/>
      <c r="F182" s="2"/>
      <c r="H182">
        <f>AVERAGE(C182:C271)</f>
        <v>1182.1777777777777</v>
      </c>
    </row>
    <row r="183" spans="1:8">
      <c r="A183" s="1" t="s">
        <v>89</v>
      </c>
      <c r="B183" s="1">
        <v>2</v>
      </c>
      <c r="C183" s="1">
        <v>1690</v>
      </c>
      <c r="D183" s="2">
        <f>+D182-Tabla3[[#This Row],[Demanda]]+F182</f>
        <v>5486</v>
      </c>
      <c r="E183" s="2"/>
      <c r="F183" s="2">
        <v>8500</v>
      </c>
    </row>
    <row r="184" spans="1:8">
      <c r="A184" s="1" t="s">
        <v>89</v>
      </c>
      <c r="B184" s="1">
        <v>3</v>
      </c>
      <c r="C184" s="1">
        <v>1568</v>
      </c>
      <c r="D184" s="2">
        <f>+D183-Tabla3[[#This Row],[Demanda]]+F183</f>
        <v>12418</v>
      </c>
      <c r="E184" s="2"/>
      <c r="F184" s="2"/>
    </row>
    <row r="185" spans="1:8">
      <c r="A185" s="1" t="s">
        <v>89</v>
      </c>
      <c r="B185" s="1">
        <v>4</v>
      </c>
      <c r="C185" s="1">
        <v>1135</v>
      </c>
      <c r="D185" s="2">
        <f>+D184-Tabla3[[#This Row],[Demanda]]+F184</f>
        <v>11283</v>
      </c>
      <c r="E185" s="2">
        <v>8500</v>
      </c>
      <c r="F185" s="2"/>
    </row>
    <row r="186" spans="1:8">
      <c r="A186" s="1" t="s">
        <v>89</v>
      </c>
      <c r="B186" s="1">
        <v>5</v>
      </c>
      <c r="C186" s="1">
        <v>1884</v>
      </c>
      <c r="D186" s="2">
        <f>+D185-Tabla3[[#This Row],[Demanda]]+F185</f>
        <v>9399</v>
      </c>
      <c r="E186" s="2"/>
      <c r="F186" s="2"/>
    </row>
    <row r="187" spans="1:8">
      <c r="A187" s="1" t="s">
        <v>89</v>
      </c>
      <c r="B187" s="1">
        <v>6</v>
      </c>
      <c r="C187" s="1">
        <v>1391</v>
      </c>
      <c r="D187" s="2">
        <f>+D186-Tabla3[[#This Row],[Demanda]]+F186</f>
        <v>8008</v>
      </c>
      <c r="E187" s="2"/>
      <c r="F187" s="2"/>
    </row>
    <row r="188" spans="1:8">
      <c r="A188" s="1" t="s">
        <v>89</v>
      </c>
      <c r="B188" s="1">
        <v>7</v>
      </c>
      <c r="C188" s="1">
        <v>1857</v>
      </c>
      <c r="D188" s="2">
        <f>+D187-Tabla3[[#This Row],[Demanda]]+F187</f>
        <v>6151</v>
      </c>
      <c r="E188" s="2"/>
      <c r="F188" s="2">
        <v>8500</v>
      </c>
    </row>
    <row r="189" spans="1:8">
      <c r="A189" s="1" t="s">
        <v>89</v>
      </c>
      <c r="B189" s="1">
        <v>8</v>
      </c>
      <c r="C189" s="1">
        <v>1852</v>
      </c>
      <c r="D189" s="2">
        <f>+D188-Tabla3[[#This Row],[Demanda]]+F188</f>
        <v>12799</v>
      </c>
      <c r="E189" s="2"/>
      <c r="F189" s="2"/>
    </row>
    <row r="190" spans="1:8">
      <c r="A190" s="1" t="s">
        <v>89</v>
      </c>
      <c r="B190" s="1">
        <v>9</v>
      </c>
      <c r="C190" s="1">
        <v>979</v>
      </c>
      <c r="D190" s="2">
        <f>+D189-Tabla3[[#This Row],[Demanda]]+F189</f>
        <v>11820</v>
      </c>
      <c r="E190" s="2"/>
      <c r="F190" s="2"/>
    </row>
    <row r="191" spans="1:8">
      <c r="A191" s="1" t="s">
        <v>89</v>
      </c>
      <c r="B191" s="1">
        <v>10</v>
      </c>
      <c r="C191" s="1">
        <v>1331</v>
      </c>
      <c r="D191" s="2">
        <f>+D190-Tabla3[[#This Row],[Demanda]]+F190</f>
        <v>10489</v>
      </c>
      <c r="E191" s="2"/>
      <c r="F191" s="2"/>
    </row>
    <row r="192" spans="1:8">
      <c r="A192" s="1" t="s">
        <v>89</v>
      </c>
      <c r="B192" s="1">
        <v>11</v>
      </c>
      <c r="C192" s="1">
        <v>831</v>
      </c>
      <c r="D192" s="2">
        <f>+D191-Tabla3[[#This Row],[Demanda]]+F191</f>
        <v>9658</v>
      </c>
      <c r="E192" s="2"/>
      <c r="F192" s="2"/>
    </row>
    <row r="193" spans="1:6">
      <c r="A193" s="1" t="s">
        <v>89</v>
      </c>
      <c r="B193" s="1">
        <v>12</v>
      </c>
      <c r="C193" s="1">
        <v>833</v>
      </c>
      <c r="D193" s="2">
        <f>+D192-Tabla3[[#This Row],[Demanda]]+F192</f>
        <v>8825</v>
      </c>
      <c r="E193" s="2"/>
      <c r="F193" s="2"/>
    </row>
    <row r="194" spans="1:6">
      <c r="A194" s="1" t="s">
        <v>89</v>
      </c>
      <c r="B194" s="1">
        <v>13</v>
      </c>
      <c r="C194" s="1">
        <v>1101</v>
      </c>
      <c r="D194" s="2">
        <f>+D193-Tabla3[[#This Row],[Demanda]]+F193</f>
        <v>7724</v>
      </c>
      <c r="E194" s="2">
        <v>8500</v>
      </c>
      <c r="F194" s="2"/>
    </row>
    <row r="195" spans="1:6">
      <c r="A195" s="1" t="s">
        <v>89</v>
      </c>
      <c r="B195" s="1">
        <v>14</v>
      </c>
      <c r="C195" s="1">
        <v>1831</v>
      </c>
      <c r="D195" s="2">
        <f>+D194-Tabla3[[#This Row],[Demanda]]+F194</f>
        <v>5893</v>
      </c>
      <c r="E195" s="2"/>
      <c r="F195" s="2"/>
    </row>
    <row r="196" spans="1:6">
      <c r="A196" s="1" t="s">
        <v>89</v>
      </c>
      <c r="B196" s="1">
        <v>15</v>
      </c>
      <c r="C196" s="1">
        <v>0</v>
      </c>
      <c r="D196" s="2">
        <f>+D195-Tabla3[[#This Row],[Demanda]]+F195</f>
        <v>5893</v>
      </c>
      <c r="E196" s="2"/>
      <c r="F196" s="2"/>
    </row>
    <row r="197" spans="1:6">
      <c r="A197" s="1" t="s">
        <v>89</v>
      </c>
      <c r="B197" s="1">
        <v>16</v>
      </c>
      <c r="C197" s="1">
        <v>0</v>
      </c>
      <c r="D197" s="2">
        <f>+D196-Tabla3[[#This Row],[Demanda]]+F196</f>
        <v>5893</v>
      </c>
      <c r="E197" s="2"/>
      <c r="F197" s="2">
        <v>8500</v>
      </c>
    </row>
    <row r="198" spans="1:6">
      <c r="A198" s="1" t="s">
        <v>89</v>
      </c>
      <c r="B198" s="1">
        <v>17</v>
      </c>
      <c r="C198" s="1">
        <v>1522</v>
      </c>
      <c r="D198" s="2">
        <f>+D197-Tabla3[[#This Row],[Demanda]]+F197</f>
        <v>12871</v>
      </c>
      <c r="E198" s="2"/>
      <c r="F198" s="2"/>
    </row>
    <row r="199" spans="1:6">
      <c r="A199" s="1" t="s">
        <v>89</v>
      </c>
      <c r="B199" s="1">
        <v>18</v>
      </c>
      <c r="C199" s="1">
        <v>1703</v>
      </c>
      <c r="D199" s="2">
        <f>+D198-Tabla3[[#This Row],[Demanda]]+F198</f>
        <v>11168</v>
      </c>
      <c r="E199" s="2"/>
      <c r="F199" s="2"/>
    </row>
    <row r="200" spans="1:6">
      <c r="A200" s="1" t="s">
        <v>89</v>
      </c>
      <c r="B200" s="1">
        <v>19</v>
      </c>
      <c r="C200" s="1">
        <v>1754</v>
      </c>
      <c r="D200" s="2">
        <f>+D199-Tabla3[[#This Row],[Demanda]]+F199</f>
        <v>9414</v>
      </c>
      <c r="E200" s="2"/>
      <c r="F200" s="2"/>
    </row>
    <row r="201" spans="1:6">
      <c r="A201" s="1" t="s">
        <v>89</v>
      </c>
      <c r="B201" s="1">
        <v>20</v>
      </c>
      <c r="C201" s="1">
        <v>0</v>
      </c>
      <c r="D201" s="2">
        <f>+D200-Tabla3[[#This Row],[Demanda]]+F200</f>
        <v>9414</v>
      </c>
      <c r="E201" s="2"/>
      <c r="F201" s="2"/>
    </row>
    <row r="202" spans="1:6">
      <c r="A202" s="1" t="s">
        <v>89</v>
      </c>
      <c r="B202" s="1">
        <v>21</v>
      </c>
      <c r="C202" s="1">
        <v>1567</v>
      </c>
      <c r="D202" s="2">
        <f>+D201-Tabla3[[#This Row],[Demanda]]+F201</f>
        <v>7847</v>
      </c>
      <c r="E202" s="2"/>
      <c r="F202" s="2"/>
    </row>
    <row r="203" spans="1:6">
      <c r="A203" s="1" t="s">
        <v>89</v>
      </c>
      <c r="B203" s="1">
        <v>22</v>
      </c>
      <c r="C203" s="1">
        <v>1128</v>
      </c>
      <c r="D203" s="2">
        <f>+D202-Tabla3[[#This Row],[Demanda]]+F202</f>
        <v>6719</v>
      </c>
      <c r="E203" s="2"/>
      <c r="F203" s="2"/>
    </row>
    <row r="204" spans="1:6">
      <c r="A204" s="1" t="s">
        <v>89</v>
      </c>
      <c r="B204" s="1">
        <v>23</v>
      </c>
      <c r="C204" s="1">
        <v>1525</v>
      </c>
      <c r="D204" s="2">
        <f>+D203-Tabla3[[#This Row],[Demanda]]+F203</f>
        <v>5194</v>
      </c>
      <c r="E204" s="2"/>
      <c r="F204" s="2"/>
    </row>
    <row r="205" spans="1:6">
      <c r="A205" s="1" t="s">
        <v>89</v>
      </c>
      <c r="B205" s="1">
        <v>24</v>
      </c>
      <c r="C205" s="1">
        <v>0</v>
      </c>
      <c r="D205" s="2">
        <f>+D204-Tabla3[[#This Row],[Demanda]]+F204</f>
        <v>5194</v>
      </c>
      <c r="E205" s="2">
        <v>8500</v>
      </c>
      <c r="F205" s="2"/>
    </row>
    <row r="206" spans="1:6">
      <c r="A206" s="1" t="s">
        <v>89</v>
      </c>
      <c r="B206" s="1">
        <v>25</v>
      </c>
      <c r="C206" s="1">
        <v>1731</v>
      </c>
      <c r="D206" s="2">
        <f>+D205-Tabla3[[#This Row],[Demanda]]+F205</f>
        <v>3463</v>
      </c>
      <c r="E206" s="2"/>
      <c r="F206" s="2"/>
    </row>
    <row r="207" spans="1:6">
      <c r="A207" s="1" t="s">
        <v>89</v>
      </c>
      <c r="B207" s="1">
        <v>26</v>
      </c>
      <c r="C207" s="1">
        <v>1890</v>
      </c>
      <c r="D207" s="2">
        <f>+D206-Tabla3[[#This Row],[Demanda]]+F206</f>
        <v>1573</v>
      </c>
      <c r="E207" s="2"/>
      <c r="F207" s="2"/>
    </row>
    <row r="208" spans="1:6">
      <c r="A208" s="1" t="s">
        <v>89</v>
      </c>
      <c r="B208" s="1">
        <v>27</v>
      </c>
      <c r="C208" s="1">
        <v>1600</v>
      </c>
      <c r="D208" s="2">
        <f>+D207-Tabla3[[#This Row],[Demanda]]+F207</f>
        <v>-27</v>
      </c>
      <c r="E208" s="2"/>
      <c r="F208" s="2">
        <v>8500</v>
      </c>
    </row>
    <row r="209" spans="1:6">
      <c r="A209" s="1" t="s">
        <v>89</v>
      </c>
      <c r="B209" s="1">
        <v>28</v>
      </c>
      <c r="C209" s="1">
        <v>1263</v>
      </c>
      <c r="D209" s="2">
        <f>+D208-Tabla3[[#This Row],[Demanda]]+F208</f>
        <v>7210</v>
      </c>
      <c r="E209" s="2"/>
      <c r="F209" s="2"/>
    </row>
    <row r="210" spans="1:6">
      <c r="A210" s="1" t="s">
        <v>89</v>
      </c>
      <c r="B210" s="1">
        <v>29</v>
      </c>
      <c r="C210" s="1">
        <v>982</v>
      </c>
      <c r="D210" s="2">
        <f>+D209-Tabla3[[#This Row],[Demanda]]+F209</f>
        <v>6228</v>
      </c>
      <c r="E210" s="2"/>
      <c r="F210" s="2"/>
    </row>
    <row r="211" spans="1:6">
      <c r="A211" s="1" t="s">
        <v>89</v>
      </c>
      <c r="B211" s="1">
        <v>30</v>
      </c>
      <c r="C211" s="1">
        <v>1500</v>
      </c>
      <c r="D211" s="2">
        <f>+D210-Tabla3[[#This Row],[Demanda]]+F210</f>
        <v>4728</v>
      </c>
      <c r="E211" s="2">
        <v>8500</v>
      </c>
      <c r="F211" s="2"/>
    </row>
    <row r="212" spans="1:6">
      <c r="A212" s="1" t="s">
        <v>89</v>
      </c>
      <c r="B212" s="1">
        <v>31</v>
      </c>
      <c r="C212" s="1">
        <v>911</v>
      </c>
      <c r="D212" s="2">
        <f>+D211-Tabla3[[#This Row],[Demanda]]+F211</f>
        <v>3817</v>
      </c>
      <c r="E212" s="2"/>
      <c r="F212" s="2"/>
    </row>
    <row r="213" spans="1:6">
      <c r="A213" s="1" t="s">
        <v>89</v>
      </c>
      <c r="B213" s="1">
        <v>32</v>
      </c>
      <c r="C213" s="1">
        <v>1453</v>
      </c>
      <c r="D213" s="2">
        <f>+D212-Tabla3[[#This Row],[Demanda]]+F212</f>
        <v>2364</v>
      </c>
      <c r="E213" s="2"/>
      <c r="F213" s="2"/>
    </row>
    <row r="214" spans="1:6">
      <c r="A214" s="1" t="s">
        <v>89</v>
      </c>
      <c r="B214" s="1">
        <v>33</v>
      </c>
      <c r="C214" s="1">
        <v>1699</v>
      </c>
      <c r="D214" s="2">
        <f>+D213-Tabla3[[#This Row],[Demanda]]+F213</f>
        <v>665</v>
      </c>
      <c r="E214" s="2"/>
      <c r="F214" s="2">
        <v>8500</v>
      </c>
    </row>
    <row r="215" spans="1:6">
      <c r="A215" s="1" t="s">
        <v>89</v>
      </c>
      <c r="B215" s="1">
        <v>34</v>
      </c>
      <c r="C215" s="1">
        <v>1430</v>
      </c>
      <c r="D215" s="2">
        <f>+D214-Tabla3[[#This Row],[Demanda]]+F214</f>
        <v>7735</v>
      </c>
      <c r="E215" s="2"/>
      <c r="F215" s="2"/>
    </row>
    <row r="216" spans="1:6">
      <c r="A216" s="1" t="s">
        <v>89</v>
      </c>
      <c r="B216" s="1">
        <v>35</v>
      </c>
      <c r="C216" s="1">
        <v>1477</v>
      </c>
      <c r="D216" s="2">
        <f>+D215-Tabla3[[#This Row],[Demanda]]+F215</f>
        <v>6258</v>
      </c>
      <c r="E216" s="2"/>
      <c r="F216" s="2"/>
    </row>
    <row r="217" spans="1:6">
      <c r="A217" s="1" t="s">
        <v>89</v>
      </c>
      <c r="B217" s="1">
        <v>36</v>
      </c>
      <c r="C217" s="1">
        <v>1919</v>
      </c>
      <c r="D217" s="2">
        <f>+D216-Tabla3[[#This Row],[Demanda]]+F216</f>
        <v>4339</v>
      </c>
      <c r="E217" s="2">
        <v>8500</v>
      </c>
      <c r="F217" s="2"/>
    </row>
    <row r="218" spans="1:6">
      <c r="A218" s="1" t="s">
        <v>89</v>
      </c>
      <c r="B218" s="1">
        <v>37</v>
      </c>
      <c r="C218" s="1">
        <v>1525</v>
      </c>
      <c r="D218" s="2">
        <f>+D217-Tabla3[[#This Row],[Demanda]]+F217</f>
        <v>2814</v>
      </c>
      <c r="E218" s="2"/>
      <c r="F218" s="2"/>
    </row>
    <row r="219" spans="1:6">
      <c r="A219" s="1" t="s">
        <v>89</v>
      </c>
      <c r="B219" s="1">
        <v>38</v>
      </c>
      <c r="C219" s="1">
        <v>0</v>
      </c>
      <c r="D219" s="2">
        <f>+D218-Tabla3[[#This Row],[Demanda]]+F218</f>
        <v>2814</v>
      </c>
      <c r="E219" s="2"/>
      <c r="F219" s="2"/>
    </row>
    <row r="220" spans="1:6">
      <c r="A220" s="1" t="s">
        <v>89</v>
      </c>
      <c r="B220" s="1">
        <v>39</v>
      </c>
      <c r="C220" s="1">
        <v>1659</v>
      </c>
      <c r="D220" s="2">
        <f>+D219-Tabla3[[#This Row],[Demanda]]+F219</f>
        <v>1155</v>
      </c>
      <c r="E220" s="2"/>
      <c r="F220" s="2">
        <v>8500</v>
      </c>
    </row>
    <row r="221" spans="1:6">
      <c r="A221" s="1" t="s">
        <v>89</v>
      </c>
      <c r="B221" s="1">
        <v>40</v>
      </c>
      <c r="C221" s="1">
        <v>1980</v>
      </c>
      <c r="D221" s="2">
        <f>+D220-Tabla3[[#This Row],[Demanda]]+F220</f>
        <v>7675</v>
      </c>
      <c r="E221" s="2"/>
      <c r="F221" s="2"/>
    </row>
    <row r="222" spans="1:6">
      <c r="A222" s="1" t="s">
        <v>89</v>
      </c>
      <c r="B222" s="1">
        <v>41</v>
      </c>
      <c r="C222" s="1">
        <v>0</v>
      </c>
      <c r="D222" s="2">
        <f>+D221-Tabla3[[#This Row],[Demanda]]+F221</f>
        <v>7675</v>
      </c>
      <c r="E222" s="2"/>
      <c r="F222" s="2"/>
    </row>
    <row r="223" spans="1:6">
      <c r="A223" s="1" t="s">
        <v>89</v>
      </c>
      <c r="B223" s="1">
        <v>42</v>
      </c>
      <c r="C223" s="1">
        <v>1810</v>
      </c>
      <c r="D223" s="2">
        <f>+D222-Tabla3[[#This Row],[Demanda]]+F222</f>
        <v>5865</v>
      </c>
      <c r="E223" s="2">
        <v>8500</v>
      </c>
      <c r="F223" s="2"/>
    </row>
    <row r="224" spans="1:6">
      <c r="A224" s="1" t="s">
        <v>89</v>
      </c>
      <c r="B224" s="1">
        <v>43</v>
      </c>
      <c r="C224" s="1">
        <v>1567</v>
      </c>
      <c r="D224" s="2">
        <f>+D223-Tabla3[[#This Row],[Demanda]]+F223</f>
        <v>4298</v>
      </c>
      <c r="E224" s="2"/>
      <c r="F224" s="2"/>
    </row>
    <row r="225" spans="1:6">
      <c r="A225" s="1" t="s">
        <v>89</v>
      </c>
      <c r="B225" s="1">
        <v>44</v>
      </c>
      <c r="C225" s="1">
        <v>1716</v>
      </c>
      <c r="D225" s="2">
        <f>+D224-Tabla3[[#This Row],[Demanda]]+F224</f>
        <v>2582</v>
      </c>
      <c r="E225" s="2"/>
      <c r="F225" s="2"/>
    </row>
    <row r="226" spans="1:6">
      <c r="A226" s="1" t="s">
        <v>89</v>
      </c>
      <c r="B226" s="1">
        <v>45</v>
      </c>
      <c r="C226" s="1">
        <v>1346</v>
      </c>
      <c r="D226" s="2">
        <f>+D225-Tabla3[[#This Row],[Demanda]]+F225</f>
        <v>1236</v>
      </c>
      <c r="E226" s="2"/>
      <c r="F226" s="2">
        <v>8500</v>
      </c>
    </row>
    <row r="227" spans="1:6">
      <c r="A227" s="1" t="s">
        <v>89</v>
      </c>
      <c r="B227" s="1">
        <v>46</v>
      </c>
      <c r="C227" s="1">
        <v>1780</v>
      </c>
      <c r="D227" s="2">
        <f>+D226-Tabla3[[#This Row],[Demanda]]+F226</f>
        <v>7956</v>
      </c>
      <c r="E227" s="2"/>
      <c r="F227" s="2"/>
    </row>
    <row r="228" spans="1:6">
      <c r="A228" s="1" t="s">
        <v>89</v>
      </c>
      <c r="B228" s="1">
        <v>47</v>
      </c>
      <c r="C228" s="1">
        <v>1698</v>
      </c>
      <c r="D228" s="2">
        <f>+D227-Tabla3[[#This Row],[Demanda]]+F227</f>
        <v>6258</v>
      </c>
      <c r="E228" s="2">
        <v>8500</v>
      </c>
      <c r="F228" s="2"/>
    </row>
    <row r="229" spans="1:6">
      <c r="A229" s="1" t="s">
        <v>89</v>
      </c>
      <c r="B229" s="1">
        <v>48</v>
      </c>
      <c r="C229" s="1">
        <v>934</v>
      </c>
      <c r="D229" s="2">
        <f>+D228-Tabla3[[#This Row],[Demanda]]+F228</f>
        <v>5324</v>
      </c>
      <c r="E229" s="2"/>
      <c r="F229" s="2"/>
    </row>
    <row r="230" spans="1:6">
      <c r="A230" s="1" t="s">
        <v>89</v>
      </c>
      <c r="B230" s="1">
        <v>49</v>
      </c>
      <c r="C230" s="1">
        <v>0</v>
      </c>
      <c r="D230" s="2">
        <f>+D229-Tabla3[[#This Row],[Demanda]]+F229</f>
        <v>5324</v>
      </c>
      <c r="E230" s="2"/>
      <c r="F230" s="2"/>
    </row>
    <row r="231" spans="1:6">
      <c r="A231" s="1" t="s">
        <v>89</v>
      </c>
      <c r="B231" s="1">
        <v>50</v>
      </c>
      <c r="C231" s="1">
        <v>0</v>
      </c>
      <c r="D231" s="2">
        <f>+D230-Tabla3[[#This Row],[Demanda]]+F230</f>
        <v>5324</v>
      </c>
      <c r="E231" s="2"/>
      <c r="F231" s="2">
        <v>8500</v>
      </c>
    </row>
    <row r="232" spans="1:6">
      <c r="A232" s="1" t="s">
        <v>89</v>
      </c>
      <c r="B232" s="1">
        <v>51</v>
      </c>
      <c r="C232" s="1">
        <v>859</v>
      </c>
      <c r="D232" s="2">
        <f>+D231-Tabla3[[#This Row],[Demanda]]+F231</f>
        <v>12965</v>
      </c>
      <c r="E232" s="2"/>
      <c r="F232" s="2"/>
    </row>
    <row r="233" spans="1:6">
      <c r="A233" s="1" t="s">
        <v>89</v>
      </c>
      <c r="B233" s="1">
        <v>52</v>
      </c>
      <c r="C233" s="1">
        <v>894</v>
      </c>
      <c r="D233" s="2">
        <f>+D232-Tabla3[[#This Row],[Demanda]]+F232</f>
        <v>12071</v>
      </c>
      <c r="E233" s="2"/>
      <c r="F233" s="2"/>
    </row>
    <row r="234" spans="1:6">
      <c r="A234" s="1" t="s">
        <v>89</v>
      </c>
      <c r="B234" s="1">
        <v>53</v>
      </c>
      <c r="C234" s="1">
        <v>1230</v>
      </c>
      <c r="D234" s="2">
        <f>+D233-Tabla3[[#This Row],[Demanda]]+F233</f>
        <v>10841</v>
      </c>
      <c r="E234" s="2"/>
      <c r="F234" s="2"/>
    </row>
    <row r="235" spans="1:6">
      <c r="A235" s="1" t="s">
        <v>89</v>
      </c>
      <c r="B235" s="1">
        <v>54</v>
      </c>
      <c r="C235" s="1">
        <v>0</v>
      </c>
      <c r="D235" s="2">
        <f>+D234-Tabla3[[#This Row],[Demanda]]+F234</f>
        <v>10841</v>
      </c>
      <c r="E235" s="2"/>
      <c r="F235" s="2"/>
    </row>
    <row r="236" spans="1:6">
      <c r="A236" s="1" t="s">
        <v>89</v>
      </c>
      <c r="B236" s="1">
        <v>55</v>
      </c>
      <c r="C236" s="1">
        <v>826</v>
      </c>
      <c r="D236" s="2">
        <f>+D235-Tabla3[[#This Row],[Demanda]]+F235</f>
        <v>10015</v>
      </c>
      <c r="E236" s="2"/>
      <c r="F236" s="2"/>
    </row>
    <row r="237" spans="1:6">
      <c r="A237" s="1" t="s">
        <v>89</v>
      </c>
      <c r="B237" s="1">
        <v>56</v>
      </c>
      <c r="C237" s="1">
        <v>1001</v>
      </c>
      <c r="D237" s="2">
        <f>+D236-Tabla3[[#This Row],[Demanda]]+F236</f>
        <v>9014</v>
      </c>
      <c r="E237" s="2"/>
      <c r="F237" s="2"/>
    </row>
    <row r="238" spans="1:6">
      <c r="A238" s="1" t="s">
        <v>89</v>
      </c>
      <c r="B238" s="1">
        <v>57</v>
      </c>
      <c r="C238" s="1">
        <v>1740</v>
      </c>
      <c r="D238" s="2">
        <f>+D237-Tabla3[[#This Row],[Demanda]]+F237</f>
        <v>7274</v>
      </c>
      <c r="E238" s="2"/>
      <c r="F238" s="2"/>
    </row>
    <row r="239" spans="1:6">
      <c r="A239" s="1" t="s">
        <v>89</v>
      </c>
      <c r="B239" s="1">
        <v>58</v>
      </c>
      <c r="C239" s="1">
        <v>906</v>
      </c>
      <c r="D239" s="2">
        <f>+D238-Tabla3[[#This Row],[Demanda]]+F238</f>
        <v>6368</v>
      </c>
      <c r="E239" s="2"/>
      <c r="F239" s="2"/>
    </row>
    <row r="240" spans="1:6">
      <c r="A240" s="1" t="s">
        <v>89</v>
      </c>
      <c r="B240" s="1">
        <v>59</v>
      </c>
      <c r="C240" s="1">
        <v>1448</v>
      </c>
      <c r="D240" s="2">
        <f>+D239-Tabla3[[#This Row],[Demanda]]+F239</f>
        <v>4920</v>
      </c>
      <c r="E240" s="2">
        <v>8500</v>
      </c>
      <c r="F240" s="2"/>
    </row>
    <row r="241" spans="1:6">
      <c r="A241" s="1" t="s">
        <v>89</v>
      </c>
      <c r="B241" s="1">
        <v>60</v>
      </c>
      <c r="C241" s="1">
        <v>1555</v>
      </c>
      <c r="D241" s="2">
        <f>+D240-Tabla3[[#This Row],[Demanda]]+F240</f>
        <v>3365</v>
      </c>
      <c r="E241" s="2"/>
      <c r="F241" s="2"/>
    </row>
    <row r="242" spans="1:6">
      <c r="A242" s="1" t="s">
        <v>89</v>
      </c>
      <c r="B242" s="1">
        <v>61</v>
      </c>
      <c r="C242" s="1">
        <v>0</v>
      </c>
      <c r="D242" s="2">
        <f>+D241-Tabla3[[#This Row],[Demanda]]+F241</f>
        <v>3365</v>
      </c>
      <c r="E242" s="2"/>
      <c r="F242" s="2"/>
    </row>
    <row r="243" spans="1:6">
      <c r="A243" s="1" t="s">
        <v>89</v>
      </c>
      <c r="B243" s="1">
        <v>62</v>
      </c>
      <c r="C243" s="1">
        <v>1746</v>
      </c>
      <c r="D243" s="2">
        <f>+D242-Tabla3[[#This Row],[Demanda]]+F242</f>
        <v>1619</v>
      </c>
      <c r="E243" s="2"/>
      <c r="F243" s="2">
        <v>8500</v>
      </c>
    </row>
    <row r="244" spans="1:6">
      <c r="A244" s="1" t="s">
        <v>89</v>
      </c>
      <c r="B244" s="1">
        <v>63</v>
      </c>
      <c r="C244" s="1">
        <v>1007</v>
      </c>
      <c r="D244" s="2">
        <f>+D243-Tabla3[[#This Row],[Demanda]]+F243</f>
        <v>9112</v>
      </c>
      <c r="E244" s="2"/>
      <c r="F244" s="2"/>
    </row>
    <row r="245" spans="1:6">
      <c r="A245" s="1" t="s">
        <v>89</v>
      </c>
      <c r="B245" s="1">
        <v>64</v>
      </c>
      <c r="C245" s="1">
        <v>1629</v>
      </c>
      <c r="D245" s="2">
        <f>+D244-Tabla3[[#This Row],[Demanda]]+F244</f>
        <v>7483</v>
      </c>
      <c r="E245" s="2"/>
      <c r="F245" s="2"/>
    </row>
    <row r="246" spans="1:6">
      <c r="A246" s="1" t="s">
        <v>89</v>
      </c>
      <c r="B246" s="1">
        <v>65</v>
      </c>
      <c r="C246" s="1">
        <v>1060</v>
      </c>
      <c r="D246" s="2">
        <f>+D245-Tabla3[[#This Row],[Demanda]]+F245</f>
        <v>6423</v>
      </c>
      <c r="E246" s="2"/>
      <c r="F246" s="2"/>
    </row>
    <row r="247" spans="1:6">
      <c r="A247" s="1" t="s">
        <v>89</v>
      </c>
      <c r="B247" s="1">
        <v>66</v>
      </c>
      <c r="C247" s="1">
        <v>0</v>
      </c>
      <c r="D247" s="2">
        <f>+D246-Tabla3[[#This Row],[Demanda]]+F246</f>
        <v>6423</v>
      </c>
      <c r="E247" s="2"/>
      <c r="F247" s="2"/>
    </row>
    <row r="248" spans="1:6">
      <c r="A248" s="1" t="s">
        <v>89</v>
      </c>
      <c r="B248" s="1">
        <v>67</v>
      </c>
      <c r="C248" s="1">
        <v>1009</v>
      </c>
      <c r="D248" s="2">
        <f>+D247-Tabla3[[#This Row],[Demanda]]+F247</f>
        <v>5414</v>
      </c>
      <c r="E248" s="2"/>
      <c r="F248" s="2"/>
    </row>
    <row r="249" spans="1:6">
      <c r="A249" s="1" t="s">
        <v>89</v>
      </c>
      <c r="B249" s="1">
        <v>68</v>
      </c>
      <c r="C249" s="1">
        <v>984</v>
      </c>
      <c r="D249" s="2">
        <f>+D248-Tabla3[[#This Row],[Demanda]]+F248</f>
        <v>4430</v>
      </c>
      <c r="E249" s="2">
        <v>8500</v>
      </c>
      <c r="F249" s="2"/>
    </row>
    <row r="250" spans="1:6">
      <c r="A250" s="1" t="s">
        <v>89</v>
      </c>
      <c r="B250" s="1">
        <v>69</v>
      </c>
      <c r="C250" s="1">
        <v>1813</v>
      </c>
      <c r="D250" s="2">
        <f>+D249-Tabla3[[#This Row],[Demanda]]+F249</f>
        <v>2617</v>
      </c>
      <c r="E250" s="2"/>
      <c r="F250" s="2"/>
    </row>
    <row r="251" spans="1:6">
      <c r="A251" s="1" t="s">
        <v>89</v>
      </c>
      <c r="B251" s="1">
        <v>70</v>
      </c>
      <c r="C251" s="1">
        <v>852</v>
      </c>
      <c r="D251" s="2">
        <f>+D250-Tabla3[[#This Row],[Demanda]]+F250</f>
        <v>1765</v>
      </c>
      <c r="E251" s="2"/>
      <c r="F251" s="2"/>
    </row>
    <row r="252" spans="1:6">
      <c r="A252" s="1" t="s">
        <v>89</v>
      </c>
      <c r="B252" s="1">
        <v>71</v>
      </c>
      <c r="C252" s="1">
        <v>1157</v>
      </c>
      <c r="D252" s="2">
        <f>+D251-Tabla3[[#This Row],[Demanda]]+F251</f>
        <v>608</v>
      </c>
      <c r="E252" s="2"/>
      <c r="F252" s="2">
        <v>8500</v>
      </c>
    </row>
    <row r="253" spans="1:6">
      <c r="A253" s="1" t="s">
        <v>89</v>
      </c>
      <c r="B253" s="1">
        <v>72</v>
      </c>
      <c r="C253" s="1">
        <v>0</v>
      </c>
      <c r="D253" s="2">
        <f>+D252-Tabla3[[#This Row],[Demanda]]+F252</f>
        <v>9108</v>
      </c>
      <c r="E253" s="2"/>
      <c r="F253" s="2"/>
    </row>
    <row r="254" spans="1:6">
      <c r="A254" s="1" t="s">
        <v>89</v>
      </c>
      <c r="B254" s="1">
        <v>73</v>
      </c>
      <c r="C254" s="1">
        <v>1970</v>
      </c>
      <c r="D254" s="2">
        <f>+D253-Tabla3[[#This Row],[Demanda]]+F253</f>
        <v>7138</v>
      </c>
      <c r="E254" s="2"/>
      <c r="F254" s="2"/>
    </row>
    <row r="255" spans="1:6">
      <c r="A255" s="1" t="s">
        <v>89</v>
      </c>
      <c r="B255" s="1">
        <v>74</v>
      </c>
      <c r="C255" s="1">
        <v>0</v>
      </c>
      <c r="D255" s="2">
        <f>+D254-Tabla3[[#This Row],[Demanda]]+F254</f>
        <v>7138</v>
      </c>
      <c r="E255" s="2"/>
      <c r="F255" s="2"/>
    </row>
    <row r="256" spans="1:6">
      <c r="A256" s="1" t="s">
        <v>89</v>
      </c>
      <c r="B256" s="1">
        <v>75</v>
      </c>
      <c r="C256" s="1">
        <v>1191</v>
      </c>
      <c r="D256" s="2">
        <f>+D255-Tabla3[[#This Row],[Demanda]]+F255</f>
        <v>5947</v>
      </c>
      <c r="E256" s="2">
        <v>8500</v>
      </c>
      <c r="F256" s="2"/>
    </row>
    <row r="257" spans="1:8">
      <c r="A257" s="1" t="s">
        <v>89</v>
      </c>
      <c r="B257" s="1">
        <v>76</v>
      </c>
      <c r="C257" s="1">
        <v>1066</v>
      </c>
      <c r="D257" s="2">
        <f>+D256-Tabla3[[#This Row],[Demanda]]+F256</f>
        <v>4881</v>
      </c>
      <c r="E257" s="2"/>
      <c r="F257" s="2"/>
    </row>
    <row r="258" spans="1:8">
      <c r="A258" s="1" t="s">
        <v>89</v>
      </c>
      <c r="B258" s="1">
        <v>77</v>
      </c>
      <c r="C258" s="1">
        <v>1842</v>
      </c>
      <c r="D258" s="2">
        <f>+D257-Tabla3[[#This Row],[Demanda]]+F257</f>
        <v>3039</v>
      </c>
      <c r="E258" s="2"/>
      <c r="F258" s="2"/>
    </row>
    <row r="259" spans="1:8">
      <c r="A259" s="1" t="s">
        <v>89</v>
      </c>
      <c r="B259" s="1">
        <v>78</v>
      </c>
      <c r="C259" s="1">
        <v>1160</v>
      </c>
      <c r="D259" s="2">
        <f>+D258-Tabla3[[#This Row],[Demanda]]+F258</f>
        <v>1879</v>
      </c>
      <c r="E259" s="2"/>
      <c r="F259" s="2">
        <v>8500</v>
      </c>
    </row>
    <row r="260" spans="1:8">
      <c r="A260" s="1" t="s">
        <v>89</v>
      </c>
      <c r="B260" s="1">
        <v>79</v>
      </c>
      <c r="C260" s="1">
        <v>1236</v>
      </c>
      <c r="D260" s="2">
        <f>+D259-Tabla3[[#This Row],[Demanda]]+F259</f>
        <v>9143</v>
      </c>
      <c r="E260" s="2"/>
      <c r="F260" s="2"/>
    </row>
    <row r="261" spans="1:8">
      <c r="A261" s="1" t="s">
        <v>89</v>
      </c>
      <c r="B261" s="1">
        <v>80</v>
      </c>
      <c r="C261" s="1">
        <v>0</v>
      </c>
      <c r="D261" s="2">
        <f>+D260-Tabla3[[#This Row],[Demanda]]+F260</f>
        <v>9143</v>
      </c>
      <c r="E261" s="2"/>
      <c r="F261" s="2"/>
    </row>
    <row r="262" spans="1:8">
      <c r="A262" s="1" t="s">
        <v>89</v>
      </c>
      <c r="B262" s="1">
        <v>81</v>
      </c>
      <c r="C262" s="1">
        <v>1110</v>
      </c>
      <c r="D262" s="2">
        <f>+D261-Tabla3[[#This Row],[Demanda]]+F261</f>
        <v>8033</v>
      </c>
      <c r="E262" s="2"/>
      <c r="F262" s="2"/>
    </row>
    <row r="263" spans="1:8">
      <c r="A263" s="1" t="s">
        <v>89</v>
      </c>
      <c r="B263" s="1">
        <v>82</v>
      </c>
      <c r="C263" s="1">
        <v>1236</v>
      </c>
      <c r="D263" s="2">
        <f>+D262-Tabla3[[#This Row],[Demanda]]+F262</f>
        <v>6797</v>
      </c>
      <c r="E263" s="2"/>
      <c r="F263" s="2"/>
    </row>
    <row r="264" spans="1:8">
      <c r="A264" s="1" t="s">
        <v>89</v>
      </c>
      <c r="B264" s="1">
        <v>83</v>
      </c>
      <c r="C264" s="1">
        <v>1325</v>
      </c>
      <c r="D264" s="2">
        <f>+D263-Tabla3[[#This Row],[Demanda]]+F263</f>
        <v>5472</v>
      </c>
      <c r="E264" s="2"/>
      <c r="F264" s="2"/>
    </row>
    <row r="265" spans="1:8">
      <c r="A265" s="1" t="s">
        <v>89</v>
      </c>
      <c r="B265" s="1">
        <v>84</v>
      </c>
      <c r="C265" s="1">
        <v>1018</v>
      </c>
      <c r="D265" s="2">
        <f>+D264-Tabla3[[#This Row],[Demanda]]+F264</f>
        <v>4454</v>
      </c>
      <c r="E265" s="2">
        <v>8500</v>
      </c>
      <c r="F265" s="2"/>
    </row>
    <row r="266" spans="1:8">
      <c r="A266" s="1" t="s">
        <v>89</v>
      </c>
      <c r="B266" s="1">
        <v>85</v>
      </c>
      <c r="C266" s="1">
        <v>1010</v>
      </c>
      <c r="D266" s="2">
        <f>+D265-Tabla3[[#This Row],[Demanda]]+F265</f>
        <v>3444</v>
      </c>
      <c r="E266" s="2"/>
      <c r="F266" s="2"/>
    </row>
    <row r="267" spans="1:8">
      <c r="A267" s="1" t="s">
        <v>89</v>
      </c>
      <c r="B267" s="1">
        <v>86</v>
      </c>
      <c r="C267" s="1">
        <v>1779</v>
      </c>
      <c r="D267" s="2">
        <f>+D266-Tabla3[[#This Row],[Demanda]]+F266</f>
        <v>1665</v>
      </c>
      <c r="E267" s="2"/>
      <c r="F267" s="2"/>
    </row>
    <row r="268" spans="1:8">
      <c r="A268" s="1" t="s">
        <v>89</v>
      </c>
      <c r="B268" s="1">
        <v>87</v>
      </c>
      <c r="C268" s="1">
        <v>1398</v>
      </c>
      <c r="D268" s="2">
        <f>+D267-Tabla3[[#This Row],[Demanda]]+F267</f>
        <v>267</v>
      </c>
      <c r="E268" s="2"/>
      <c r="F268" s="2">
        <v>8500</v>
      </c>
    </row>
    <row r="269" spans="1:8">
      <c r="A269" s="1" t="s">
        <v>89</v>
      </c>
      <c r="B269" s="1">
        <v>88</v>
      </c>
      <c r="C269" s="1">
        <v>1795</v>
      </c>
      <c r="D269" s="2">
        <f>+D268-Tabla3[[#This Row],[Demanda]]+F268</f>
        <v>6972</v>
      </c>
      <c r="E269" s="2"/>
      <c r="F269" s="2"/>
    </row>
    <row r="270" spans="1:8">
      <c r="A270" s="1" t="s">
        <v>89</v>
      </c>
      <c r="B270" s="1">
        <v>89</v>
      </c>
      <c r="C270" s="1">
        <v>1137</v>
      </c>
      <c r="D270" s="2">
        <f>+D269-Tabla3[[#This Row],[Demanda]]+F269</f>
        <v>5835</v>
      </c>
      <c r="E270" s="2"/>
      <c r="F270" s="2"/>
    </row>
    <row r="271" spans="1:8">
      <c r="A271" s="1" t="s">
        <v>89</v>
      </c>
      <c r="B271" s="1">
        <v>90</v>
      </c>
      <c r="C271" s="1">
        <v>1151</v>
      </c>
      <c r="D271" s="2">
        <f>+D270-Tabla3[[#This Row],[Demanda]]+F270</f>
        <v>4684</v>
      </c>
      <c r="E271" s="2">
        <v>8500</v>
      </c>
      <c r="F271" s="2"/>
    </row>
    <row r="272" spans="1:8">
      <c r="A272" s="1" t="s">
        <v>90</v>
      </c>
      <c r="B272" s="1">
        <v>1</v>
      </c>
      <c r="C272" s="1">
        <v>1268</v>
      </c>
      <c r="D272" s="1">
        <f>8740-Tabla3[[#This Row],[Demanda]]</f>
        <v>7472</v>
      </c>
      <c r="E272" s="2"/>
      <c r="F272" s="2"/>
      <c r="H272">
        <f>AVERAGE(C272:C361)</f>
        <v>1461.4</v>
      </c>
    </row>
    <row r="273" spans="1:6">
      <c r="A273" s="1" t="s">
        <v>90</v>
      </c>
      <c r="B273" s="1">
        <v>2</v>
      </c>
      <c r="C273" s="1">
        <v>1259</v>
      </c>
      <c r="D273" s="2">
        <f>+D272-Tabla3[[#This Row],[Demanda]]+F272</f>
        <v>6213</v>
      </c>
      <c r="E273" s="2"/>
      <c r="F273" s="2"/>
    </row>
    <row r="274" spans="1:6">
      <c r="A274" s="1" t="s">
        <v>90</v>
      </c>
      <c r="B274" s="1">
        <v>3</v>
      </c>
      <c r="C274" s="1">
        <v>1078</v>
      </c>
      <c r="D274" s="2">
        <f>+D273-Tabla3[[#This Row],[Demanda]]+F273</f>
        <v>5135</v>
      </c>
      <c r="E274" s="2">
        <v>9800</v>
      </c>
      <c r="F274" s="2"/>
    </row>
    <row r="275" spans="1:6">
      <c r="A275" s="1" t="s">
        <v>90</v>
      </c>
      <c r="B275" s="1">
        <v>4</v>
      </c>
      <c r="C275" s="1">
        <v>1170</v>
      </c>
      <c r="D275" s="2">
        <f>+D274-Tabla3[[#This Row],[Demanda]]+F274</f>
        <v>3965</v>
      </c>
      <c r="E275" s="2"/>
      <c r="F275" s="2">
        <v>1800</v>
      </c>
    </row>
    <row r="276" spans="1:6">
      <c r="A276" s="1" t="s">
        <v>90</v>
      </c>
      <c r="B276" s="1">
        <v>5</v>
      </c>
      <c r="C276" s="1">
        <v>911</v>
      </c>
      <c r="D276" s="2">
        <f>+D275-Tabla3[[#This Row],[Demanda]]+F275</f>
        <v>4854</v>
      </c>
      <c r="E276" s="2"/>
      <c r="F276" s="2">
        <v>1800</v>
      </c>
    </row>
    <row r="277" spans="1:6">
      <c r="A277" s="1" t="s">
        <v>90</v>
      </c>
      <c r="B277" s="1">
        <v>6</v>
      </c>
      <c r="C277" s="1">
        <v>1112</v>
      </c>
      <c r="D277" s="2">
        <f>+D276-Tabla3[[#This Row],[Demanda]]+F276</f>
        <v>5542</v>
      </c>
      <c r="E277" s="2"/>
      <c r="F277" s="2">
        <v>1800</v>
      </c>
    </row>
    <row r="278" spans="1:6">
      <c r="A278" s="1" t="s">
        <v>90</v>
      </c>
      <c r="B278" s="1">
        <v>7</v>
      </c>
      <c r="C278" s="1">
        <v>1041</v>
      </c>
      <c r="D278" s="2">
        <f>+D277-Tabla3[[#This Row],[Demanda]]+F277</f>
        <v>6301</v>
      </c>
      <c r="E278" s="2"/>
      <c r="F278" s="2">
        <v>1800</v>
      </c>
    </row>
    <row r="279" spans="1:6">
      <c r="A279" s="1" t="s">
        <v>90</v>
      </c>
      <c r="B279" s="1">
        <v>8</v>
      </c>
      <c r="C279" s="1">
        <v>1187</v>
      </c>
      <c r="D279" s="2">
        <f>+D278-Tabla3[[#This Row],[Demanda]]+F278</f>
        <v>6914</v>
      </c>
      <c r="E279" s="2"/>
      <c r="F279" s="2">
        <v>1800</v>
      </c>
    </row>
    <row r="280" spans="1:6">
      <c r="A280" s="1" t="s">
        <v>90</v>
      </c>
      <c r="B280" s="1">
        <v>9</v>
      </c>
      <c r="C280" s="1">
        <v>1193</v>
      </c>
      <c r="D280" s="2">
        <f>+D279-Tabla3[[#This Row],[Demanda]]+F279</f>
        <v>7521</v>
      </c>
      <c r="E280" s="2"/>
      <c r="F280" s="2">
        <v>800</v>
      </c>
    </row>
    <row r="281" spans="1:6">
      <c r="A281" s="1" t="s">
        <v>90</v>
      </c>
      <c r="B281" s="1">
        <v>10</v>
      </c>
      <c r="C281" s="1">
        <v>1068</v>
      </c>
      <c r="D281" s="2">
        <f>+D280-Tabla3[[#This Row],[Demanda]]+F280</f>
        <v>7253</v>
      </c>
      <c r="E281" s="2"/>
      <c r="F281" s="2"/>
    </row>
    <row r="282" spans="1:6">
      <c r="A282" s="1" t="s">
        <v>90</v>
      </c>
      <c r="B282" s="1">
        <v>11</v>
      </c>
      <c r="C282" s="1">
        <v>995</v>
      </c>
      <c r="D282" s="2">
        <f>+D281-Tabla3[[#This Row],[Demanda]]+F281</f>
        <v>6258</v>
      </c>
      <c r="E282" s="2"/>
      <c r="F282" s="2"/>
    </row>
    <row r="283" spans="1:6">
      <c r="A283" s="1" t="s">
        <v>90</v>
      </c>
      <c r="B283" s="1">
        <v>12</v>
      </c>
      <c r="C283" s="1">
        <v>999</v>
      </c>
      <c r="D283" s="2">
        <f>+D282-Tabla3[[#This Row],[Demanda]]+F282</f>
        <v>5259</v>
      </c>
      <c r="E283" s="2">
        <v>9800</v>
      </c>
      <c r="F283" s="2"/>
    </row>
    <row r="284" spans="1:6">
      <c r="A284" s="1" t="s">
        <v>90</v>
      </c>
      <c r="B284" s="1">
        <v>13</v>
      </c>
      <c r="C284" s="1">
        <v>1117</v>
      </c>
      <c r="D284" s="2">
        <f>+D283-Tabla3[[#This Row],[Demanda]]+F283</f>
        <v>4142</v>
      </c>
      <c r="E284" s="2"/>
      <c r="F284" s="2">
        <v>1800</v>
      </c>
    </row>
    <row r="285" spans="1:6">
      <c r="A285" s="1" t="s">
        <v>90</v>
      </c>
      <c r="B285" s="1">
        <v>14</v>
      </c>
      <c r="C285" s="1">
        <v>1218</v>
      </c>
      <c r="D285" s="2">
        <f>+D284-Tabla3[[#This Row],[Demanda]]+F284</f>
        <v>4724</v>
      </c>
      <c r="E285" s="2"/>
      <c r="F285" s="2">
        <v>1800</v>
      </c>
    </row>
    <row r="286" spans="1:6">
      <c r="A286" s="1" t="s">
        <v>90</v>
      </c>
      <c r="B286" s="1">
        <v>15</v>
      </c>
      <c r="C286" s="1">
        <v>1215</v>
      </c>
      <c r="D286" s="2">
        <f>+D285-Tabla3[[#This Row],[Demanda]]+F285</f>
        <v>5309</v>
      </c>
      <c r="E286" s="2"/>
      <c r="F286" s="2">
        <v>1800</v>
      </c>
    </row>
    <row r="287" spans="1:6">
      <c r="A287" s="1" t="s">
        <v>90</v>
      </c>
      <c r="B287" s="1">
        <v>16</v>
      </c>
      <c r="C287" s="1">
        <v>917</v>
      </c>
      <c r="D287" s="2">
        <f>+D286-Tabla3[[#This Row],[Demanda]]+F286</f>
        <v>6192</v>
      </c>
      <c r="E287" s="2"/>
      <c r="F287" s="2">
        <v>1800</v>
      </c>
    </row>
    <row r="288" spans="1:6">
      <c r="A288" s="1" t="s">
        <v>90</v>
      </c>
      <c r="B288" s="1">
        <v>17</v>
      </c>
      <c r="C288" s="1">
        <v>1012</v>
      </c>
      <c r="D288" s="2">
        <f>+D287-Tabla3[[#This Row],[Demanda]]+F287</f>
        <v>6980</v>
      </c>
      <c r="E288" s="2"/>
      <c r="F288" s="2">
        <v>1800</v>
      </c>
    </row>
    <row r="289" spans="1:6">
      <c r="A289" s="1" t="s">
        <v>90</v>
      </c>
      <c r="B289" s="1">
        <v>18</v>
      </c>
      <c r="C289" s="1">
        <v>1313</v>
      </c>
      <c r="D289" s="2">
        <f>+D288-Tabla3[[#This Row],[Demanda]]+F288</f>
        <v>7467</v>
      </c>
      <c r="E289" s="2"/>
      <c r="F289" s="2">
        <v>800</v>
      </c>
    </row>
    <row r="290" spans="1:6">
      <c r="A290" s="1" t="s">
        <v>90</v>
      </c>
      <c r="B290" s="1">
        <v>19</v>
      </c>
      <c r="C290" s="1">
        <v>1196</v>
      </c>
      <c r="D290" s="2">
        <f>+D289-Tabla3[[#This Row],[Demanda]]+F289</f>
        <v>7071</v>
      </c>
      <c r="E290" s="2">
        <v>9800</v>
      </c>
      <c r="F290" s="2"/>
    </row>
    <row r="291" spans="1:6">
      <c r="A291" s="1" t="s">
        <v>90</v>
      </c>
      <c r="B291" s="1">
        <v>20</v>
      </c>
      <c r="C291" s="1">
        <v>1164</v>
      </c>
      <c r="D291" s="2">
        <f>+D290-Tabla3[[#This Row],[Demanda]]+F290</f>
        <v>5907</v>
      </c>
      <c r="E291" s="2"/>
      <c r="F291" s="2">
        <v>1800</v>
      </c>
    </row>
    <row r="292" spans="1:6">
      <c r="A292" s="1" t="s">
        <v>90</v>
      </c>
      <c r="B292" s="1">
        <v>21</v>
      </c>
      <c r="C292" s="1">
        <v>1366</v>
      </c>
      <c r="D292" s="2">
        <f>+D291-Tabla3[[#This Row],[Demanda]]+F291</f>
        <v>6341</v>
      </c>
      <c r="E292" s="2"/>
      <c r="F292" s="2">
        <v>1800</v>
      </c>
    </row>
    <row r="293" spans="1:6">
      <c r="A293" s="1" t="s">
        <v>90</v>
      </c>
      <c r="B293" s="1">
        <v>22</v>
      </c>
      <c r="C293" s="1">
        <v>1063</v>
      </c>
      <c r="D293" s="2">
        <f>+D292-Tabla3[[#This Row],[Demanda]]+F292</f>
        <v>7078</v>
      </c>
      <c r="E293" s="2"/>
      <c r="F293" s="2">
        <v>1800</v>
      </c>
    </row>
    <row r="294" spans="1:6">
      <c r="A294" s="1" t="s">
        <v>90</v>
      </c>
      <c r="B294" s="1">
        <v>23</v>
      </c>
      <c r="C294" s="1">
        <v>1139</v>
      </c>
      <c r="D294" s="2">
        <f>+D293-Tabla3[[#This Row],[Demanda]]+F293</f>
        <v>7739</v>
      </c>
      <c r="E294" s="2"/>
      <c r="F294" s="2">
        <v>1800</v>
      </c>
    </row>
    <row r="295" spans="1:6">
      <c r="A295" s="1" t="s">
        <v>90</v>
      </c>
      <c r="B295" s="1">
        <v>24</v>
      </c>
      <c r="C295" s="1">
        <v>1199</v>
      </c>
      <c r="D295" s="2">
        <f>+D294-Tabla3[[#This Row],[Demanda]]+F294</f>
        <v>8340</v>
      </c>
      <c r="E295" s="2"/>
      <c r="F295" s="2">
        <v>1800</v>
      </c>
    </row>
    <row r="296" spans="1:6">
      <c r="A296" s="1" t="s">
        <v>90</v>
      </c>
      <c r="B296" s="1">
        <v>25</v>
      </c>
      <c r="C296" s="1">
        <v>1213</v>
      </c>
      <c r="D296" s="2">
        <f>+D295-Tabla3[[#This Row],[Demanda]]+F295</f>
        <v>8927</v>
      </c>
      <c r="E296" s="2"/>
      <c r="F296" s="2">
        <v>800</v>
      </c>
    </row>
    <row r="297" spans="1:6">
      <c r="A297" s="1" t="s">
        <v>90</v>
      </c>
      <c r="B297" s="1">
        <v>26</v>
      </c>
      <c r="C297" s="1">
        <v>1455</v>
      </c>
      <c r="D297" s="2">
        <f>+D296-Tabla3[[#This Row],[Demanda]]+F296</f>
        <v>8272</v>
      </c>
      <c r="E297" s="2">
        <v>9800</v>
      </c>
      <c r="F297" s="2"/>
    </row>
    <row r="298" spans="1:6">
      <c r="A298" s="1" t="s">
        <v>90</v>
      </c>
      <c r="B298" s="1">
        <v>27</v>
      </c>
      <c r="C298" s="1">
        <v>1208</v>
      </c>
      <c r="D298" s="2">
        <f>+D297-Tabla3[[#This Row],[Demanda]]+F297</f>
        <v>7064</v>
      </c>
      <c r="E298" s="2"/>
      <c r="F298" s="2">
        <v>1800</v>
      </c>
    </row>
    <row r="299" spans="1:6">
      <c r="A299" s="1" t="s">
        <v>90</v>
      </c>
      <c r="B299" s="1">
        <v>28</v>
      </c>
      <c r="C299" s="1">
        <v>1282</v>
      </c>
      <c r="D299" s="2">
        <f>+D298-Tabla3[[#This Row],[Demanda]]+F298</f>
        <v>7582</v>
      </c>
      <c r="E299" s="2"/>
      <c r="F299" s="2">
        <v>1800</v>
      </c>
    </row>
    <row r="300" spans="1:6">
      <c r="A300" s="1" t="s">
        <v>90</v>
      </c>
      <c r="B300" s="1">
        <v>29</v>
      </c>
      <c r="C300" s="1">
        <v>1188</v>
      </c>
      <c r="D300" s="2">
        <f>+D299-Tabla3[[#This Row],[Demanda]]+F299</f>
        <v>8194</v>
      </c>
      <c r="E300" s="2"/>
      <c r="F300" s="2">
        <v>1800</v>
      </c>
    </row>
    <row r="301" spans="1:6">
      <c r="A301" s="1" t="s">
        <v>90</v>
      </c>
      <c r="B301" s="1">
        <v>30</v>
      </c>
      <c r="C301" s="1">
        <v>1274</v>
      </c>
      <c r="D301" s="2">
        <f>+D300-Tabla3[[#This Row],[Demanda]]+F300</f>
        <v>8720</v>
      </c>
      <c r="E301" s="2"/>
      <c r="F301" s="2">
        <v>1800</v>
      </c>
    </row>
    <row r="302" spans="1:6">
      <c r="A302" s="1" t="s">
        <v>90</v>
      </c>
      <c r="B302" s="1">
        <v>31</v>
      </c>
      <c r="C302" s="1">
        <v>1256</v>
      </c>
      <c r="D302" s="2">
        <f>+D301-Tabla3[[#This Row],[Demanda]]+F301</f>
        <v>9264</v>
      </c>
      <c r="E302" s="2"/>
      <c r="F302" s="2">
        <v>1800</v>
      </c>
    </row>
    <row r="303" spans="1:6">
      <c r="A303" s="1" t="s">
        <v>90</v>
      </c>
      <c r="B303" s="1">
        <v>32</v>
      </c>
      <c r="C303" s="1">
        <v>1307</v>
      </c>
      <c r="D303" s="2">
        <f>+D302-Tabla3[[#This Row],[Demanda]]+F302</f>
        <v>9757</v>
      </c>
      <c r="E303" s="2"/>
      <c r="F303" s="2">
        <v>800</v>
      </c>
    </row>
    <row r="304" spans="1:6">
      <c r="A304" s="1" t="s">
        <v>90</v>
      </c>
      <c r="B304" s="1">
        <v>33</v>
      </c>
      <c r="C304" s="1">
        <v>1406</v>
      </c>
      <c r="D304" s="2">
        <f>+D303-Tabla3[[#This Row],[Demanda]]+F303</f>
        <v>9151</v>
      </c>
      <c r="E304" s="2">
        <v>9800</v>
      </c>
      <c r="F304" s="2"/>
    </row>
    <row r="305" spans="1:6">
      <c r="A305" s="1" t="s">
        <v>90</v>
      </c>
      <c r="B305" s="1">
        <v>34</v>
      </c>
      <c r="C305" s="1">
        <v>1476</v>
      </c>
      <c r="D305" s="2">
        <f>+D304-Tabla3[[#This Row],[Demanda]]+F304</f>
        <v>7675</v>
      </c>
      <c r="E305" s="2"/>
      <c r="F305" s="2">
        <v>1800</v>
      </c>
    </row>
    <row r="306" spans="1:6">
      <c r="A306" s="1" t="s">
        <v>90</v>
      </c>
      <c r="B306" s="1">
        <v>35</v>
      </c>
      <c r="C306" s="1">
        <v>1467</v>
      </c>
      <c r="D306" s="2">
        <f>+D305-Tabla3[[#This Row],[Demanda]]+F305</f>
        <v>8008</v>
      </c>
      <c r="E306" s="2"/>
      <c r="F306" s="2">
        <v>1800</v>
      </c>
    </row>
    <row r="307" spans="1:6">
      <c r="A307" s="1" t="s">
        <v>90</v>
      </c>
      <c r="B307" s="1">
        <v>36</v>
      </c>
      <c r="C307" s="1">
        <v>1451</v>
      </c>
      <c r="D307" s="2">
        <f>+D306-Tabla3[[#This Row],[Demanda]]+F306</f>
        <v>8357</v>
      </c>
      <c r="E307" s="2"/>
      <c r="F307" s="2">
        <v>1800</v>
      </c>
    </row>
    <row r="308" spans="1:6">
      <c r="A308" s="1" t="s">
        <v>90</v>
      </c>
      <c r="B308" s="1">
        <v>37</v>
      </c>
      <c r="C308" s="1">
        <v>1473</v>
      </c>
      <c r="D308" s="2">
        <f>+D307-Tabla3[[#This Row],[Demanda]]+F307</f>
        <v>8684</v>
      </c>
      <c r="E308" s="2"/>
      <c r="F308" s="2">
        <v>1800</v>
      </c>
    </row>
    <row r="309" spans="1:6">
      <c r="A309" s="1" t="s">
        <v>90</v>
      </c>
      <c r="B309" s="1">
        <v>38</v>
      </c>
      <c r="C309" s="1">
        <v>1366</v>
      </c>
      <c r="D309" s="2">
        <f>+D308-Tabla3[[#This Row],[Demanda]]+F308</f>
        <v>9118</v>
      </c>
      <c r="E309" s="2"/>
      <c r="F309" s="2">
        <v>1800</v>
      </c>
    </row>
    <row r="310" spans="1:6">
      <c r="A310" s="1" t="s">
        <v>90</v>
      </c>
      <c r="B310" s="1">
        <v>39</v>
      </c>
      <c r="C310" s="1">
        <v>1284</v>
      </c>
      <c r="D310" s="2">
        <f>+D309-Tabla3[[#This Row],[Demanda]]+F309</f>
        <v>9634</v>
      </c>
      <c r="E310" s="2"/>
      <c r="F310" s="2">
        <v>800</v>
      </c>
    </row>
    <row r="311" spans="1:6">
      <c r="A311" s="1" t="s">
        <v>90</v>
      </c>
      <c r="B311" s="1">
        <v>40</v>
      </c>
      <c r="C311" s="1">
        <v>1434</v>
      </c>
      <c r="D311" s="2">
        <f>+D310-Tabla3[[#This Row],[Demanda]]+F310</f>
        <v>9000</v>
      </c>
      <c r="E311" s="2">
        <v>9800</v>
      </c>
      <c r="F311" s="2"/>
    </row>
    <row r="312" spans="1:6">
      <c r="A312" s="1" t="s">
        <v>90</v>
      </c>
      <c r="B312" s="1">
        <v>41</v>
      </c>
      <c r="C312" s="1">
        <v>1461</v>
      </c>
      <c r="D312" s="2">
        <f>+D311-Tabla3[[#This Row],[Demanda]]+F311</f>
        <v>7539</v>
      </c>
      <c r="E312" s="2"/>
      <c r="F312" s="2">
        <v>1800</v>
      </c>
    </row>
    <row r="313" spans="1:6">
      <c r="A313" s="1" t="s">
        <v>90</v>
      </c>
      <c r="B313" s="1">
        <v>42</v>
      </c>
      <c r="C313" s="1">
        <v>1436</v>
      </c>
      <c r="D313" s="2">
        <f>+D312-Tabla3[[#This Row],[Demanda]]+F312</f>
        <v>7903</v>
      </c>
      <c r="E313" s="2"/>
      <c r="F313" s="2">
        <v>1800</v>
      </c>
    </row>
    <row r="314" spans="1:6">
      <c r="A314" s="1" t="s">
        <v>90</v>
      </c>
      <c r="B314" s="1">
        <v>43</v>
      </c>
      <c r="C314" s="1">
        <v>1501</v>
      </c>
      <c r="D314" s="2">
        <f>+D313-Tabla3[[#This Row],[Demanda]]+F313</f>
        <v>8202</v>
      </c>
      <c r="E314" s="2"/>
      <c r="F314" s="2">
        <v>1800</v>
      </c>
    </row>
    <row r="315" spans="1:6">
      <c r="A315" s="1" t="s">
        <v>90</v>
      </c>
      <c r="B315" s="1">
        <v>44</v>
      </c>
      <c r="C315" s="1">
        <v>1364</v>
      </c>
      <c r="D315" s="2">
        <f>+D314-Tabla3[[#This Row],[Demanda]]+F314</f>
        <v>8638</v>
      </c>
      <c r="E315" s="2"/>
      <c r="F315" s="2">
        <v>1800</v>
      </c>
    </row>
    <row r="316" spans="1:6">
      <c r="A316" s="1" t="s">
        <v>90</v>
      </c>
      <c r="B316" s="1">
        <v>45</v>
      </c>
      <c r="C316" s="1">
        <v>1469</v>
      </c>
      <c r="D316" s="2">
        <f>+D315-Tabla3[[#This Row],[Demanda]]+F315</f>
        <v>8969</v>
      </c>
      <c r="E316" s="2"/>
      <c r="F316" s="2">
        <v>1800</v>
      </c>
    </row>
    <row r="317" spans="1:6">
      <c r="A317" s="1" t="s">
        <v>90</v>
      </c>
      <c r="B317" s="1">
        <v>46</v>
      </c>
      <c r="C317" s="1">
        <v>1539</v>
      </c>
      <c r="D317" s="2">
        <f>+D316-Tabla3[[#This Row],[Demanda]]+F316</f>
        <v>9230</v>
      </c>
      <c r="E317" s="2"/>
      <c r="F317" s="2">
        <v>800</v>
      </c>
    </row>
    <row r="318" spans="1:6">
      <c r="A318" s="1" t="s">
        <v>90</v>
      </c>
      <c r="B318" s="1">
        <v>47</v>
      </c>
      <c r="C318" s="1">
        <v>1306</v>
      </c>
      <c r="D318" s="2">
        <f>+D317-Tabla3[[#This Row],[Demanda]]+F317</f>
        <v>8724</v>
      </c>
      <c r="E318" s="2">
        <v>9800</v>
      </c>
      <c r="F318" s="2"/>
    </row>
    <row r="319" spans="1:6">
      <c r="A319" s="1" t="s">
        <v>90</v>
      </c>
      <c r="B319" s="1">
        <v>48</v>
      </c>
      <c r="C319" s="1">
        <v>1459</v>
      </c>
      <c r="D319" s="2">
        <f>+D318-Tabla3[[#This Row],[Demanda]]+F318</f>
        <v>7265</v>
      </c>
      <c r="E319" s="2"/>
      <c r="F319" s="2">
        <v>1800</v>
      </c>
    </row>
    <row r="320" spans="1:6">
      <c r="A320" s="1" t="s">
        <v>90</v>
      </c>
      <c r="B320" s="1">
        <v>49</v>
      </c>
      <c r="C320" s="1">
        <v>1548</v>
      </c>
      <c r="D320" s="2">
        <f>+D319-Tabla3[[#This Row],[Demanda]]+F319</f>
        <v>7517</v>
      </c>
      <c r="E320" s="2"/>
      <c r="F320" s="2">
        <v>1800</v>
      </c>
    </row>
    <row r="321" spans="1:6">
      <c r="A321" s="1" t="s">
        <v>90</v>
      </c>
      <c r="B321" s="1">
        <v>50</v>
      </c>
      <c r="C321" s="1">
        <v>1723</v>
      </c>
      <c r="D321" s="2">
        <f>+D320-Tabla3[[#This Row],[Demanda]]+F320</f>
        <v>7594</v>
      </c>
      <c r="E321" s="2"/>
      <c r="F321" s="2">
        <v>1800</v>
      </c>
    </row>
    <row r="322" spans="1:6">
      <c r="A322" s="1" t="s">
        <v>90</v>
      </c>
      <c r="B322" s="1">
        <v>51</v>
      </c>
      <c r="C322" s="1">
        <v>1600</v>
      </c>
      <c r="D322" s="2">
        <f>+D321-Tabla3[[#This Row],[Demanda]]+F321</f>
        <v>7794</v>
      </c>
      <c r="E322" s="2"/>
      <c r="F322" s="2">
        <v>1800</v>
      </c>
    </row>
    <row r="323" spans="1:6">
      <c r="A323" s="1" t="s">
        <v>90</v>
      </c>
      <c r="B323" s="1">
        <v>52</v>
      </c>
      <c r="C323" s="1">
        <v>1524</v>
      </c>
      <c r="D323" s="2">
        <f>+D322-Tabla3[[#This Row],[Demanda]]+F322</f>
        <v>8070</v>
      </c>
      <c r="E323" s="2"/>
      <c r="F323" s="2">
        <v>1800</v>
      </c>
    </row>
    <row r="324" spans="1:6">
      <c r="A324" s="1" t="s">
        <v>90</v>
      </c>
      <c r="B324" s="1">
        <v>53</v>
      </c>
      <c r="C324" s="1">
        <v>1883</v>
      </c>
      <c r="D324" s="2">
        <f>+D323-Tabla3[[#This Row],[Demanda]]+F323</f>
        <v>7987</v>
      </c>
      <c r="E324" s="2"/>
      <c r="F324" s="2">
        <v>800</v>
      </c>
    </row>
    <row r="325" spans="1:6">
      <c r="A325" s="1" t="s">
        <v>90</v>
      </c>
      <c r="B325" s="1">
        <v>54</v>
      </c>
      <c r="C325" s="1">
        <v>1442</v>
      </c>
      <c r="D325" s="2">
        <f>+D324-Tabla3[[#This Row],[Demanda]]+F324</f>
        <v>7345</v>
      </c>
      <c r="E325" s="2">
        <v>9800</v>
      </c>
      <c r="F325" s="2"/>
    </row>
    <row r="326" spans="1:6">
      <c r="A326" s="1" t="s">
        <v>90</v>
      </c>
      <c r="B326" s="1">
        <v>55</v>
      </c>
      <c r="C326" s="1">
        <v>1559</v>
      </c>
      <c r="D326" s="2">
        <f>+D325-Tabla3[[#This Row],[Demanda]]+F325</f>
        <v>5786</v>
      </c>
      <c r="E326" s="2"/>
      <c r="F326" s="2">
        <v>1800</v>
      </c>
    </row>
    <row r="327" spans="1:6">
      <c r="A327" s="1" t="s">
        <v>90</v>
      </c>
      <c r="B327" s="1">
        <v>56</v>
      </c>
      <c r="C327" s="1">
        <v>1518</v>
      </c>
      <c r="D327" s="2">
        <f>+D326-Tabla3[[#This Row],[Demanda]]+F326</f>
        <v>6068</v>
      </c>
      <c r="E327" s="2"/>
      <c r="F327" s="2">
        <v>1800</v>
      </c>
    </row>
    <row r="328" spans="1:6">
      <c r="A328" s="1" t="s">
        <v>90</v>
      </c>
      <c r="B328" s="1">
        <v>57</v>
      </c>
      <c r="C328" s="1">
        <v>1691</v>
      </c>
      <c r="D328" s="2">
        <f>+D327-Tabla3[[#This Row],[Demanda]]+F327</f>
        <v>6177</v>
      </c>
      <c r="E328" s="2"/>
      <c r="F328" s="2">
        <v>1800</v>
      </c>
    </row>
    <row r="329" spans="1:6">
      <c r="A329" s="1" t="s">
        <v>90</v>
      </c>
      <c r="B329" s="1">
        <v>58</v>
      </c>
      <c r="C329" s="1">
        <v>1521</v>
      </c>
      <c r="D329" s="2">
        <f>+D328-Tabla3[[#This Row],[Demanda]]+F328</f>
        <v>6456</v>
      </c>
      <c r="E329" s="2"/>
      <c r="F329" s="2">
        <v>1800</v>
      </c>
    </row>
    <row r="330" spans="1:6">
      <c r="A330" s="1" t="s">
        <v>90</v>
      </c>
      <c r="B330" s="1">
        <v>59</v>
      </c>
      <c r="C330" s="1">
        <v>1561</v>
      </c>
      <c r="D330" s="2">
        <f>+D329-Tabla3[[#This Row],[Demanda]]+F329</f>
        <v>6695</v>
      </c>
      <c r="E330" s="2"/>
      <c r="F330" s="2">
        <v>1800</v>
      </c>
    </row>
    <row r="331" spans="1:6">
      <c r="A331" s="1" t="s">
        <v>90</v>
      </c>
      <c r="B331" s="1">
        <v>60</v>
      </c>
      <c r="C331" s="1">
        <v>1605</v>
      </c>
      <c r="D331" s="2">
        <f>+D330-Tabla3[[#This Row],[Demanda]]+F330</f>
        <v>6890</v>
      </c>
      <c r="E331" s="2"/>
      <c r="F331" s="2">
        <v>800</v>
      </c>
    </row>
    <row r="332" spans="1:6">
      <c r="A332" s="1" t="s">
        <v>90</v>
      </c>
      <c r="B332" s="1">
        <v>61</v>
      </c>
      <c r="C332" s="1">
        <v>1544</v>
      </c>
      <c r="D332" s="2">
        <f>+D331-Tabla3[[#This Row],[Demanda]]+F331</f>
        <v>6146</v>
      </c>
      <c r="E332" s="2">
        <v>9800</v>
      </c>
      <c r="F332" s="2"/>
    </row>
    <row r="333" spans="1:6">
      <c r="A333" s="1" t="s">
        <v>90</v>
      </c>
      <c r="B333" s="1">
        <v>62</v>
      </c>
      <c r="C333" s="1">
        <v>1709</v>
      </c>
      <c r="D333" s="2">
        <f>+D332-Tabla3[[#This Row],[Demanda]]+F332</f>
        <v>4437</v>
      </c>
      <c r="E333" s="2"/>
      <c r="F333" s="2">
        <v>1800</v>
      </c>
    </row>
    <row r="334" spans="1:6">
      <c r="A334" s="1" t="s">
        <v>90</v>
      </c>
      <c r="B334" s="1">
        <v>63</v>
      </c>
      <c r="C334" s="1">
        <v>1512</v>
      </c>
      <c r="D334" s="2">
        <f>+D333-Tabla3[[#This Row],[Demanda]]+F333</f>
        <v>4725</v>
      </c>
      <c r="E334" s="2"/>
      <c r="F334" s="2">
        <v>1800</v>
      </c>
    </row>
    <row r="335" spans="1:6">
      <c r="A335" s="1" t="s">
        <v>90</v>
      </c>
      <c r="B335" s="1">
        <v>64</v>
      </c>
      <c r="C335" s="1">
        <v>1461</v>
      </c>
      <c r="D335" s="2">
        <f>+D334-Tabla3[[#This Row],[Demanda]]+F334</f>
        <v>5064</v>
      </c>
      <c r="E335" s="2"/>
      <c r="F335" s="2">
        <v>1800</v>
      </c>
    </row>
    <row r="336" spans="1:6">
      <c r="A336" s="1" t="s">
        <v>90</v>
      </c>
      <c r="B336" s="1">
        <v>65</v>
      </c>
      <c r="C336" s="1">
        <v>1592</v>
      </c>
      <c r="D336" s="2">
        <f>+D335-Tabla3[[#This Row],[Demanda]]+F335</f>
        <v>5272</v>
      </c>
      <c r="E336" s="2"/>
      <c r="F336" s="2">
        <v>1800</v>
      </c>
    </row>
    <row r="337" spans="1:6">
      <c r="A337" s="1" t="s">
        <v>90</v>
      </c>
      <c r="B337" s="1">
        <v>66</v>
      </c>
      <c r="C337" s="1">
        <v>1660</v>
      </c>
      <c r="D337" s="2">
        <f>+D336-Tabla3[[#This Row],[Demanda]]+F336</f>
        <v>5412</v>
      </c>
      <c r="E337" s="2"/>
      <c r="F337" s="2">
        <v>1800</v>
      </c>
    </row>
    <row r="338" spans="1:6">
      <c r="A338" s="1" t="s">
        <v>90</v>
      </c>
      <c r="B338" s="1">
        <v>67</v>
      </c>
      <c r="C338" s="1">
        <v>1588</v>
      </c>
      <c r="D338" s="2">
        <f>+D337-Tabla3[[#This Row],[Demanda]]+F337</f>
        <v>5624</v>
      </c>
      <c r="E338" s="2"/>
      <c r="F338" s="2">
        <v>800</v>
      </c>
    </row>
    <row r="339" spans="1:6">
      <c r="A339" s="1" t="s">
        <v>90</v>
      </c>
      <c r="B339" s="1">
        <v>68</v>
      </c>
      <c r="C339" s="1">
        <v>1690</v>
      </c>
      <c r="D339" s="2">
        <f>+D338-Tabla3[[#This Row],[Demanda]]+F338</f>
        <v>4734</v>
      </c>
      <c r="E339" s="2">
        <v>9800</v>
      </c>
      <c r="F339" s="2"/>
    </row>
    <row r="340" spans="1:6">
      <c r="A340" s="1" t="s">
        <v>90</v>
      </c>
      <c r="B340" s="1">
        <v>69</v>
      </c>
      <c r="C340" s="1">
        <v>1485</v>
      </c>
      <c r="D340" s="2">
        <f>+D339-Tabla3[[#This Row],[Demanda]]+F339</f>
        <v>3249</v>
      </c>
      <c r="E340" s="2"/>
      <c r="F340" s="2">
        <v>1800</v>
      </c>
    </row>
    <row r="341" spans="1:6">
      <c r="A341" s="1" t="s">
        <v>90</v>
      </c>
      <c r="B341" s="1">
        <v>70</v>
      </c>
      <c r="C341" s="1">
        <v>1805</v>
      </c>
      <c r="D341" s="2">
        <f>+D340-Tabla3[[#This Row],[Demanda]]+F340</f>
        <v>3244</v>
      </c>
      <c r="E341" s="2"/>
      <c r="F341" s="2">
        <v>1800</v>
      </c>
    </row>
    <row r="342" spans="1:6">
      <c r="A342" s="1" t="s">
        <v>90</v>
      </c>
      <c r="B342" s="1">
        <v>71</v>
      </c>
      <c r="C342" s="1">
        <v>1492</v>
      </c>
      <c r="D342" s="2">
        <f>+D341-Tabla3[[#This Row],[Demanda]]+F341</f>
        <v>3552</v>
      </c>
      <c r="E342" s="2"/>
      <c r="F342" s="2">
        <v>1800</v>
      </c>
    </row>
    <row r="343" spans="1:6">
      <c r="A343" s="1" t="s">
        <v>90</v>
      </c>
      <c r="B343" s="1">
        <v>72</v>
      </c>
      <c r="C343" s="1">
        <v>1811</v>
      </c>
      <c r="D343" s="2">
        <f>+D342-Tabla3[[#This Row],[Demanda]]+F342</f>
        <v>3541</v>
      </c>
      <c r="E343" s="2"/>
      <c r="F343" s="2">
        <v>1800</v>
      </c>
    </row>
    <row r="344" spans="1:6">
      <c r="A344" s="1" t="s">
        <v>90</v>
      </c>
      <c r="B344" s="1">
        <v>73</v>
      </c>
      <c r="C344" s="1">
        <v>1799</v>
      </c>
      <c r="D344" s="2">
        <f>+D343-Tabla3[[#This Row],[Demanda]]+F343</f>
        <v>3542</v>
      </c>
      <c r="E344" s="2"/>
      <c r="F344" s="2">
        <v>1800</v>
      </c>
    </row>
    <row r="345" spans="1:6">
      <c r="A345" s="1" t="s">
        <v>90</v>
      </c>
      <c r="B345" s="1">
        <v>74</v>
      </c>
      <c r="C345" s="1">
        <v>1773</v>
      </c>
      <c r="D345" s="2">
        <f>+D344-Tabla3[[#This Row],[Demanda]]+F344</f>
        <v>3569</v>
      </c>
      <c r="E345" s="2"/>
      <c r="F345" s="2">
        <v>800</v>
      </c>
    </row>
    <row r="346" spans="1:6">
      <c r="A346" s="1" t="s">
        <v>90</v>
      </c>
      <c r="B346" s="1">
        <v>75</v>
      </c>
      <c r="C346" s="1">
        <v>1803</v>
      </c>
      <c r="D346" s="2">
        <f>+D345-Tabla3[[#This Row],[Demanda]]+F345</f>
        <v>2566</v>
      </c>
      <c r="E346" s="2">
        <v>11000</v>
      </c>
      <c r="F346" s="2"/>
    </row>
    <row r="347" spans="1:6">
      <c r="A347" s="1" t="s">
        <v>90</v>
      </c>
      <c r="B347" s="1">
        <v>76</v>
      </c>
      <c r="C347" s="1">
        <v>1640</v>
      </c>
      <c r="D347" s="2">
        <f>+D346-Tabla3[[#This Row],[Demanda]]+F346</f>
        <v>926</v>
      </c>
      <c r="E347" s="2"/>
      <c r="F347" s="2">
        <v>1800</v>
      </c>
    </row>
    <row r="348" spans="1:6">
      <c r="A348" s="1" t="s">
        <v>90</v>
      </c>
      <c r="B348" s="1">
        <v>77</v>
      </c>
      <c r="C348" s="1">
        <v>1828</v>
      </c>
      <c r="D348" s="2">
        <f>+D347-Tabla3[[#This Row],[Demanda]]+F347</f>
        <v>898</v>
      </c>
      <c r="E348" s="2"/>
      <c r="F348" s="2">
        <v>1800</v>
      </c>
    </row>
    <row r="349" spans="1:6">
      <c r="A349" s="1" t="s">
        <v>90</v>
      </c>
      <c r="B349" s="1">
        <v>78</v>
      </c>
      <c r="C349" s="1">
        <v>1757</v>
      </c>
      <c r="D349" s="2">
        <f>+D348-Tabla3[[#This Row],[Demanda]]+F348</f>
        <v>941</v>
      </c>
      <c r="E349" s="2"/>
      <c r="F349" s="2">
        <v>1800</v>
      </c>
    </row>
    <row r="350" spans="1:6">
      <c r="A350" s="1" t="s">
        <v>90</v>
      </c>
      <c r="B350" s="1">
        <v>79</v>
      </c>
      <c r="C350" s="1">
        <v>1784</v>
      </c>
      <c r="D350" s="2">
        <f>+D349-Tabla3[[#This Row],[Demanda]]+F349</f>
        <v>957</v>
      </c>
      <c r="E350" s="2"/>
      <c r="F350" s="2">
        <v>1800</v>
      </c>
    </row>
    <row r="351" spans="1:6">
      <c r="A351" s="1" t="s">
        <v>90</v>
      </c>
      <c r="B351" s="1">
        <v>80</v>
      </c>
      <c r="C351" s="1">
        <v>1824</v>
      </c>
      <c r="D351" s="2">
        <f>+D350-Tabla3[[#This Row],[Demanda]]+F350</f>
        <v>933</v>
      </c>
      <c r="E351" s="2"/>
      <c r="F351" s="2">
        <v>1800</v>
      </c>
    </row>
    <row r="352" spans="1:6">
      <c r="A352" s="1" t="s">
        <v>90</v>
      </c>
      <c r="B352" s="1">
        <v>81</v>
      </c>
      <c r="C352" s="1">
        <v>1789</v>
      </c>
      <c r="D352" s="2">
        <f>+D351-Tabla3[[#This Row],[Demanda]]+F351</f>
        <v>944</v>
      </c>
      <c r="E352" s="2"/>
      <c r="F352" s="2">
        <v>2000</v>
      </c>
    </row>
    <row r="353" spans="1:8">
      <c r="A353" s="1" t="s">
        <v>90</v>
      </c>
      <c r="B353" s="1">
        <v>82</v>
      </c>
      <c r="C353" s="1">
        <v>1903</v>
      </c>
      <c r="D353" s="2">
        <f>+D352-Tabla3[[#This Row],[Demanda]]+F352</f>
        <v>1041</v>
      </c>
      <c r="E353" s="2">
        <v>11000</v>
      </c>
      <c r="F353" s="2"/>
    </row>
    <row r="354" spans="1:8">
      <c r="A354" s="1" t="s">
        <v>90</v>
      </c>
      <c r="B354" s="1">
        <v>83</v>
      </c>
      <c r="C354" s="1">
        <v>1744</v>
      </c>
      <c r="D354" s="2">
        <f>+D353-Tabla3[[#This Row],[Demanda]]+F353</f>
        <v>-703</v>
      </c>
      <c r="E354" s="2"/>
      <c r="F354" s="2">
        <v>1800</v>
      </c>
    </row>
    <row r="355" spans="1:8">
      <c r="A355" s="1" t="s">
        <v>90</v>
      </c>
      <c r="B355" s="1">
        <v>84</v>
      </c>
      <c r="C355" s="1">
        <v>1867</v>
      </c>
      <c r="D355" s="2">
        <f>+D354-Tabla3[[#This Row],[Demanda]]+F354</f>
        <v>-770</v>
      </c>
      <c r="E355" s="2"/>
      <c r="F355" s="2">
        <v>1800</v>
      </c>
    </row>
    <row r="356" spans="1:8">
      <c r="A356" s="1" t="s">
        <v>90</v>
      </c>
      <c r="B356" s="1">
        <v>85</v>
      </c>
      <c r="C356" s="1">
        <v>1693</v>
      </c>
      <c r="D356" s="2">
        <f>+D355-Tabla3[[#This Row],[Demanda]]+F355</f>
        <v>-663</v>
      </c>
      <c r="E356" s="2"/>
      <c r="F356" s="2">
        <v>1800</v>
      </c>
    </row>
    <row r="357" spans="1:8">
      <c r="A357" s="1" t="s">
        <v>90</v>
      </c>
      <c r="B357" s="1">
        <v>86</v>
      </c>
      <c r="C357" s="1">
        <v>1697</v>
      </c>
      <c r="D357" s="2">
        <f>+D356-Tabla3[[#This Row],[Demanda]]+F356</f>
        <v>-560</v>
      </c>
      <c r="E357" s="2"/>
      <c r="F357" s="2">
        <v>1800</v>
      </c>
    </row>
    <row r="358" spans="1:8">
      <c r="A358" s="1" t="s">
        <v>90</v>
      </c>
      <c r="B358" s="1">
        <v>87</v>
      </c>
      <c r="C358" s="1">
        <v>2095</v>
      </c>
      <c r="D358" s="2">
        <f>+D357-Tabla3[[#This Row],[Demanda]]+F357</f>
        <v>-855</v>
      </c>
      <c r="E358" s="2"/>
      <c r="F358" s="2">
        <v>1800</v>
      </c>
    </row>
    <row r="359" spans="1:8">
      <c r="A359" s="1" t="s">
        <v>90</v>
      </c>
      <c r="B359" s="1">
        <v>88</v>
      </c>
      <c r="C359" s="1">
        <v>1937</v>
      </c>
      <c r="D359" s="2">
        <f>+D358-Tabla3[[#This Row],[Demanda]]+F358</f>
        <v>-992</v>
      </c>
      <c r="E359" s="2">
        <v>12000</v>
      </c>
      <c r="F359" s="2">
        <v>2000</v>
      </c>
    </row>
    <row r="360" spans="1:8">
      <c r="A360" s="1" t="s">
        <v>90</v>
      </c>
      <c r="B360" s="1">
        <v>89</v>
      </c>
      <c r="C360" s="1">
        <v>1710</v>
      </c>
      <c r="D360" s="2">
        <f>+D359-Tabla3[[#This Row],[Demanda]]+F359</f>
        <v>-702</v>
      </c>
      <c r="E360" s="2"/>
      <c r="F360" s="2">
        <v>1800</v>
      </c>
    </row>
    <row r="361" spans="1:8">
      <c r="A361" s="1" t="s">
        <v>90</v>
      </c>
      <c r="B361" s="1">
        <v>90</v>
      </c>
      <c r="C361" s="1">
        <v>2084</v>
      </c>
      <c r="D361" s="2">
        <f>+D360-Tabla3[[#This Row],[Demanda]]+F360</f>
        <v>-986</v>
      </c>
      <c r="E361" s="2"/>
      <c r="F361" s="2">
        <v>1800</v>
      </c>
    </row>
    <row r="362" spans="1:8">
      <c r="A362" s="1" t="s">
        <v>91</v>
      </c>
      <c r="B362" s="1">
        <v>1</v>
      </c>
      <c r="C362" s="1">
        <v>986</v>
      </c>
      <c r="D362" s="1">
        <f>10650-Tabla3[[#This Row],[Demanda]]</f>
        <v>9664</v>
      </c>
      <c r="E362" s="2"/>
      <c r="F362" s="2"/>
      <c r="H362">
        <f>AVERAGE(C362:C451)</f>
        <v>1425.9777777777779</v>
      </c>
    </row>
    <row r="363" spans="1:8">
      <c r="A363" s="1" t="s">
        <v>91</v>
      </c>
      <c r="B363" s="1">
        <v>2</v>
      </c>
      <c r="C363" s="1">
        <v>1021</v>
      </c>
      <c r="D363" s="2">
        <f>+D362-Tabla3[[#This Row],[Demanda]]+F362</f>
        <v>8643</v>
      </c>
      <c r="E363" s="2"/>
      <c r="F363" s="2"/>
    </row>
    <row r="364" spans="1:8">
      <c r="A364" s="1" t="s">
        <v>91</v>
      </c>
      <c r="B364" s="1">
        <v>3</v>
      </c>
      <c r="C364" s="1">
        <v>1002</v>
      </c>
      <c r="D364" s="2">
        <f>+D363-Tabla3[[#This Row],[Demanda]]+F363</f>
        <v>7641</v>
      </c>
      <c r="E364" s="2">
        <v>10000</v>
      </c>
      <c r="F364" s="2"/>
    </row>
    <row r="365" spans="1:8">
      <c r="A365" s="1" t="s">
        <v>91</v>
      </c>
      <c r="B365" s="1">
        <v>4</v>
      </c>
      <c r="C365" s="1">
        <v>1007</v>
      </c>
      <c r="D365" s="2">
        <f>+D364-Tabla3[[#This Row],[Demanda]]+F364</f>
        <v>6634</v>
      </c>
      <c r="E365" s="2"/>
      <c r="F365" s="2">
        <v>2000</v>
      </c>
    </row>
    <row r="366" spans="1:8">
      <c r="A366" s="1" t="s">
        <v>91</v>
      </c>
      <c r="B366" s="1">
        <v>5</v>
      </c>
      <c r="C366" s="1">
        <v>1058</v>
      </c>
      <c r="D366" s="2">
        <f>+D365-Tabla3[[#This Row],[Demanda]]+F365</f>
        <v>7576</v>
      </c>
      <c r="E366" s="2"/>
      <c r="F366" s="2">
        <v>2400</v>
      </c>
    </row>
    <row r="367" spans="1:8">
      <c r="A367" s="1" t="s">
        <v>91</v>
      </c>
      <c r="B367" s="1">
        <v>6</v>
      </c>
      <c r="C367" s="1">
        <v>959</v>
      </c>
      <c r="D367" s="2">
        <f>+D366-Tabla3[[#This Row],[Demanda]]+F366</f>
        <v>9017</v>
      </c>
      <c r="E367" s="2"/>
      <c r="F367" s="2">
        <v>2000</v>
      </c>
    </row>
    <row r="368" spans="1:8">
      <c r="A368" s="1" t="s">
        <v>91</v>
      </c>
      <c r="B368" s="1">
        <v>7</v>
      </c>
      <c r="C368" s="1">
        <v>1151</v>
      </c>
      <c r="D368" s="2">
        <f>+D367-Tabla3[[#This Row],[Demanda]]+F367</f>
        <v>9866</v>
      </c>
      <c r="E368" s="2"/>
      <c r="F368" s="2">
        <v>1800</v>
      </c>
    </row>
    <row r="369" spans="1:6">
      <c r="A369" s="1" t="s">
        <v>91</v>
      </c>
      <c r="B369" s="1">
        <v>8</v>
      </c>
      <c r="C369" s="1">
        <v>1275</v>
      </c>
      <c r="D369" s="2">
        <f>+D368-Tabla3[[#This Row],[Demanda]]+F368</f>
        <v>10391</v>
      </c>
      <c r="E369" s="2"/>
      <c r="F369" s="2">
        <v>1800</v>
      </c>
    </row>
    <row r="370" spans="1:6">
      <c r="A370" s="1" t="s">
        <v>91</v>
      </c>
      <c r="B370" s="1">
        <v>9</v>
      </c>
      <c r="C370" s="1">
        <v>1172</v>
      </c>
      <c r="D370" s="2">
        <f>+D369-Tabla3[[#This Row],[Demanda]]+F369</f>
        <v>11019</v>
      </c>
      <c r="E370" s="2"/>
      <c r="F370" s="2"/>
    </row>
    <row r="371" spans="1:6">
      <c r="A371" s="1" t="s">
        <v>91</v>
      </c>
      <c r="B371" s="1">
        <v>10</v>
      </c>
      <c r="C371" s="1">
        <v>1100</v>
      </c>
      <c r="D371" s="2">
        <f>+D370-Tabla3[[#This Row],[Demanda]]+F370</f>
        <v>9919</v>
      </c>
      <c r="E371" s="2">
        <v>10000</v>
      </c>
      <c r="F371" s="2"/>
    </row>
    <row r="372" spans="1:6">
      <c r="A372" s="1" t="s">
        <v>91</v>
      </c>
      <c r="B372" s="1">
        <v>11</v>
      </c>
      <c r="C372" s="1">
        <v>1019</v>
      </c>
      <c r="D372" s="2">
        <f>+D371-Tabla3[[#This Row],[Demanda]]+F371</f>
        <v>8900</v>
      </c>
      <c r="E372" s="2"/>
      <c r="F372" s="2">
        <v>2000</v>
      </c>
    </row>
    <row r="373" spans="1:6">
      <c r="A373" s="1" t="s">
        <v>91</v>
      </c>
      <c r="B373" s="1">
        <v>12</v>
      </c>
      <c r="C373" s="1">
        <v>1081</v>
      </c>
      <c r="D373" s="2">
        <f>+D372-Tabla3[[#This Row],[Demanda]]+F372</f>
        <v>9819</v>
      </c>
      <c r="E373" s="2"/>
      <c r="F373" s="2">
        <v>2000</v>
      </c>
    </row>
    <row r="374" spans="1:6">
      <c r="A374" s="1" t="s">
        <v>91</v>
      </c>
      <c r="B374" s="1">
        <v>13</v>
      </c>
      <c r="C374" s="1">
        <v>1058</v>
      </c>
      <c r="D374" s="2">
        <f>+D373-Tabla3[[#This Row],[Demanda]]+F373</f>
        <v>10761</v>
      </c>
      <c r="E374" s="2"/>
      <c r="F374" s="2">
        <v>2000</v>
      </c>
    </row>
    <row r="375" spans="1:6">
      <c r="A375" s="1" t="s">
        <v>91</v>
      </c>
      <c r="B375" s="1">
        <v>14</v>
      </c>
      <c r="C375" s="1">
        <v>1232</v>
      </c>
      <c r="D375" s="2">
        <f>+D374-Tabla3[[#This Row],[Demanda]]+F374</f>
        <v>11529</v>
      </c>
      <c r="E375" s="2"/>
      <c r="F375" s="2">
        <v>1800</v>
      </c>
    </row>
    <row r="376" spans="1:6">
      <c r="A376" s="1" t="s">
        <v>91</v>
      </c>
      <c r="B376" s="1">
        <v>15</v>
      </c>
      <c r="C376" s="1">
        <v>1049</v>
      </c>
      <c r="D376" s="2">
        <f>+D375-Tabla3[[#This Row],[Demanda]]+F375</f>
        <v>12280</v>
      </c>
      <c r="E376" s="2"/>
      <c r="F376" s="2">
        <v>2200</v>
      </c>
    </row>
    <row r="377" spans="1:6">
      <c r="A377" s="1" t="s">
        <v>91</v>
      </c>
      <c r="B377" s="1">
        <v>16</v>
      </c>
      <c r="C377" s="1">
        <v>1118</v>
      </c>
      <c r="D377" s="2">
        <f>+D376-Tabla3[[#This Row],[Demanda]]+F376</f>
        <v>13362</v>
      </c>
      <c r="E377" s="2">
        <v>10000</v>
      </c>
      <c r="F377" s="2"/>
    </row>
    <row r="378" spans="1:6">
      <c r="A378" s="1" t="s">
        <v>91</v>
      </c>
      <c r="B378" s="1">
        <v>17</v>
      </c>
      <c r="C378" s="1">
        <v>1079</v>
      </c>
      <c r="D378" s="2">
        <f>+D377-Tabla3[[#This Row],[Demanda]]+F377</f>
        <v>12283</v>
      </c>
      <c r="E378" s="2"/>
      <c r="F378" s="2">
        <v>1800</v>
      </c>
    </row>
    <row r="379" spans="1:6">
      <c r="A379" s="1" t="s">
        <v>91</v>
      </c>
      <c r="B379" s="1">
        <v>18</v>
      </c>
      <c r="C379" s="1">
        <v>1144</v>
      </c>
      <c r="D379" s="2">
        <f>+D378-Tabla3[[#This Row],[Demanda]]+F378</f>
        <v>12939</v>
      </c>
      <c r="E379" s="2"/>
      <c r="F379" s="2">
        <v>1800</v>
      </c>
    </row>
    <row r="380" spans="1:6">
      <c r="A380" s="1" t="s">
        <v>91</v>
      </c>
      <c r="B380" s="1">
        <v>19</v>
      </c>
      <c r="C380" s="1">
        <v>1088</v>
      </c>
      <c r="D380" s="2">
        <f>+D379-Tabla3[[#This Row],[Demanda]]+F379</f>
        <v>13651</v>
      </c>
      <c r="E380" s="2"/>
      <c r="F380" s="2">
        <v>2000</v>
      </c>
    </row>
    <row r="381" spans="1:6">
      <c r="A381" s="1" t="s">
        <v>91</v>
      </c>
      <c r="B381" s="1">
        <v>20</v>
      </c>
      <c r="C381" s="1">
        <v>1309</v>
      </c>
      <c r="D381" s="2">
        <f>+D380-Tabla3[[#This Row],[Demanda]]+F380</f>
        <v>14342</v>
      </c>
      <c r="E381" s="2"/>
      <c r="F381" s="2">
        <v>2000</v>
      </c>
    </row>
    <row r="382" spans="1:6">
      <c r="A382" s="1" t="s">
        <v>91</v>
      </c>
      <c r="B382" s="1">
        <v>21</v>
      </c>
      <c r="C382" s="1">
        <v>1173</v>
      </c>
      <c r="D382" s="2">
        <f>+D381-Tabla3[[#This Row],[Demanda]]+F381</f>
        <v>15169</v>
      </c>
      <c r="E382" s="2"/>
      <c r="F382" s="2">
        <v>2000</v>
      </c>
    </row>
    <row r="383" spans="1:6">
      <c r="A383" s="1" t="s">
        <v>91</v>
      </c>
      <c r="B383" s="1">
        <v>22</v>
      </c>
      <c r="C383" s="1">
        <v>1382</v>
      </c>
      <c r="D383" s="2">
        <f>+D382-Tabla3[[#This Row],[Demanda]]+F382</f>
        <v>15787</v>
      </c>
      <c r="E383" s="2"/>
      <c r="F383" s="2">
        <v>400</v>
      </c>
    </row>
    <row r="384" spans="1:6">
      <c r="A384" s="1" t="s">
        <v>91</v>
      </c>
      <c r="B384" s="1">
        <v>23</v>
      </c>
      <c r="C384" s="1">
        <v>1237</v>
      </c>
      <c r="D384" s="2">
        <f>+D383-Tabla3[[#This Row],[Demanda]]+F383</f>
        <v>14950</v>
      </c>
      <c r="E384" s="2"/>
      <c r="F384" s="2"/>
    </row>
    <row r="385" spans="1:6">
      <c r="A385" s="1" t="s">
        <v>91</v>
      </c>
      <c r="B385" s="1">
        <v>24</v>
      </c>
      <c r="C385" s="1">
        <v>1367</v>
      </c>
      <c r="D385" s="2">
        <f>+D384-Tabla3[[#This Row],[Demanda]]+F384</f>
        <v>13583</v>
      </c>
      <c r="E385" s="2"/>
      <c r="F385" s="2"/>
    </row>
    <row r="386" spans="1:6">
      <c r="A386" s="1" t="s">
        <v>91</v>
      </c>
      <c r="B386" s="1">
        <v>25</v>
      </c>
      <c r="C386" s="1">
        <v>1011</v>
      </c>
      <c r="D386" s="2">
        <f>+D385-Tabla3[[#This Row],[Demanda]]+F385</f>
        <v>12572</v>
      </c>
      <c r="E386" s="2"/>
      <c r="F386" s="2"/>
    </row>
    <row r="387" spans="1:6">
      <c r="A387" s="1" t="s">
        <v>91</v>
      </c>
      <c r="B387" s="1">
        <v>26</v>
      </c>
      <c r="C387" s="1">
        <v>1526</v>
      </c>
      <c r="D387" s="2">
        <f>+D386-Tabla3[[#This Row],[Demanda]]+F386</f>
        <v>11046</v>
      </c>
      <c r="E387" s="2">
        <v>10000</v>
      </c>
      <c r="F387" s="2"/>
    </row>
    <row r="388" spans="1:6">
      <c r="A388" s="1" t="s">
        <v>91</v>
      </c>
      <c r="B388" s="1">
        <v>27</v>
      </c>
      <c r="C388" s="1">
        <v>1271</v>
      </c>
      <c r="D388" s="2">
        <f>+D387-Tabla3[[#This Row],[Demanda]]+F387</f>
        <v>9775</v>
      </c>
      <c r="E388" s="2"/>
      <c r="F388" s="2">
        <v>2000</v>
      </c>
    </row>
    <row r="389" spans="1:6">
      <c r="A389" s="1" t="s">
        <v>91</v>
      </c>
      <c r="B389" s="1">
        <v>28</v>
      </c>
      <c r="C389" s="1">
        <v>1302</v>
      </c>
      <c r="D389" s="2">
        <f>+D388-Tabla3[[#This Row],[Demanda]]+F388</f>
        <v>10473</v>
      </c>
      <c r="E389" s="2"/>
      <c r="F389" s="2">
        <v>2000</v>
      </c>
    </row>
    <row r="390" spans="1:6">
      <c r="A390" s="1" t="s">
        <v>91</v>
      </c>
      <c r="B390" s="1">
        <v>29</v>
      </c>
      <c r="C390" s="1">
        <v>1309</v>
      </c>
      <c r="D390" s="2">
        <f>+D389-Tabla3[[#This Row],[Demanda]]+F389</f>
        <v>11164</v>
      </c>
      <c r="E390" s="2"/>
      <c r="F390" s="2">
        <v>1800</v>
      </c>
    </row>
    <row r="391" spans="1:6">
      <c r="A391" s="1" t="s">
        <v>91</v>
      </c>
      <c r="B391" s="1">
        <v>30</v>
      </c>
      <c r="C391" s="1">
        <v>1215</v>
      </c>
      <c r="D391" s="2">
        <f>+D390-Tabla3[[#This Row],[Demanda]]+F390</f>
        <v>11749</v>
      </c>
      <c r="E391" s="2"/>
      <c r="F391" s="2">
        <v>2200</v>
      </c>
    </row>
    <row r="392" spans="1:6">
      <c r="A392" s="1" t="s">
        <v>91</v>
      </c>
      <c r="B392" s="1">
        <v>31</v>
      </c>
      <c r="C392" s="1">
        <v>1277</v>
      </c>
      <c r="D392" s="2">
        <f>+D391-Tabla3[[#This Row],[Demanda]]+F391</f>
        <v>12672</v>
      </c>
      <c r="E392" s="2"/>
      <c r="F392" s="2">
        <v>2000</v>
      </c>
    </row>
    <row r="393" spans="1:6">
      <c r="A393" s="1" t="s">
        <v>91</v>
      </c>
      <c r="B393" s="1">
        <v>32</v>
      </c>
      <c r="C393" s="1">
        <v>1277</v>
      </c>
      <c r="D393" s="2">
        <f>+D392-Tabla3[[#This Row],[Demanda]]+F392</f>
        <v>13395</v>
      </c>
      <c r="E393" s="2"/>
      <c r="F393" s="2"/>
    </row>
    <row r="394" spans="1:6">
      <c r="A394" s="1" t="s">
        <v>91</v>
      </c>
      <c r="B394" s="1">
        <v>33</v>
      </c>
      <c r="C394" s="1">
        <v>1327</v>
      </c>
      <c r="D394" s="2">
        <f>+D393-Tabla3[[#This Row],[Demanda]]+F393</f>
        <v>12068</v>
      </c>
      <c r="E394" s="2"/>
      <c r="F394" s="2"/>
    </row>
    <row r="395" spans="1:6">
      <c r="A395" s="1" t="s">
        <v>91</v>
      </c>
      <c r="B395" s="1">
        <v>34</v>
      </c>
      <c r="C395" s="1">
        <v>1277</v>
      </c>
      <c r="D395" s="2">
        <f>+D394-Tabla3[[#This Row],[Demanda]]+F394</f>
        <v>10791</v>
      </c>
      <c r="E395" s="2"/>
      <c r="F395" s="2"/>
    </row>
    <row r="396" spans="1:6">
      <c r="A396" s="1" t="s">
        <v>91</v>
      </c>
      <c r="B396" s="1">
        <v>35</v>
      </c>
      <c r="C396" s="1">
        <v>1256</v>
      </c>
      <c r="D396" s="2">
        <f>+D395-Tabla3[[#This Row],[Demanda]]+F395</f>
        <v>9535</v>
      </c>
      <c r="E396" s="2">
        <v>10000</v>
      </c>
      <c r="F396" s="2"/>
    </row>
    <row r="397" spans="1:6">
      <c r="A397" s="1" t="s">
        <v>91</v>
      </c>
      <c r="B397" s="1">
        <v>36</v>
      </c>
      <c r="C397" s="1">
        <v>1254</v>
      </c>
      <c r="D397" s="2">
        <f>+D396-Tabla3[[#This Row],[Demanda]]+F396</f>
        <v>8281</v>
      </c>
      <c r="E397" s="2"/>
      <c r="F397" s="2">
        <v>2000</v>
      </c>
    </row>
    <row r="398" spans="1:6">
      <c r="A398" s="1" t="s">
        <v>91</v>
      </c>
      <c r="B398" s="1">
        <v>37</v>
      </c>
      <c r="C398" s="1">
        <v>1378</v>
      </c>
      <c r="D398" s="2">
        <f>+D397-Tabla3[[#This Row],[Demanda]]+F397</f>
        <v>8903</v>
      </c>
      <c r="E398" s="2"/>
      <c r="F398" s="2">
        <v>2000</v>
      </c>
    </row>
    <row r="399" spans="1:6">
      <c r="A399" s="1" t="s">
        <v>91</v>
      </c>
      <c r="B399" s="1">
        <v>38</v>
      </c>
      <c r="C399" s="1">
        <v>1445</v>
      </c>
      <c r="D399" s="2">
        <f>+D398-Tabla3[[#This Row],[Demanda]]+F398</f>
        <v>9458</v>
      </c>
      <c r="E399" s="2"/>
      <c r="F399" s="2">
        <v>2100</v>
      </c>
    </row>
    <row r="400" spans="1:6">
      <c r="A400" s="1" t="s">
        <v>91</v>
      </c>
      <c r="B400" s="1">
        <v>39</v>
      </c>
      <c r="C400" s="1">
        <v>1468</v>
      </c>
      <c r="D400" s="2">
        <f>+D399-Tabla3[[#This Row],[Demanda]]+F399</f>
        <v>10090</v>
      </c>
      <c r="E400" s="2"/>
      <c r="F400" s="2">
        <v>2000</v>
      </c>
    </row>
    <row r="401" spans="1:6">
      <c r="A401" s="1" t="s">
        <v>91</v>
      </c>
      <c r="B401" s="1">
        <v>40</v>
      </c>
      <c r="C401" s="1">
        <v>1300</v>
      </c>
      <c r="D401" s="2">
        <f>+D400-Tabla3[[#This Row],[Demanda]]+F400</f>
        <v>10790</v>
      </c>
      <c r="E401" s="2"/>
      <c r="F401" s="2">
        <v>1900</v>
      </c>
    </row>
    <row r="402" spans="1:6">
      <c r="A402" s="1" t="s">
        <v>91</v>
      </c>
      <c r="B402" s="1">
        <v>41</v>
      </c>
      <c r="C402" s="1">
        <v>1448</v>
      </c>
      <c r="D402" s="2">
        <f>+D401-Tabla3[[#This Row],[Demanda]]+F401</f>
        <v>11242</v>
      </c>
      <c r="E402" s="2"/>
      <c r="F402" s="2"/>
    </row>
    <row r="403" spans="1:6">
      <c r="A403" s="1" t="s">
        <v>91</v>
      </c>
      <c r="B403" s="1">
        <v>42</v>
      </c>
      <c r="C403" s="1">
        <v>1492</v>
      </c>
      <c r="D403" s="2">
        <f>+D402-Tabla3[[#This Row],[Demanda]]+F402</f>
        <v>9750</v>
      </c>
      <c r="E403" s="2">
        <v>10000</v>
      </c>
      <c r="F403" s="2"/>
    </row>
    <row r="404" spans="1:6">
      <c r="A404" s="1" t="s">
        <v>91</v>
      </c>
      <c r="B404" s="1">
        <v>43</v>
      </c>
      <c r="C404" s="1">
        <v>1367</v>
      </c>
      <c r="D404" s="2">
        <f>+D403-Tabla3[[#This Row],[Demanda]]+F403</f>
        <v>8383</v>
      </c>
      <c r="E404" s="2"/>
      <c r="F404" s="2">
        <v>1800</v>
      </c>
    </row>
    <row r="405" spans="1:6">
      <c r="A405" s="1" t="s">
        <v>91</v>
      </c>
      <c r="B405" s="1">
        <v>44</v>
      </c>
      <c r="C405" s="1">
        <v>1266</v>
      </c>
      <c r="D405" s="2">
        <f>+D404-Tabla3[[#This Row],[Demanda]]+F404</f>
        <v>8917</v>
      </c>
      <c r="E405" s="2"/>
      <c r="F405" s="2">
        <v>2000</v>
      </c>
    </row>
    <row r="406" spans="1:6">
      <c r="A406" s="1" t="s">
        <v>91</v>
      </c>
      <c r="B406" s="1">
        <v>45</v>
      </c>
      <c r="C406" s="1">
        <v>1530</v>
      </c>
      <c r="D406" s="2">
        <f>+D405-Tabla3[[#This Row],[Demanda]]+F405</f>
        <v>9387</v>
      </c>
      <c r="E406" s="2"/>
      <c r="F406" s="2">
        <v>2000</v>
      </c>
    </row>
    <row r="407" spans="1:6">
      <c r="A407" s="1" t="s">
        <v>91</v>
      </c>
      <c r="B407" s="1">
        <v>46</v>
      </c>
      <c r="C407" s="1">
        <v>1304</v>
      </c>
      <c r="D407" s="2">
        <f>+D406-Tabla3[[#This Row],[Demanda]]+F406</f>
        <v>10083</v>
      </c>
      <c r="E407" s="2"/>
      <c r="F407" s="2">
        <v>2200</v>
      </c>
    </row>
    <row r="408" spans="1:6">
      <c r="A408" s="1" t="s">
        <v>91</v>
      </c>
      <c r="B408" s="1">
        <v>47</v>
      </c>
      <c r="C408" s="1">
        <v>1428</v>
      </c>
      <c r="D408" s="2">
        <f>+D407-Tabla3[[#This Row],[Demanda]]+F407</f>
        <v>10855</v>
      </c>
      <c r="E408" s="2"/>
      <c r="F408" s="2">
        <v>2000</v>
      </c>
    </row>
    <row r="409" spans="1:6">
      <c r="A409" s="1" t="s">
        <v>91</v>
      </c>
      <c r="B409" s="1">
        <v>48</v>
      </c>
      <c r="C409" s="1">
        <v>1412</v>
      </c>
      <c r="D409" s="2">
        <f>+D408-Tabla3[[#This Row],[Demanda]]+F408</f>
        <v>11443</v>
      </c>
      <c r="E409" s="2">
        <v>10000</v>
      </c>
      <c r="F409" s="2"/>
    </row>
    <row r="410" spans="1:6">
      <c r="A410" s="1" t="s">
        <v>91</v>
      </c>
      <c r="B410" s="1">
        <v>49</v>
      </c>
      <c r="C410" s="1">
        <v>1449</v>
      </c>
      <c r="D410" s="2">
        <f>+D409-Tabla3[[#This Row],[Demanda]]+F409</f>
        <v>9994</v>
      </c>
      <c r="E410" s="2"/>
      <c r="F410" s="2">
        <v>2000</v>
      </c>
    </row>
    <row r="411" spans="1:6">
      <c r="A411" s="1" t="s">
        <v>91</v>
      </c>
      <c r="B411" s="1">
        <v>50</v>
      </c>
      <c r="C411" s="1">
        <v>1571</v>
      </c>
      <c r="D411" s="2">
        <f>+D410-Tabla3[[#This Row],[Demanda]]+F410</f>
        <v>10423</v>
      </c>
      <c r="E411" s="2"/>
      <c r="F411" s="2">
        <v>2000</v>
      </c>
    </row>
    <row r="412" spans="1:6">
      <c r="A412" s="1" t="s">
        <v>91</v>
      </c>
      <c r="B412" s="1">
        <v>51</v>
      </c>
      <c r="C412" s="1">
        <v>1495</v>
      </c>
      <c r="D412" s="2">
        <f>+D411-Tabla3[[#This Row],[Demanda]]+F411</f>
        <v>10928</v>
      </c>
      <c r="E412" s="2"/>
      <c r="F412" s="2">
        <v>2000</v>
      </c>
    </row>
    <row r="413" spans="1:6">
      <c r="A413" s="1" t="s">
        <v>91</v>
      </c>
      <c r="B413" s="1">
        <v>52</v>
      </c>
      <c r="C413" s="1">
        <v>1492</v>
      </c>
      <c r="D413" s="2">
        <f>+D412-Tabla3[[#This Row],[Demanda]]+F412</f>
        <v>11436</v>
      </c>
      <c r="E413" s="2"/>
      <c r="F413" s="2">
        <v>2050</v>
      </c>
    </row>
    <row r="414" spans="1:6">
      <c r="A414" s="1" t="s">
        <v>91</v>
      </c>
      <c r="B414" s="1">
        <v>53</v>
      </c>
      <c r="C414" s="1">
        <v>1441</v>
      </c>
      <c r="D414" s="2">
        <f>+D413-Tabla3[[#This Row],[Demanda]]+F413</f>
        <v>12045</v>
      </c>
      <c r="E414" s="2"/>
      <c r="F414" s="2">
        <v>1950</v>
      </c>
    </row>
    <row r="415" spans="1:6">
      <c r="A415" s="1" t="s">
        <v>91</v>
      </c>
      <c r="B415" s="1">
        <v>54</v>
      </c>
      <c r="C415" s="1">
        <v>1400</v>
      </c>
      <c r="D415" s="2">
        <f>+D414-Tabla3[[#This Row],[Demanda]]+F414</f>
        <v>12595</v>
      </c>
      <c r="E415" s="2"/>
      <c r="F415" s="2"/>
    </row>
    <row r="416" spans="1:6">
      <c r="A416" s="1" t="s">
        <v>91</v>
      </c>
      <c r="B416" s="1">
        <v>55</v>
      </c>
      <c r="C416" s="1">
        <v>1609</v>
      </c>
      <c r="D416" s="2">
        <f>+D415-Tabla3[[#This Row],[Demanda]]+F415</f>
        <v>10986</v>
      </c>
      <c r="E416" s="2">
        <v>10000</v>
      </c>
      <c r="F416" s="2"/>
    </row>
    <row r="417" spans="1:6">
      <c r="A417" s="1" t="s">
        <v>91</v>
      </c>
      <c r="B417" s="1">
        <v>56</v>
      </c>
      <c r="C417" s="1">
        <v>1514</v>
      </c>
      <c r="D417" s="2">
        <f>+D416-Tabla3[[#This Row],[Demanda]]+F416</f>
        <v>9472</v>
      </c>
      <c r="E417" s="2"/>
      <c r="F417" s="2">
        <v>2000</v>
      </c>
    </row>
    <row r="418" spans="1:6">
      <c r="A418" s="1" t="s">
        <v>91</v>
      </c>
      <c r="B418" s="1">
        <v>57</v>
      </c>
      <c r="C418" s="1">
        <v>1550</v>
      </c>
      <c r="D418" s="2">
        <f>+D417-Tabla3[[#This Row],[Demanda]]+F417</f>
        <v>9922</v>
      </c>
      <c r="E418" s="2"/>
      <c r="F418" s="2">
        <v>1850</v>
      </c>
    </row>
    <row r="419" spans="1:6">
      <c r="A419" s="1" t="s">
        <v>91</v>
      </c>
      <c r="B419" s="1">
        <v>58</v>
      </c>
      <c r="C419" s="1">
        <v>1554</v>
      </c>
      <c r="D419" s="2">
        <f>+D418-Tabla3[[#This Row],[Demanda]]+F418</f>
        <v>10218</v>
      </c>
      <c r="E419" s="2"/>
      <c r="F419" s="2">
        <v>1850</v>
      </c>
    </row>
    <row r="420" spans="1:6">
      <c r="A420" s="1" t="s">
        <v>91</v>
      </c>
      <c r="B420" s="1">
        <v>59</v>
      </c>
      <c r="C420" s="1">
        <v>1519</v>
      </c>
      <c r="D420" s="2">
        <f>+D419-Tabla3[[#This Row],[Demanda]]+F419</f>
        <v>10549</v>
      </c>
      <c r="E420" s="2"/>
      <c r="F420" s="2">
        <v>2100</v>
      </c>
    </row>
    <row r="421" spans="1:6">
      <c r="A421" s="1" t="s">
        <v>91</v>
      </c>
      <c r="B421" s="1">
        <v>60</v>
      </c>
      <c r="C421" s="1">
        <v>1682</v>
      </c>
      <c r="D421" s="2">
        <f>+D420-Tabla3[[#This Row],[Demanda]]+F420</f>
        <v>10967</v>
      </c>
      <c r="E421" s="2"/>
      <c r="F421" s="2">
        <v>2100</v>
      </c>
    </row>
    <row r="422" spans="1:6">
      <c r="A422" s="1" t="s">
        <v>91</v>
      </c>
      <c r="B422" s="1">
        <v>61</v>
      </c>
      <c r="C422" s="1">
        <v>1582</v>
      </c>
      <c r="D422" s="2">
        <f>+D421-Tabla3[[#This Row],[Demanda]]+F421</f>
        <v>11485</v>
      </c>
      <c r="E422" s="2"/>
      <c r="F422" s="2">
        <v>100</v>
      </c>
    </row>
    <row r="423" spans="1:6">
      <c r="A423" s="1" t="s">
        <v>91</v>
      </c>
      <c r="B423" s="1">
        <v>62</v>
      </c>
      <c r="C423" s="1">
        <v>1603</v>
      </c>
      <c r="D423" s="2">
        <f>+D422-Tabla3[[#This Row],[Demanda]]+F422</f>
        <v>9982</v>
      </c>
      <c r="E423" s="2">
        <v>10000</v>
      </c>
      <c r="F423" s="2"/>
    </row>
    <row r="424" spans="1:6">
      <c r="A424" s="1" t="s">
        <v>91</v>
      </c>
      <c r="B424" s="1">
        <v>63</v>
      </c>
      <c r="C424" s="1">
        <v>1681</v>
      </c>
      <c r="D424" s="2">
        <f>+D423-Tabla3[[#This Row],[Demanda]]+F423</f>
        <v>8301</v>
      </c>
      <c r="E424" s="2"/>
      <c r="F424" s="2">
        <v>2000</v>
      </c>
    </row>
    <row r="425" spans="1:6">
      <c r="A425" s="1" t="s">
        <v>91</v>
      </c>
      <c r="B425" s="1">
        <v>64</v>
      </c>
      <c r="C425" s="1">
        <v>1720</v>
      </c>
      <c r="D425" s="2">
        <f>+D424-Tabla3[[#This Row],[Demanda]]+F424</f>
        <v>8581</v>
      </c>
      <c r="E425" s="2"/>
      <c r="F425" s="2">
        <v>2000</v>
      </c>
    </row>
    <row r="426" spans="1:6">
      <c r="A426" s="1" t="s">
        <v>91</v>
      </c>
      <c r="B426" s="1">
        <v>65</v>
      </c>
      <c r="C426" s="1">
        <v>1681</v>
      </c>
      <c r="D426" s="2">
        <f>+D425-Tabla3[[#This Row],[Demanda]]+F425</f>
        <v>8900</v>
      </c>
      <c r="E426" s="2"/>
      <c r="F426" s="2">
        <v>2000</v>
      </c>
    </row>
    <row r="427" spans="1:6">
      <c r="A427" s="1" t="s">
        <v>91</v>
      </c>
      <c r="B427" s="1">
        <v>66</v>
      </c>
      <c r="C427" s="1">
        <v>1676</v>
      </c>
      <c r="D427" s="2">
        <f>+D426-Tabla3[[#This Row],[Demanda]]+F426</f>
        <v>9224</v>
      </c>
      <c r="E427" s="2"/>
      <c r="F427" s="2">
        <v>2000</v>
      </c>
    </row>
    <row r="428" spans="1:6">
      <c r="A428" s="1" t="s">
        <v>91</v>
      </c>
      <c r="B428" s="1">
        <v>67</v>
      </c>
      <c r="C428" s="1">
        <v>1441</v>
      </c>
      <c r="D428" s="2">
        <f>+D427-Tabla3[[#This Row],[Demanda]]+F427</f>
        <v>9783</v>
      </c>
      <c r="E428" s="2"/>
      <c r="F428" s="2">
        <v>2000</v>
      </c>
    </row>
    <row r="429" spans="1:6">
      <c r="A429" s="1" t="s">
        <v>91</v>
      </c>
      <c r="B429" s="1">
        <v>68</v>
      </c>
      <c r="C429" s="1">
        <v>1591</v>
      </c>
      <c r="D429" s="2">
        <f>+D428-Tabla3[[#This Row],[Demanda]]+F428</f>
        <v>10192</v>
      </c>
      <c r="E429" s="2">
        <v>10000</v>
      </c>
      <c r="F429" s="2"/>
    </row>
    <row r="430" spans="1:6">
      <c r="A430" s="1" t="s">
        <v>91</v>
      </c>
      <c r="B430" s="1">
        <v>69</v>
      </c>
      <c r="C430" s="1">
        <v>1607</v>
      </c>
      <c r="D430" s="2">
        <f>+D429-Tabla3[[#This Row],[Demanda]]+F429</f>
        <v>8585</v>
      </c>
      <c r="E430" s="2"/>
      <c r="F430" s="2">
        <v>2000</v>
      </c>
    </row>
    <row r="431" spans="1:6">
      <c r="A431" s="1" t="s">
        <v>91</v>
      </c>
      <c r="B431" s="1">
        <v>70</v>
      </c>
      <c r="C431" s="1">
        <v>1510</v>
      </c>
      <c r="D431" s="2">
        <f>+D430-Tabla3[[#This Row],[Demanda]]+F430</f>
        <v>9075</v>
      </c>
      <c r="E431" s="2"/>
      <c r="F431" s="2">
        <v>2000</v>
      </c>
    </row>
    <row r="432" spans="1:6">
      <c r="A432" s="1" t="s">
        <v>91</v>
      </c>
      <c r="B432" s="1">
        <v>71</v>
      </c>
      <c r="C432" s="1">
        <v>1711</v>
      </c>
      <c r="D432" s="2">
        <f>+D431-Tabla3[[#This Row],[Demanda]]+F431</f>
        <v>9364</v>
      </c>
      <c r="E432" s="2"/>
      <c r="F432" s="2">
        <v>2000</v>
      </c>
    </row>
    <row r="433" spans="1:6">
      <c r="A433" s="1" t="s">
        <v>91</v>
      </c>
      <c r="B433" s="1">
        <v>72</v>
      </c>
      <c r="C433" s="1">
        <v>1633</v>
      </c>
      <c r="D433" s="2">
        <f>+D432-Tabla3[[#This Row],[Demanda]]+F432</f>
        <v>9731</v>
      </c>
      <c r="E433" s="2"/>
      <c r="F433" s="2">
        <v>2000</v>
      </c>
    </row>
    <row r="434" spans="1:6">
      <c r="A434" s="1" t="s">
        <v>91</v>
      </c>
      <c r="B434" s="1">
        <v>73</v>
      </c>
      <c r="C434" s="1">
        <v>1536</v>
      </c>
      <c r="D434" s="2">
        <f>+D433-Tabla3[[#This Row],[Demanda]]+F433</f>
        <v>10195</v>
      </c>
      <c r="E434" s="2">
        <v>10000</v>
      </c>
      <c r="F434" s="2">
        <v>2000</v>
      </c>
    </row>
    <row r="435" spans="1:6">
      <c r="A435" s="1" t="s">
        <v>91</v>
      </c>
      <c r="B435" s="1">
        <v>74</v>
      </c>
      <c r="C435" s="1">
        <v>1626</v>
      </c>
      <c r="D435" s="2">
        <f>+D434-Tabla3[[#This Row],[Demanda]]+F434</f>
        <v>10569</v>
      </c>
      <c r="E435" s="2"/>
      <c r="F435" s="2">
        <v>2000</v>
      </c>
    </row>
    <row r="436" spans="1:6">
      <c r="A436" s="1" t="s">
        <v>91</v>
      </c>
      <c r="B436" s="1">
        <v>75</v>
      </c>
      <c r="C436" s="1">
        <v>1564</v>
      </c>
      <c r="D436" s="2">
        <f>+D435-Tabla3[[#This Row],[Demanda]]+F435</f>
        <v>11005</v>
      </c>
      <c r="E436" s="2"/>
      <c r="F436" s="2">
        <v>2000</v>
      </c>
    </row>
    <row r="437" spans="1:6">
      <c r="A437" s="1" t="s">
        <v>91</v>
      </c>
      <c r="B437" s="1">
        <v>76</v>
      </c>
      <c r="C437" s="1">
        <v>1719</v>
      </c>
      <c r="D437" s="2">
        <f>+D436-Tabla3[[#This Row],[Demanda]]+F436</f>
        <v>11286</v>
      </c>
      <c r="E437" s="2"/>
      <c r="F437" s="2">
        <v>1950</v>
      </c>
    </row>
    <row r="438" spans="1:6">
      <c r="A438" s="1" t="s">
        <v>91</v>
      </c>
      <c r="B438" s="1">
        <v>77</v>
      </c>
      <c r="C438" s="1">
        <v>1797</v>
      </c>
      <c r="D438" s="2">
        <f>+D437-Tabla3[[#This Row],[Demanda]]+F437</f>
        <v>11439</v>
      </c>
      <c r="E438" s="2"/>
      <c r="F438" s="2">
        <v>1950</v>
      </c>
    </row>
    <row r="439" spans="1:6">
      <c r="A439" s="1" t="s">
        <v>91</v>
      </c>
      <c r="B439" s="1">
        <v>78</v>
      </c>
      <c r="C439" s="1">
        <v>1637</v>
      </c>
      <c r="D439" s="2">
        <f>+D438-Tabla3[[#This Row],[Demanda]]+F438</f>
        <v>11752</v>
      </c>
      <c r="E439" s="2"/>
      <c r="F439" s="2">
        <v>2100</v>
      </c>
    </row>
    <row r="440" spans="1:6">
      <c r="A440" s="1" t="s">
        <v>91</v>
      </c>
      <c r="B440" s="1">
        <v>79</v>
      </c>
      <c r="C440" s="1">
        <v>1795</v>
      </c>
      <c r="D440" s="2">
        <f>+D439-Tabla3[[#This Row],[Demanda]]+F439</f>
        <v>12057</v>
      </c>
      <c r="E440" s="2"/>
      <c r="F440" s="2"/>
    </row>
    <row r="441" spans="1:6">
      <c r="A441" s="1" t="s">
        <v>91</v>
      </c>
      <c r="B441" s="1">
        <v>80</v>
      </c>
      <c r="C441" s="1">
        <v>1560</v>
      </c>
      <c r="D441" s="2">
        <f>+D440-Tabla3[[#This Row],[Demanda]]+F440</f>
        <v>10497</v>
      </c>
      <c r="E441" s="2">
        <v>10000</v>
      </c>
      <c r="F441" s="2"/>
    </row>
    <row r="442" spans="1:6">
      <c r="A442" s="1" t="s">
        <v>91</v>
      </c>
      <c r="B442" s="1">
        <v>81</v>
      </c>
      <c r="C442" s="1">
        <v>1813</v>
      </c>
      <c r="D442" s="2">
        <f>+D441-Tabla3[[#This Row],[Demanda]]+F441</f>
        <v>8684</v>
      </c>
      <c r="E442" s="2"/>
      <c r="F442" s="2">
        <v>2100</v>
      </c>
    </row>
    <row r="443" spans="1:6">
      <c r="A443" s="1" t="s">
        <v>91</v>
      </c>
      <c r="B443" s="1">
        <v>82</v>
      </c>
      <c r="C443" s="1">
        <v>1885</v>
      </c>
      <c r="D443" s="2">
        <f>+D442-Tabla3[[#This Row],[Demanda]]+F442</f>
        <v>8899</v>
      </c>
      <c r="E443" s="2"/>
      <c r="F443" s="2">
        <v>2100</v>
      </c>
    </row>
    <row r="444" spans="1:6">
      <c r="A444" s="1" t="s">
        <v>91</v>
      </c>
      <c r="B444" s="1">
        <v>83</v>
      </c>
      <c r="C444" s="1">
        <v>1870</v>
      </c>
      <c r="D444" s="2">
        <f>+D443-Tabla3[[#This Row],[Demanda]]+F443</f>
        <v>9129</v>
      </c>
      <c r="E444" s="2"/>
      <c r="F444" s="2">
        <v>1900</v>
      </c>
    </row>
    <row r="445" spans="1:6">
      <c r="A445" s="1" t="s">
        <v>91</v>
      </c>
      <c r="B445" s="1">
        <v>84</v>
      </c>
      <c r="C445" s="1">
        <v>1704</v>
      </c>
      <c r="D445" s="2">
        <f>+D444-Tabla3[[#This Row],[Demanda]]+F444</f>
        <v>9325</v>
      </c>
      <c r="E445" s="2"/>
      <c r="F445" s="2">
        <v>1900</v>
      </c>
    </row>
    <row r="446" spans="1:6">
      <c r="A446" s="1" t="s">
        <v>91</v>
      </c>
      <c r="B446" s="1">
        <v>85</v>
      </c>
      <c r="C446" s="1">
        <v>1865</v>
      </c>
      <c r="D446" s="2">
        <f>+D445-Tabla3[[#This Row],[Demanda]]+F445</f>
        <v>9360</v>
      </c>
      <c r="E446" s="2"/>
      <c r="F446" s="2">
        <v>2000</v>
      </c>
    </row>
    <row r="447" spans="1:6">
      <c r="A447" s="1" t="s">
        <v>91</v>
      </c>
      <c r="B447" s="1">
        <v>86</v>
      </c>
      <c r="C447" s="1">
        <v>1837</v>
      </c>
      <c r="D447" s="2">
        <f>+D446-Tabla3[[#This Row],[Demanda]]+F446</f>
        <v>9523</v>
      </c>
      <c r="E447" s="2">
        <v>10000</v>
      </c>
      <c r="F447" s="2"/>
    </row>
    <row r="448" spans="1:6">
      <c r="A448" s="1" t="s">
        <v>91</v>
      </c>
      <c r="B448" s="1">
        <v>87</v>
      </c>
      <c r="C448" s="1">
        <v>1841</v>
      </c>
      <c r="D448" s="2">
        <f>+D447-Tabla3[[#This Row],[Demanda]]+F447</f>
        <v>7682</v>
      </c>
      <c r="E448" s="2"/>
      <c r="F448" s="2">
        <v>2000</v>
      </c>
    </row>
    <row r="449" spans="1:8">
      <c r="A449" s="1" t="s">
        <v>91</v>
      </c>
      <c r="B449" s="1">
        <v>88</v>
      </c>
      <c r="C449" s="1">
        <v>1857</v>
      </c>
      <c r="D449" s="2">
        <f>+D448-Tabla3[[#This Row],[Demanda]]+F448</f>
        <v>7825</v>
      </c>
      <c r="E449" s="2"/>
      <c r="F449" s="2">
        <v>2000</v>
      </c>
    </row>
    <row r="450" spans="1:8">
      <c r="A450" s="1" t="s">
        <v>91</v>
      </c>
      <c r="B450" s="1">
        <v>89</v>
      </c>
      <c r="C450" s="1">
        <v>1718</v>
      </c>
      <c r="D450" s="2">
        <f>+D449-Tabla3[[#This Row],[Demanda]]+F449</f>
        <v>8107</v>
      </c>
      <c r="E450" s="2"/>
      <c r="F450" s="2">
        <v>2200</v>
      </c>
    </row>
    <row r="451" spans="1:8">
      <c r="A451" s="1" t="s">
        <v>91</v>
      </c>
      <c r="B451" s="1">
        <v>90</v>
      </c>
      <c r="C451" s="1">
        <v>1795</v>
      </c>
      <c r="D451" s="2">
        <f>+D450-Tabla3[[#This Row],[Demanda]]+F450</f>
        <v>8512</v>
      </c>
      <c r="E451" s="2"/>
      <c r="F451" s="2">
        <v>2100</v>
      </c>
    </row>
    <row r="452" spans="1:8">
      <c r="A452" s="1" t="s">
        <v>92</v>
      </c>
      <c r="B452" s="1">
        <v>1</v>
      </c>
      <c r="C452" s="1">
        <v>977</v>
      </c>
      <c r="D452" s="2">
        <f>14321-Tabla3[[#This Row],[Demanda]]</f>
        <v>13344</v>
      </c>
      <c r="E452" s="2"/>
      <c r="F452" s="2"/>
      <c r="H452">
        <f>AVERAGE(C452:C541)</f>
        <v>1458.3888888888889</v>
      </c>
    </row>
    <row r="453" spans="1:8">
      <c r="A453" s="1" t="s">
        <v>92</v>
      </c>
      <c r="B453" s="1">
        <v>2</v>
      </c>
      <c r="C453" s="1">
        <v>918</v>
      </c>
      <c r="D453" s="2">
        <f>+D452-Tabla3[[#This Row],[Demanda]]+F452</f>
        <v>12426</v>
      </c>
      <c r="E453" s="2"/>
      <c r="F453" s="2"/>
    </row>
    <row r="454" spans="1:8">
      <c r="A454" s="1" t="s">
        <v>92</v>
      </c>
      <c r="B454" s="1">
        <v>3</v>
      </c>
      <c r="C454" s="1">
        <v>1006</v>
      </c>
      <c r="D454" s="2">
        <f>+D453-Tabla3[[#This Row],[Demanda]]+F453</f>
        <v>11420</v>
      </c>
      <c r="E454" s="2">
        <v>13000</v>
      </c>
      <c r="F454" s="2"/>
    </row>
    <row r="455" spans="1:8">
      <c r="A455" s="1" t="s">
        <v>92</v>
      </c>
      <c r="B455" s="1">
        <v>4</v>
      </c>
      <c r="C455" s="1">
        <v>1022</v>
      </c>
      <c r="D455" s="2">
        <f>+D454-Tabla3[[#This Row],[Demanda]]+F454</f>
        <v>10398</v>
      </c>
      <c r="E455" s="2"/>
      <c r="F455" s="2">
        <v>1700</v>
      </c>
    </row>
    <row r="456" spans="1:8">
      <c r="A456" s="1" t="s">
        <v>92</v>
      </c>
      <c r="B456" s="1">
        <v>5</v>
      </c>
      <c r="C456" s="1">
        <v>1034</v>
      </c>
      <c r="D456" s="2">
        <f>+D455-Tabla3[[#This Row],[Demanda]]+F455</f>
        <v>11064</v>
      </c>
      <c r="E456" s="2"/>
      <c r="F456" s="2">
        <v>1700</v>
      </c>
    </row>
    <row r="457" spans="1:8">
      <c r="A457" s="1" t="s">
        <v>92</v>
      </c>
      <c r="B457" s="1">
        <v>6</v>
      </c>
      <c r="C457" s="1">
        <v>1128</v>
      </c>
      <c r="D457" s="2">
        <f>+D456-Tabla3[[#This Row],[Demanda]]+F456</f>
        <v>11636</v>
      </c>
      <c r="E457" s="2"/>
      <c r="F457" s="2">
        <v>1700</v>
      </c>
    </row>
    <row r="458" spans="1:8">
      <c r="A458" s="1" t="s">
        <v>92</v>
      </c>
      <c r="B458" s="1">
        <v>7</v>
      </c>
      <c r="C458" s="1">
        <v>1033</v>
      </c>
      <c r="D458" s="2">
        <f>+D457-Tabla3[[#This Row],[Demanda]]+F457</f>
        <v>12303</v>
      </c>
      <c r="E458" s="2"/>
      <c r="F458" s="2">
        <v>1700</v>
      </c>
    </row>
    <row r="459" spans="1:8">
      <c r="A459" s="1" t="s">
        <v>92</v>
      </c>
      <c r="B459" s="1">
        <v>8</v>
      </c>
      <c r="C459" s="1">
        <v>991</v>
      </c>
      <c r="D459" s="2">
        <f>+D458-Tabla3[[#This Row],[Demanda]]+F458</f>
        <v>13012</v>
      </c>
      <c r="E459" s="2"/>
      <c r="F459" s="2">
        <v>1700</v>
      </c>
    </row>
    <row r="460" spans="1:8">
      <c r="A460" s="1" t="s">
        <v>92</v>
      </c>
      <c r="B460" s="1">
        <v>9</v>
      </c>
      <c r="C460" s="1">
        <v>1160</v>
      </c>
      <c r="D460" s="2">
        <f>+D459-Tabla3[[#This Row],[Demanda]]+F459</f>
        <v>13552</v>
      </c>
      <c r="E460" s="2"/>
      <c r="F460" s="2">
        <v>1700</v>
      </c>
    </row>
    <row r="461" spans="1:8">
      <c r="A461" s="1" t="s">
        <v>92</v>
      </c>
      <c r="B461" s="1">
        <v>10</v>
      </c>
      <c r="C461" s="1">
        <v>1097</v>
      </c>
      <c r="D461" s="2">
        <f>+D460-Tabla3[[#This Row],[Demanda]]+F460</f>
        <v>14155</v>
      </c>
      <c r="E461" s="2"/>
      <c r="F461" s="2">
        <v>1700</v>
      </c>
    </row>
    <row r="462" spans="1:8">
      <c r="A462" s="1" t="s">
        <v>92</v>
      </c>
      <c r="B462" s="1">
        <v>11</v>
      </c>
      <c r="C462" s="1">
        <v>1100</v>
      </c>
      <c r="D462" s="2">
        <f>+D461-Tabla3[[#This Row],[Demanda]]+F461</f>
        <v>14755</v>
      </c>
      <c r="E462" s="2"/>
      <c r="F462" s="2">
        <v>1100</v>
      </c>
    </row>
    <row r="463" spans="1:8">
      <c r="A463" s="1" t="s">
        <v>92</v>
      </c>
      <c r="B463" s="1">
        <v>12</v>
      </c>
      <c r="C463" s="1">
        <v>1310</v>
      </c>
      <c r="D463" s="2">
        <f>+D462-Tabla3[[#This Row],[Demanda]]+F462</f>
        <v>14545</v>
      </c>
      <c r="E463" s="2"/>
      <c r="F463" s="2"/>
    </row>
    <row r="464" spans="1:8">
      <c r="A464" s="1" t="s">
        <v>92</v>
      </c>
      <c r="B464" s="1">
        <v>13</v>
      </c>
      <c r="C464" s="1">
        <v>1124</v>
      </c>
      <c r="D464" s="2">
        <f>+D463-Tabla3[[#This Row],[Demanda]]+F463</f>
        <v>13421</v>
      </c>
      <c r="E464" s="2"/>
      <c r="F464" s="2"/>
    </row>
    <row r="465" spans="1:6">
      <c r="A465" s="1" t="s">
        <v>92</v>
      </c>
      <c r="B465" s="1">
        <v>14</v>
      </c>
      <c r="C465" s="1">
        <v>1058</v>
      </c>
      <c r="D465" s="2">
        <f>+D464-Tabla3[[#This Row],[Demanda]]+F464</f>
        <v>12363</v>
      </c>
      <c r="E465" s="2">
        <v>13000</v>
      </c>
      <c r="F465" s="2"/>
    </row>
    <row r="466" spans="1:6">
      <c r="A466" s="1" t="s">
        <v>92</v>
      </c>
      <c r="B466" s="1">
        <v>15</v>
      </c>
      <c r="C466" s="1">
        <v>1114</v>
      </c>
      <c r="D466" s="2">
        <f>+D465-Tabla3[[#This Row],[Demanda]]+F465</f>
        <v>11249</v>
      </c>
      <c r="E466" s="2"/>
      <c r="F466" s="2">
        <v>1700</v>
      </c>
    </row>
    <row r="467" spans="1:6">
      <c r="A467" s="1" t="s">
        <v>92</v>
      </c>
      <c r="B467" s="1">
        <v>16</v>
      </c>
      <c r="C467" s="1">
        <v>1210</v>
      </c>
      <c r="D467" s="2">
        <f>+D466-Tabla3[[#This Row],[Demanda]]+F466</f>
        <v>11739</v>
      </c>
      <c r="E467" s="2"/>
      <c r="F467" s="2">
        <v>1700</v>
      </c>
    </row>
    <row r="468" spans="1:6">
      <c r="A468" s="1" t="s">
        <v>92</v>
      </c>
      <c r="B468" s="1">
        <v>17</v>
      </c>
      <c r="C468" s="1">
        <v>1114</v>
      </c>
      <c r="D468" s="2">
        <f>+D467-Tabla3[[#This Row],[Demanda]]+F467</f>
        <v>12325</v>
      </c>
      <c r="E468" s="2"/>
      <c r="F468" s="2">
        <v>1700</v>
      </c>
    </row>
    <row r="469" spans="1:6">
      <c r="A469" s="1" t="s">
        <v>92</v>
      </c>
      <c r="B469" s="1">
        <v>18</v>
      </c>
      <c r="C469" s="1">
        <v>1341</v>
      </c>
      <c r="D469" s="2">
        <f>+D468-Tabla3[[#This Row],[Demanda]]+F468</f>
        <v>12684</v>
      </c>
      <c r="E469" s="2"/>
      <c r="F469" s="2">
        <v>1700</v>
      </c>
    </row>
    <row r="470" spans="1:6">
      <c r="A470" s="1" t="s">
        <v>92</v>
      </c>
      <c r="B470" s="1">
        <v>19</v>
      </c>
      <c r="C470" s="1">
        <v>1185</v>
      </c>
      <c r="D470" s="2">
        <f>+D469-Tabla3[[#This Row],[Demanda]]+F469</f>
        <v>13199</v>
      </c>
      <c r="E470" s="2"/>
      <c r="F470" s="2">
        <v>1700</v>
      </c>
    </row>
    <row r="471" spans="1:6">
      <c r="A471" s="1" t="s">
        <v>92</v>
      </c>
      <c r="B471" s="1">
        <v>20</v>
      </c>
      <c r="C471" s="1">
        <v>1196</v>
      </c>
      <c r="D471" s="2">
        <f>+D470-Tabla3[[#This Row],[Demanda]]+F470</f>
        <v>13703</v>
      </c>
      <c r="E471" s="2"/>
      <c r="F471" s="2">
        <v>1700</v>
      </c>
    </row>
    <row r="472" spans="1:6">
      <c r="A472" s="1" t="s">
        <v>92</v>
      </c>
      <c r="B472" s="1">
        <v>21</v>
      </c>
      <c r="C472" s="1">
        <v>1282</v>
      </c>
      <c r="D472" s="2">
        <f>+D471-Tabla3[[#This Row],[Demanda]]+F471</f>
        <v>14121</v>
      </c>
      <c r="E472" s="2"/>
      <c r="F472" s="2">
        <v>1700</v>
      </c>
    </row>
    <row r="473" spans="1:6">
      <c r="A473" s="1" t="s">
        <v>92</v>
      </c>
      <c r="B473" s="1">
        <v>22</v>
      </c>
      <c r="C473" s="1">
        <v>1268</v>
      </c>
      <c r="D473" s="2">
        <f>+D472-Tabla3[[#This Row],[Demanda]]+F472</f>
        <v>14553</v>
      </c>
      <c r="E473" s="2"/>
      <c r="F473" s="2">
        <v>1100</v>
      </c>
    </row>
    <row r="474" spans="1:6">
      <c r="A474" s="1" t="s">
        <v>92</v>
      </c>
      <c r="B474" s="1">
        <v>23</v>
      </c>
      <c r="C474" s="1">
        <v>1308</v>
      </c>
      <c r="D474" s="2">
        <f>+D473-Tabla3[[#This Row],[Demanda]]+F473</f>
        <v>14345</v>
      </c>
      <c r="E474" s="2"/>
      <c r="F474" s="2"/>
    </row>
    <row r="475" spans="1:6">
      <c r="A475" s="1" t="s">
        <v>92</v>
      </c>
      <c r="B475" s="1">
        <v>24</v>
      </c>
      <c r="C475" s="1">
        <v>1085</v>
      </c>
      <c r="D475" s="2">
        <f>+D474-Tabla3[[#This Row],[Demanda]]+F474</f>
        <v>13260</v>
      </c>
      <c r="E475" s="2"/>
      <c r="F475" s="2"/>
    </row>
    <row r="476" spans="1:6">
      <c r="A476" s="1" t="s">
        <v>92</v>
      </c>
      <c r="B476" s="1">
        <v>25</v>
      </c>
      <c r="C476" s="1">
        <v>1339</v>
      </c>
      <c r="D476" s="2">
        <f>+D475-Tabla3[[#This Row],[Demanda]]+F475</f>
        <v>11921</v>
      </c>
      <c r="E476" s="2"/>
      <c r="F476" s="2"/>
    </row>
    <row r="477" spans="1:6">
      <c r="A477" s="1" t="s">
        <v>92</v>
      </c>
      <c r="B477" s="1">
        <v>26</v>
      </c>
      <c r="C477" s="1">
        <v>1226</v>
      </c>
      <c r="D477" s="2">
        <f>+D476-Tabla3[[#This Row],[Demanda]]+F476</f>
        <v>10695</v>
      </c>
      <c r="E477" s="2">
        <v>13000</v>
      </c>
      <c r="F477" s="2"/>
    </row>
    <row r="478" spans="1:6">
      <c r="A478" s="1" t="s">
        <v>92</v>
      </c>
      <c r="B478" s="1">
        <v>27</v>
      </c>
      <c r="C478" s="1">
        <v>1319</v>
      </c>
      <c r="D478" s="2">
        <f>+D477-Tabla3[[#This Row],[Demanda]]+F477</f>
        <v>9376</v>
      </c>
      <c r="E478" s="2"/>
      <c r="F478" s="2">
        <v>1700</v>
      </c>
    </row>
    <row r="479" spans="1:6">
      <c r="A479" s="1" t="s">
        <v>92</v>
      </c>
      <c r="B479" s="1">
        <v>28</v>
      </c>
      <c r="C479" s="1">
        <v>1246</v>
      </c>
      <c r="D479" s="2">
        <f>+D478-Tabla3[[#This Row],[Demanda]]+F478</f>
        <v>9830</v>
      </c>
      <c r="E479" s="2"/>
      <c r="F479" s="2">
        <v>1700</v>
      </c>
    </row>
    <row r="480" spans="1:6">
      <c r="A480" s="1" t="s">
        <v>92</v>
      </c>
      <c r="B480" s="1">
        <v>29</v>
      </c>
      <c r="C480" s="1">
        <v>1222</v>
      </c>
      <c r="D480" s="2">
        <f>+D479-Tabla3[[#This Row],[Demanda]]+F479</f>
        <v>10308</v>
      </c>
      <c r="E480" s="2"/>
      <c r="F480" s="2">
        <v>1700</v>
      </c>
    </row>
    <row r="481" spans="1:6">
      <c r="A481" s="1" t="s">
        <v>92</v>
      </c>
      <c r="B481" s="1">
        <v>30</v>
      </c>
      <c r="C481" s="1">
        <v>1325</v>
      </c>
      <c r="D481" s="2">
        <f>+D480-Tabla3[[#This Row],[Demanda]]+F480</f>
        <v>10683</v>
      </c>
      <c r="E481" s="2"/>
      <c r="F481" s="2">
        <v>1700</v>
      </c>
    </row>
    <row r="482" spans="1:6">
      <c r="A482" s="1" t="s">
        <v>92</v>
      </c>
      <c r="B482" s="1">
        <v>31</v>
      </c>
      <c r="C482" s="1">
        <v>1272</v>
      </c>
      <c r="D482" s="2">
        <f>+D481-Tabla3[[#This Row],[Demanda]]+F481</f>
        <v>11111</v>
      </c>
      <c r="E482" s="2"/>
      <c r="F482" s="2">
        <v>1700</v>
      </c>
    </row>
    <row r="483" spans="1:6">
      <c r="A483" s="1" t="s">
        <v>92</v>
      </c>
      <c r="B483" s="1">
        <v>32</v>
      </c>
      <c r="C483" s="1">
        <v>1360</v>
      </c>
      <c r="D483" s="2">
        <f>+D482-Tabla3[[#This Row],[Demanda]]+F482</f>
        <v>11451</v>
      </c>
      <c r="E483" s="2"/>
      <c r="F483" s="2">
        <v>1700</v>
      </c>
    </row>
    <row r="484" spans="1:6">
      <c r="A484" s="1" t="s">
        <v>92</v>
      </c>
      <c r="B484" s="1">
        <v>33</v>
      </c>
      <c r="C484" s="1">
        <v>1242</v>
      </c>
      <c r="D484" s="2">
        <f>+D483-Tabla3[[#This Row],[Demanda]]+F483</f>
        <v>11909</v>
      </c>
      <c r="E484" s="2"/>
      <c r="F484" s="2">
        <v>1700</v>
      </c>
    </row>
    <row r="485" spans="1:6">
      <c r="A485" s="1" t="s">
        <v>92</v>
      </c>
      <c r="B485" s="1">
        <v>34</v>
      </c>
      <c r="C485" s="1">
        <v>1392</v>
      </c>
      <c r="D485" s="2">
        <f>+D484-Tabla3[[#This Row],[Demanda]]+F484</f>
        <v>12217</v>
      </c>
      <c r="E485" s="2"/>
      <c r="F485" s="2">
        <v>1100</v>
      </c>
    </row>
    <row r="486" spans="1:6">
      <c r="A486" s="1" t="s">
        <v>92</v>
      </c>
      <c r="B486" s="1">
        <v>35</v>
      </c>
      <c r="C486" s="1">
        <v>1344</v>
      </c>
      <c r="D486" s="2">
        <f>+D485-Tabla3[[#This Row],[Demanda]]+F485</f>
        <v>11973</v>
      </c>
      <c r="E486" s="2"/>
      <c r="F486" s="2"/>
    </row>
    <row r="487" spans="1:6">
      <c r="A487" s="1" t="s">
        <v>92</v>
      </c>
      <c r="B487" s="1">
        <v>36</v>
      </c>
      <c r="C487" s="1">
        <v>1162</v>
      </c>
      <c r="D487" s="2">
        <f>+D486-Tabla3[[#This Row],[Demanda]]+F486</f>
        <v>10811</v>
      </c>
      <c r="E487" s="2"/>
      <c r="F487" s="2"/>
    </row>
    <row r="488" spans="1:6">
      <c r="A488" s="1" t="s">
        <v>92</v>
      </c>
      <c r="B488" s="1">
        <v>37</v>
      </c>
      <c r="C488" s="1">
        <v>1316</v>
      </c>
      <c r="D488" s="2">
        <f>+D487-Tabla3[[#This Row],[Demanda]]+F487</f>
        <v>9495</v>
      </c>
      <c r="E488" s="2">
        <v>13000</v>
      </c>
      <c r="F488" s="2"/>
    </row>
    <row r="489" spans="1:6">
      <c r="A489" s="1" t="s">
        <v>92</v>
      </c>
      <c r="B489" s="1">
        <v>38</v>
      </c>
      <c r="C489" s="1">
        <v>1540</v>
      </c>
      <c r="D489" s="2">
        <f>+D488-Tabla3[[#This Row],[Demanda]]+F488</f>
        <v>7955</v>
      </c>
      <c r="E489" s="2"/>
      <c r="F489" s="2">
        <v>1700</v>
      </c>
    </row>
    <row r="490" spans="1:6">
      <c r="A490" s="1" t="s">
        <v>92</v>
      </c>
      <c r="B490" s="1">
        <v>39</v>
      </c>
      <c r="C490" s="1">
        <v>1368</v>
      </c>
      <c r="D490" s="2">
        <f>+D489-Tabla3[[#This Row],[Demanda]]+F489</f>
        <v>8287</v>
      </c>
      <c r="E490" s="2"/>
      <c r="F490" s="2">
        <v>1700</v>
      </c>
    </row>
    <row r="491" spans="1:6">
      <c r="A491" s="1" t="s">
        <v>92</v>
      </c>
      <c r="B491" s="1">
        <v>40</v>
      </c>
      <c r="C491" s="1">
        <v>1404</v>
      </c>
      <c r="D491" s="2">
        <f>+D490-Tabla3[[#This Row],[Demanda]]+F490</f>
        <v>8583</v>
      </c>
      <c r="E491" s="2"/>
      <c r="F491" s="2">
        <v>1700</v>
      </c>
    </row>
    <row r="492" spans="1:6">
      <c r="A492" s="1" t="s">
        <v>92</v>
      </c>
      <c r="B492" s="1">
        <v>41</v>
      </c>
      <c r="C492" s="1">
        <v>1495</v>
      </c>
      <c r="D492" s="2">
        <f>+D491-Tabla3[[#This Row],[Demanda]]+F491</f>
        <v>8788</v>
      </c>
      <c r="E492" s="2"/>
      <c r="F492" s="2">
        <v>1700</v>
      </c>
    </row>
    <row r="493" spans="1:6">
      <c r="A493" s="1" t="s">
        <v>92</v>
      </c>
      <c r="B493" s="1">
        <v>42</v>
      </c>
      <c r="C493" s="1">
        <v>1260</v>
      </c>
      <c r="D493" s="2">
        <f>+D492-Tabla3[[#This Row],[Demanda]]+F492</f>
        <v>9228</v>
      </c>
      <c r="E493" s="2"/>
      <c r="F493" s="2">
        <v>1700</v>
      </c>
    </row>
    <row r="494" spans="1:6">
      <c r="A494" s="1" t="s">
        <v>92</v>
      </c>
      <c r="B494" s="1">
        <v>43</v>
      </c>
      <c r="C494" s="1">
        <v>1424</v>
      </c>
      <c r="D494" s="2">
        <f>+D493-Tabla3[[#This Row],[Demanda]]+F493</f>
        <v>9504</v>
      </c>
      <c r="E494" s="2"/>
      <c r="F494" s="2">
        <v>1700</v>
      </c>
    </row>
    <row r="495" spans="1:6">
      <c r="A495" s="1" t="s">
        <v>92</v>
      </c>
      <c r="B495" s="1">
        <v>44</v>
      </c>
      <c r="C495" s="1">
        <v>1445</v>
      </c>
      <c r="D495" s="2">
        <f>+D494-Tabla3[[#This Row],[Demanda]]+F494</f>
        <v>9759</v>
      </c>
      <c r="E495" s="2"/>
      <c r="F495" s="2">
        <v>1700</v>
      </c>
    </row>
    <row r="496" spans="1:6">
      <c r="A496" s="1" t="s">
        <v>92</v>
      </c>
      <c r="B496" s="1">
        <v>45</v>
      </c>
      <c r="C496" s="1">
        <v>1505</v>
      </c>
      <c r="D496" s="2">
        <f>+D495-Tabla3[[#This Row],[Demanda]]+F495</f>
        <v>9954</v>
      </c>
      <c r="E496" s="2"/>
      <c r="F496" s="2">
        <v>1100</v>
      </c>
    </row>
    <row r="497" spans="1:6">
      <c r="A497" s="1" t="s">
        <v>92</v>
      </c>
      <c r="B497" s="1">
        <v>46</v>
      </c>
      <c r="C497" s="1">
        <v>1625</v>
      </c>
      <c r="D497" s="2">
        <f>+D496-Tabla3[[#This Row],[Demanda]]+F496</f>
        <v>9429</v>
      </c>
      <c r="E497" s="2">
        <v>13000</v>
      </c>
      <c r="F497" s="2"/>
    </row>
    <row r="498" spans="1:6">
      <c r="A498" s="1" t="s">
        <v>92</v>
      </c>
      <c r="B498" s="1">
        <v>47</v>
      </c>
      <c r="C498" s="1">
        <v>1515</v>
      </c>
      <c r="D498" s="2">
        <f>+D497-Tabla3[[#This Row],[Demanda]]+F497</f>
        <v>7914</v>
      </c>
      <c r="E498" s="2"/>
      <c r="F498" s="2">
        <v>1700</v>
      </c>
    </row>
    <row r="499" spans="1:6">
      <c r="A499" s="1" t="s">
        <v>92</v>
      </c>
      <c r="B499" s="1">
        <v>48</v>
      </c>
      <c r="C499" s="1">
        <v>1622</v>
      </c>
      <c r="D499" s="2">
        <f>+D498-Tabla3[[#This Row],[Demanda]]+F498</f>
        <v>7992</v>
      </c>
      <c r="E499" s="2"/>
      <c r="F499" s="2">
        <v>1700</v>
      </c>
    </row>
    <row r="500" spans="1:6">
      <c r="A500" s="1" t="s">
        <v>92</v>
      </c>
      <c r="B500" s="1">
        <v>49</v>
      </c>
      <c r="C500" s="1">
        <v>1469</v>
      </c>
      <c r="D500" s="2">
        <f>+D499-Tabla3[[#This Row],[Demanda]]+F499</f>
        <v>8223</v>
      </c>
      <c r="E500" s="2"/>
      <c r="F500" s="2">
        <v>1700</v>
      </c>
    </row>
    <row r="501" spans="1:6">
      <c r="A501" s="1" t="s">
        <v>92</v>
      </c>
      <c r="B501" s="1">
        <v>50</v>
      </c>
      <c r="C501" s="1">
        <v>1538</v>
      </c>
      <c r="D501" s="2">
        <f>+D500-Tabla3[[#This Row],[Demanda]]+F500</f>
        <v>8385</v>
      </c>
      <c r="E501" s="2"/>
      <c r="F501" s="2">
        <v>1700</v>
      </c>
    </row>
    <row r="502" spans="1:6">
      <c r="A502" s="1" t="s">
        <v>92</v>
      </c>
      <c r="B502" s="1">
        <v>51</v>
      </c>
      <c r="C502" s="1">
        <v>1651</v>
      </c>
      <c r="D502" s="2">
        <f>+D501-Tabla3[[#This Row],[Demanda]]+F501</f>
        <v>8434</v>
      </c>
      <c r="E502" s="2"/>
      <c r="F502" s="2">
        <v>1700</v>
      </c>
    </row>
    <row r="503" spans="1:6">
      <c r="A503" s="1" t="s">
        <v>92</v>
      </c>
      <c r="B503" s="1">
        <v>52</v>
      </c>
      <c r="C503" s="1">
        <v>1572</v>
      </c>
      <c r="D503" s="2">
        <f>+D502-Tabla3[[#This Row],[Demanda]]+F502</f>
        <v>8562</v>
      </c>
      <c r="E503" s="2"/>
      <c r="F503" s="2">
        <v>1700</v>
      </c>
    </row>
    <row r="504" spans="1:6">
      <c r="A504" s="1" t="s">
        <v>92</v>
      </c>
      <c r="B504" s="1">
        <v>53</v>
      </c>
      <c r="C504" s="1">
        <v>1292</v>
      </c>
      <c r="D504" s="2">
        <f>+D503-Tabla3[[#This Row],[Demanda]]+F503</f>
        <v>8970</v>
      </c>
      <c r="E504" s="2"/>
      <c r="F504" s="2">
        <v>1700</v>
      </c>
    </row>
    <row r="505" spans="1:6">
      <c r="A505" s="1" t="s">
        <v>92</v>
      </c>
      <c r="B505" s="1">
        <v>54</v>
      </c>
      <c r="C505" s="1">
        <v>1270</v>
      </c>
      <c r="D505" s="2">
        <f>+D504-Tabla3[[#This Row],[Demanda]]+F504</f>
        <v>9400</v>
      </c>
      <c r="E505" s="2"/>
      <c r="F505" s="2">
        <v>1100</v>
      </c>
    </row>
    <row r="506" spans="1:6">
      <c r="A506" s="1" t="s">
        <v>92</v>
      </c>
      <c r="B506" s="1">
        <v>55</v>
      </c>
      <c r="C506" s="1">
        <v>1421</v>
      </c>
      <c r="D506" s="2">
        <f>+D505-Tabla3[[#This Row],[Demanda]]+F505</f>
        <v>9079</v>
      </c>
      <c r="E506" s="2">
        <v>13000</v>
      </c>
      <c r="F506" s="2"/>
    </row>
    <row r="507" spans="1:6">
      <c r="A507" s="1" t="s">
        <v>92</v>
      </c>
      <c r="B507" s="1">
        <v>56</v>
      </c>
      <c r="C507" s="1">
        <v>1670</v>
      </c>
      <c r="D507" s="2">
        <f>+D506-Tabla3[[#This Row],[Demanda]]+F506</f>
        <v>7409</v>
      </c>
      <c r="E507" s="2"/>
      <c r="F507" s="2">
        <v>1700</v>
      </c>
    </row>
    <row r="508" spans="1:6">
      <c r="A508" s="1" t="s">
        <v>92</v>
      </c>
      <c r="B508" s="1">
        <v>57</v>
      </c>
      <c r="C508" s="1">
        <v>1657</v>
      </c>
      <c r="D508" s="2">
        <f>+D507-Tabla3[[#This Row],[Demanda]]+F507</f>
        <v>7452</v>
      </c>
      <c r="E508" s="2"/>
      <c r="F508" s="2">
        <v>1700</v>
      </c>
    </row>
    <row r="509" spans="1:6">
      <c r="A509" s="1" t="s">
        <v>92</v>
      </c>
      <c r="B509" s="1">
        <v>58</v>
      </c>
      <c r="C509" s="1">
        <v>1609</v>
      </c>
      <c r="D509" s="2">
        <f>+D508-Tabla3[[#This Row],[Demanda]]+F508</f>
        <v>7543</v>
      </c>
      <c r="E509" s="2"/>
      <c r="F509" s="2">
        <v>1700</v>
      </c>
    </row>
    <row r="510" spans="1:6">
      <c r="A510" s="1" t="s">
        <v>92</v>
      </c>
      <c r="B510" s="1">
        <v>59</v>
      </c>
      <c r="C510" s="1">
        <v>1557</v>
      </c>
      <c r="D510" s="2">
        <f>+D509-Tabla3[[#This Row],[Demanda]]+F509</f>
        <v>7686</v>
      </c>
      <c r="E510" s="2"/>
      <c r="F510" s="2">
        <v>1700</v>
      </c>
    </row>
    <row r="511" spans="1:6">
      <c r="A511" s="1" t="s">
        <v>92</v>
      </c>
      <c r="B511" s="1">
        <v>60</v>
      </c>
      <c r="C511" s="1">
        <v>1543</v>
      </c>
      <c r="D511" s="2">
        <f>+D510-Tabla3[[#This Row],[Demanda]]+F510</f>
        <v>7843</v>
      </c>
      <c r="E511" s="2"/>
      <c r="F511" s="2">
        <v>1700</v>
      </c>
    </row>
    <row r="512" spans="1:6">
      <c r="A512" s="1" t="s">
        <v>92</v>
      </c>
      <c r="B512" s="1">
        <v>61</v>
      </c>
      <c r="C512" s="1">
        <v>1539</v>
      </c>
      <c r="D512" s="2">
        <f>+D511-Tabla3[[#This Row],[Demanda]]+F511</f>
        <v>8004</v>
      </c>
      <c r="E512" s="2"/>
      <c r="F512" s="2">
        <v>1700</v>
      </c>
    </row>
    <row r="513" spans="1:6">
      <c r="A513" s="1" t="s">
        <v>92</v>
      </c>
      <c r="B513" s="1">
        <v>62</v>
      </c>
      <c r="C513" s="1">
        <v>1743</v>
      </c>
      <c r="D513" s="2">
        <f>+D512-Tabla3[[#This Row],[Demanda]]+F512</f>
        <v>7961</v>
      </c>
      <c r="E513" s="2"/>
      <c r="F513" s="2">
        <v>1700</v>
      </c>
    </row>
    <row r="514" spans="1:6">
      <c r="A514" s="1" t="s">
        <v>92</v>
      </c>
      <c r="B514" s="1">
        <v>63</v>
      </c>
      <c r="C514" s="1">
        <v>1643</v>
      </c>
      <c r="D514" s="2">
        <f>+D513-Tabla3[[#This Row],[Demanda]]+F513</f>
        <v>8018</v>
      </c>
      <c r="E514" s="2"/>
      <c r="F514" s="2">
        <v>1100</v>
      </c>
    </row>
    <row r="515" spans="1:6">
      <c r="A515" s="1" t="s">
        <v>92</v>
      </c>
      <c r="B515" s="1">
        <v>64</v>
      </c>
      <c r="C515" s="1">
        <v>1701</v>
      </c>
      <c r="D515" s="2">
        <f>+D514-Tabla3[[#This Row],[Demanda]]+F514</f>
        <v>7417</v>
      </c>
      <c r="E515" s="2">
        <v>13000</v>
      </c>
      <c r="F515" s="2"/>
    </row>
    <row r="516" spans="1:6">
      <c r="A516" s="1" t="s">
        <v>92</v>
      </c>
      <c r="B516" s="1">
        <v>65</v>
      </c>
      <c r="C516" s="1">
        <v>1583</v>
      </c>
      <c r="D516" s="2">
        <f>+D515-Tabla3[[#This Row],[Demanda]]+F515</f>
        <v>5834</v>
      </c>
      <c r="E516" s="2"/>
      <c r="F516" s="2">
        <v>1700</v>
      </c>
    </row>
    <row r="517" spans="1:6">
      <c r="A517" s="1" t="s">
        <v>92</v>
      </c>
      <c r="B517" s="1">
        <v>66</v>
      </c>
      <c r="C517" s="1">
        <v>1570</v>
      </c>
      <c r="D517" s="2">
        <f>+D516-Tabla3[[#This Row],[Demanda]]+F516</f>
        <v>5964</v>
      </c>
      <c r="E517" s="2"/>
      <c r="F517" s="2">
        <v>1700</v>
      </c>
    </row>
    <row r="518" spans="1:6">
      <c r="A518" s="1" t="s">
        <v>92</v>
      </c>
      <c r="B518" s="1">
        <v>67</v>
      </c>
      <c r="C518" s="1">
        <v>1819</v>
      </c>
      <c r="D518" s="2">
        <f>+D517-Tabla3[[#This Row],[Demanda]]+F517</f>
        <v>5845</v>
      </c>
      <c r="E518" s="2"/>
      <c r="F518" s="2">
        <v>1500</v>
      </c>
    </row>
    <row r="519" spans="1:6">
      <c r="A519" s="1" t="s">
        <v>92</v>
      </c>
      <c r="B519" s="1">
        <v>68</v>
      </c>
      <c r="C519" s="1">
        <v>1678</v>
      </c>
      <c r="D519" s="2">
        <f>+D518-Tabla3[[#This Row],[Demanda]]+F518</f>
        <v>5667</v>
      </c>
      <c r="E519" s="2"/>
      <c r="F519" s="2">
        <v>1800</v>
      </c>
    </row>
    <row r="520" spans="1:6">
      <c r="A520" s="1" t="s">
        <v>92</v>
      </c>
      <c r="B520" s="1">
        <v>69</v>
      </c>
      <c r="C520" s="1">
        <v>1804</v>
      </c>
      <c r="D520" s="2">
        <f>+D519-Tabla3[[#This Row],[Demanda]]+F519</f>
        <v>5663</v>
      </c>
      <c r="E520" s="2"/>
      <c r="F520" s="2">
        <v>1800</v>
      </c>
    </row>
    <row r="521" spans="1:6">
      <c r="A521" s="1" t="s">
        <v>92</v>
      </c>
      <c r="B521" s="1">
        <v>70</v>
      </c>
      <c r="C521" s="1">
        <v>1601</v>
      </c>
      <c r="D521" s="2">
        <f>+D520-Tabla3[[#This Row],[Demanda]]+F520</f>
        <v>5862</v>
      </c>
      <c r="E521" s="2"/>
      <c r="F521" s="2">
        <v>1700</v>
      </c>
    </row>
    <row r="522" spans="1:6">
      <c r="A522" s="1" t="s">
        <v>92</v>
      </c>
      <c r="B522" s="1">
        <v>71</v>
      </c>
      <c r="C522" s="1">
        <v>1814</v>
      </c>
      <c r="D522" s="2">
        <f>+D521-Tabla3[[#This Row],[Demanda]]+F521</f>
        <v>5748</v>
      </c>
      <c r="E522" s="2"/>
      <c r="F522" s="2">
        <v>1700</v>
      </c>
    </row>
    <row r="523" spans="1:6">
      <c r="A523" s="1" t="s">
        <v>92</v>
      </c>
      <c r="B523" s="1">
        <v>72</v>
      </c>
      <c r="C523" s="1">
        <v>1747</v>
      </c>
      <c r="D523" s="2">
        <f>+D522-Tabla3[[#This Row],[Demanda]]+F522</f>
        <v>5701</v>
      </c>
      <c r="E523" s="2"/>
      <c r="F523" s="2">
        <v>1100</v>
      </c>
    </row>
    <row r="524" spans="1:6">
      <c r="A524" s="1" t="s">
        <v>92</v>
      </c>
      <c r="B524" s="1">
        <v>73</v>
      </c>
      <c r="C524" s="1">
        <v>1773</v>
      </c>
      <c r="D524" s="2">
        <f>+D523-Tabla3[[#This Row],[Demanda]]+F523</f>
        <v>5028</v>
      </c>
      <c r="E524" s="2">
        <v>13000</v>
      </c>
      <c r="F524" s="2"/>
    </row>
    <row r="525" spans="1:6">
      <c r="A525" s="1" t="s">
        <v>92</v>
      </c>
      <c r="B525" s="1">
        <v>74</v>
      </c>
      <c r="C525" s="1">
        <v>1735</v>
      </c>
      <c r="D525" s="2">
        <f>+D524-Tabla3[[#This Row],[Demanda]]+F524</f>
        <v>3293</v>
      </c>
      <c r="E525" s="2"/>
      <c r="F525" s="2">
        <v>1700</v>
      </c>
    </row>
    <row r="526" spans="1:6">
      <c r="A526" s="1" t="s">
        <v>92</v>
      </c>
      <c r="B526" s="1">
        <v>75</v>
      </c>
      <c r="C526" s="1">
        <v>1899</v>
      </c>
      <c r="D526" s="2">
        <f>+D525-Tabla3[[#This Row],[Demanda]]+F525</f>
        <v>3094</v>
      </c>
      <c r="E526" s="2"/>
      <c r="F526" s="2">
        <v>1700</v>
      </c>
    </row>
    <row r="527" spans="1:6">
      <c r="A527" s="1" t="s">
        <v>92</v>
      </c>
      <c r="B527" s="1">
        <v>76</v>
      </c>
      <c r="C527" s="1">
        <v>1684</v>
      </c>
      <c r="D527" s="2">
        <f>+D526-Tabla3[[#This Row],[Demanda]]+F526</f>
        <v>3110</v>
      </c>
      <c r="E527" s="2"/>
      <c r="F527" s="2">
        <v>1600</v>
      </c>
    </row>
    <row r="528" spans="1:6">
      <c r="A528" s="1" t="s">
        <v>92</v>
      </c>
      <c r="B528" s="1">
        <v>77</v>
      </c>
      <c r="C528" s="1">
        <v>1753</v>
      </c>
      <c r="D528" s="2">
        <f>+D527-Tabla3[[#This Row],[Demanda]]+F527</f>
        <v>2957</v>
      </c>
      <c r="E528" s="2"/>
      <c r="F528" s="2">
        <v>1600</v>
      </c>
    </row>
    <row r="529" spans="1:8">
      <c r="A529" s="1" t="s">
        <v>92</v>
      </c>
      <c r="B529" s="1">
        <v>78</v>
      </c>
      <c r="C529" s="1">
        <v>1993</v>
      </c>
      <c r="D529" s="2">
        <f>+D528-Tabla3[[#This Row],[Demanda]]+F528</f>
        <v>2564</v>
      </c>
      <c r="E529" s="2"/>
      <c r="F529" s="2">
        <v>1800</v>
      </c>
    </row>
    <row r="530" spans="1:8">
      <c r="A530" s="1" t="s">
        <v>92</v>
      </c>
      <c r="B530" s="1">
        <v>79</v>
      </c>
      <c r="C530" s="1">
        <v>1801</v>
      </c>
      <c r="D530" s="2">
        <f>+D529-Tabla3[[#This Row],[Demanda]]+F529</f>
        <v>2563</v>
      </c>
      <c r="E530" s="2"/>
      <c r="F530" s="2">
        <v>1800</v>
      </c>
    </row>
    <row r="531" spans="1:8">
      <c r="A531" s="1" t="s">
        <v>92</v>
      </c>
      <c r="B531" s="1">
        <v>80</v>
      </c>
      <c r="C531" s="1">
        <v>1602</v>
      </c>
      <c r="D531" s="2">
        <f>+D530-Tabla3[[#This Row],[Demanda]]+F530</f>
        <v>2761</v>
      </c>
      <c r="E531" s="2"/>
      <c r="F531" s="2">
        <v>1700</v>
      </c>
    </row>
    <row r="532" spans="1:8">
      <c r="A532" s="1" t="s">
        <v>92</v>
      </c>
      <c r="B532" s="1">
        <v>81</v>
      </c>
      <c r="C532" s="1">
        <v>1758</v>
      </c>
      <c r="D532" s="2">
        <f>+D531-Tabla3[[#This Row],[Demanda]]+F531</f>
        <v>2703</v>
      </c>
      <c r="E532" s="2"/>
      <c r="F532" s="2">
        <v>1100</v>
      </c>
    </row>
    <row r="533" spans="1:8">
      <c r="A533" s="1" t="s">
        <v>92</v>
      </c>
      <c r="B533" s="1">
        <v>82</v>
      </c>
      <c r="C533" s="1">
        <v>1940</v>
      </c>
      <c r="D533" s="2">
        <f>+D532-Tabla3[[#This Row],[Demanda]]+F532</f>
        <v>1863</v>
      </c>
      <c r="E533" s="2">
        <v>13000</v>
      </c>
      <c r="F533" s="2"/>
    </row>
    <row r="534" spans="1:8">
      <c r="A534" s="1" t="s">
        <v>92</v>
      </c>
      <c r="B534" s="1">
        <v>83</v>
      </c>
      <c r="C534" s="1">
        <v>1824</v>
      </c>
      <c r="D534" s="2">
        <f>+D533-Tabla3[[#This Row],[Demanda]]+F533</f>
        <v>39</v>
      </c>
      <c r="E534" s="2"/>
      <c r="F534" s="2">
        <v>1700</v>
      </c>
    </row>
    <row r="535" spans="1:8">
      <c r="A535" s="1" t="s">
        <v>92</v>
      </c>
      <c r="B535" s="1">
        <v>84</v>
      </c>
      <c r="C535" s="1">
        <v>2023</v>
      </c>
      <c r="D535" s="2">
        <f>+D534-Tabla3[[#This Row],[Demanda]]+F534</f>
        <v>-284</v>
      </c>
      <c r="E535" s="2"/>
      <c r="F535" s="2">
        <v>1700</v>
      </c>
    </row>
    <row r="536" spans="1:8">
      <c r="A536" s="1" t="s">
        <v>92</v>
      </c>
      <c r="B536" s="1">
        <v>85</v>
      </c>
      <c r="C536" s="1">
        <v>1840</v>
      </c>
      <c r="D536" s="2">
        <f>+D535-Tabla3[[#This Row],[Demanda]]+F535</f>
        <v>-424</v>
      </c>
      <c r="E536" s="2"/>
      <c r="F536" s="2">
        <v>1700</v>
      </c>
    </row>
    <row r="537" spans="1:8">
      <c r="A537" s="1" t="s">
        <v>92</v>
      </c>
      <c r="B537" s="1">
        <v>86</v>
      </c>
      <c r="C537" s="1">
        <v>1993</v>
      </c>
      <c r="D537" s="2">
        <f>+D536-Tabla3[[#This Row],[Demanda]]+F536</f>
        <v>-717</v>
      </c>
      <c r="E537" s="2"/>
      <c r="F537" s="2">
        <v>1700</v>
      </c>
    </row>
    <row r="538" spans="1:8">
      <c r="A538" s="1" t="s">
        <v>92</v>
      </c>
      <c r="B538" s="1">
        <v>87</v>
      </c>
      <c r="C538" s="1">
        <v>1762</v>
      </c>
      <c r="D538" s="2">
        <f>+D537-Tabla3[[#This Row],[Demanda]]+F537</f>
        <v>-779</v>
      </c>
      <c r="E538" s="2"/>
      <c r="F538" s="2">
        <v>1700</v>
      </c>
    </row>
    <row r="539" spans="1:8">
      <c r="A539" s="1" t="s">
        <v>92</v>
      </c>
      <c r="B539" s="1">
        <v>88</v>
      </c>
      <c r="C539" s="1">
        <v>1690</v>
      </c>
      <c r="D539" s="2">
        <f>+D538-Tabla3[[#This Row],[Demanda]]+F538</f>
        <v>-769</v>
      </c>
      <c r="E539" s="2"/>
      <c r="F539" s="2">
        <v>1700</v>
      </c>
    </row>
    <row r="540" spans="1:8">
      <c r="A540" s="1" t="s">
        <v>92</v>
      </c>
      <c r="B540" s="1">
        <v>89</v>
      </c>
      <c r="C540" s="1">
        <v>1925</v>
      </c>
      <c r="D540" s="2">
        <f>+D539-Tabla3[[#This Row],[Demanda]]+F539</f>
        <v>-994</v>
      </c>
      <c r="E540" s="2"/>
      <c r="F540" s="2">
        <v>1700</v>
      </c>
    </row>
    <row r="541" spans="1:8">
      <c r="A541" s="1" t="s">
        <v>92</v>
      </c>
      <c r="B541" s="1">
        <v>90</v>
      </c>
      <c r="C541" s="1">
        <v>1740</v>
      </c>
      <c r="D541" s="2">
        <f>+D540-Tabla3[[#This Row],[Demanda]]+F540</f>
        <v>-1034</v>
      </c>
      <c r="E541" s="2"/>
      <c r="F541" s="2">
        <v>1100</v>
      </c>
    </row>
    <row r="542" spans="1:8">
      <c r="A542" s="1" t="s">
        <v>93</v>
      </c>
      <c r="B542" s="1">
        <v>1</v>
      </c>
      <c r="C542" s="1">
        <v>2165</v>
      </c>
      <c r="D542" s="1">
        <f>12410-Tabla3[[#This Row],[Demanda]]</f>
        <v>10245</v>
      </c>
      <c r="E542" s="2"/>
      <c r="F542" s="2"/>
      <c r="H542">
        <f>AVERAGE(C542:C631)</f>
        <v>1335.1</v>
      </c>
    </row>
    <row r="543" spans="1:8">
      <c r="A543" s="1" t="s">
        <v>93</v>
      </c>
      <c r="B543" s="1">
        <v>2</v>
      </c>
      <c r="C543" s="1">
        <v>2179</v>
      </c>
      <c r="D543" s="2">
        <f>+D542-Tabla3[[#This Row],[Demanda]]+F542</f>
        <v>8066</v>
      </c>
      <c r="E543" s="2"/>
      <c r="F543" s="2"/>
    </row>
    <row r="544" spans="1:8">
      <c r="A544" s="1" t="s">
        <v>93</v>
      </c>
      <c r="B544" s="1">
        <v>3</v>
      </c>
      <c r="C544" s="1">
        <v>2215</v>
      </c>
      <c r="D544" s="2">
        <f>+D543-Tabla3[[#This Row],[Demanda]]+F543</f>
        <v>5851</v>
      </c>
      <c r="E544" s="2">
        <v>7000</v>
      </c>
      <c r="F544" s="2"/>
    </row>
    <row r="545" spans="1:6">
      <c r="A545" s="1" t="s">
        <v>93</v>
      </c>
      <c r="B545" s="1">
        <v>4</v>
      </c>
      <c r="C545" s="1">
        <v>2418</v>
      </c>
      <c r="D545" s="2">
        <f>+D544-Tabla3[[#This Row],[Demanda]]+F544</f>
        <v>3433</v>
      </c>
      <c r="E545" s="2"/>
      <c r="F545" s="2"/>
    </row>
    <row r="546" spans="1:6">
      <c r="A546" s="1" t="s">
        <v>93</v>
      </c>
      <c r="B546" s="1">
        <v>5</v>
      </c>
      <c r="C546" s="1">
        <v>2169</v>
      </c>
      <c r="D546" s="2">
        <f>+D545-Tabla3[[#This Row],[Demanda]]+F545</f>
        <v>1264</v>
      </c>
      <c r="E546" s="2"/>
      <c r="F546" s="2">
        <v>7000</v>
      </c>
    </row>
    <row r="547" spans="1:6">
      <c r="A547" s="1" t="s">
        <v>93</v>
      </c>
      <c r="B547" s="1">
        <v>6</v>
      </c>
      <c r="C547" s="1">
        <v>1833</v>
      </c>
      <c r="D547" s="2">
        <f>+D546-Tabla3[[#This Row],[Demanda]]+F546</f>
        <v>6431</v>
      </c>
      <c r="E547" s="2"/>
      <c r="F547" s="2"/>
    </row>
    <row r="548" spans="1:6">
      <c r="A548" s="1" t="s">
        <v>93</v>
      </c>
      <c r="B548" s="1">
        <v>7</v>
      </c>
      <c r="C548" s="1">
        <v>1706</v>
      </c>
      <c r="D548" s="2">
        <f>+D547-Tabla3[[#This Row],[Demanda]]+F547</f>
        <v>4725</v>
      </c>
      <c r="E548" s="2">
        <v>7000</v>
      </c>
      <c r="F548" s="2"/>
    </row>
    <row r="549" spans="1:6">
      <c r="A549" s="1" t="s">
        <v>93</v>
      </c>
      <c r="B549" s="1">
        <v>8</v>
      </c>
      <c r="C549" s="1">
        <v>1709</v>
      </c>
      <c r="D549" s="2">
        <f>+D548-Tabla3[[#This Row],[Demanda]]+F548</f>
        <v>3016</v>
      </c>
      <c r="E549" s="2"/>
      <c r="F549" s="2"/>
    </row>
    <row r="550" spans="1:6">
      <c r="A550" s="1" t="s">
        <v>93</v>
      </c>
      <c r="B550" s="1">
        <v>9</v>
      </c>
      <c r="C550" s="1">
        <v>1985</v>
      </c>
      <c r="D550" s="2">
        <f>+D549-Tabla3[[#This Row],[Demanda]]+F549</f>
        <v>1031</v>
      </c>
      <c r="E550" s="2"/>
      <c r="F550" s="2">
        <v>7000</v>
      </c>
    </row>
    <row r="551" spans="1:6">
      <c r="A551" s="1" t="s">
        <v>93</v>
      </c>
      <c r="B551" s="1">
        <v>10</v>
      </c>
      <c r="C551" s="1">
        <v>1546</v>
      </c>
      <c r="D551" s="2">
        <f>+D550-Tabla3[[#This Row],[Demanda]]+F550</f>
        <v>6485</v>
      </c>
      <c r="E551" s="2"/>
      <c r="F551" s="2"/>
    </row>
    <row r="552" spans="1:6">
      <c r="A552" s="1" t="s">
        <v>93</v>
      </c>
      <c r="B552" s="1">
        <v>11</v>
      </c>
      <c r="C552" s="1">
        <v>1508</v>
      </c>
      <c r="D552" s="2">
        <f>+D551-Tabla3[[#This Row],[Demanda]]+F551</f>
        <v>4977</v>
      </c>
      <c r="E552" s="2">
        <v>8000</v>
      </c>
      <c r="F552" s="2"/>
    </row>
    <row r="553" spans="1:6">
      <c r="A553" s="1" t="s">
        <v>93</v>
      </c>
      <c r="B553" s="1">
        <v>12</v>
      </c>
      <c r="C553" s="1">
        <v>2000</v>
      </c>
      <c r="D553" s="2">
        <f>+D552-Tabla3[[#This Row],[Demanda]]+F552</f>
        <v>2977</v>
      </c>
      <c r="E553" s="2"/>
      <c r="F553" s="2"/>
    </row>
    <row r="554" spans="1:6">
      <c r="A554" s="1" t="s">
        <v>93</v>
      </c>
      <c r="B554" s="1">
        <v>13</v>
      </c>
      <c r="C554" s="1">
        <v>2117</v>
      </c>
      <c r="D554" s="2">
        <f>+D553-Tabla3[[#This Row],[Demanda]]+F553</f>
        <v>860</v>
      </c>
      <c r="E554" s="2"/>
      <c r="F554" s="2">
        <v>8000</v>
      </c>
    </row>
    <row r="555" spans="1:6">
      <c r="A555" s="1" t="s">
        <v>93</v>
      </c>
      <c r="B555" s="1">
        <v>14</v>
      </c>
      <c r="C555" s="1">
        <v>1751</v>
      </c>
      <c r="D555" s="2">
        <f>+D554-Tabla3[[#This Row],[Demanda]]+F554</f>
        <v>7109</v>
      </c>
      <c r="E555" s="2"/>
      <c r="F555" s="2"/>
    </row>
    <row r="556" spans="1:6">
      <c r="A556" s="1" t="s">
        <v>93</v>
      </c>
      <c r="B556" s="1">
        <v>15</v>
      </c>
      <c r="C556" s="1">
        <v>1620</v>
      </c>
      <c r="D556" s="2">
        <f>+D555-Tabla3[[#This Row],[Demanda]]+F555</f>
        <v>5489</v>
      </c>
      <c r="E556" s="2">
        <v>9000</v>
      </c>
      <c r="F556" s="2"/>
    </row>
    <row r="557" spans="1:6">
      <c r="A557" s="1" t="s">
        <v>93</v>
      </c>
      <c r="B557" s="1">
        <v>16</v>
      </c>
      <c r="C557" s="1">
        <v>1496</v>
      </c>
      <c r="D557" s="2">
        <f>+D556-Tabla3[[#This Row],[Demanda]]+F556</f>
        <v>3993</v>
      </c>
      <c r="E557" s="2"/>
      <c r="F557" s="2"/>
    </row>
    <row r="558" spans="1:6">
      <c r="A558" s="1" t="s">
        <v>93</v>
      </c>
      <c r="B558" s="1">
        <v>17</v>
      </c>
      <c r="C558" s="1">
        <v>1641</v>
      </c>
      <c r="D558" s="2">
        <f>+D557-Tabla3[[#This Row],[Demanda]]+F557</f>
        <v>2352</v>
      </c>
      <c r="E558" s="2"/>
      <c r="F558" s="2">
        <v>9000</v>
      </c>
    </row>
    <row r="559" spans="1:6">
      <c r="A559" s="1" t="s">
        <v>93</v>
      </c>
      <c r="B559" s="1">
        <v>18</v>
      </c>
      <c r="C559" s="1">
        <v>1903</v>
      </c>
      <c r="D559" s="2">
        <f>+D558-Tabla3[[#This Row],[Demanda]]+F558</f>
        <v>9449</v>
      </c>
      <c r="E559" s="2"/>
      <c r="F559" s="2"/>
    </row>
    <row r="560" spans="1:6">
      <c r="A560" s="1" t="s">
        <v>93</v>
      </c>
      <c r="B560" s="1">
        <v>19</v>
      </c>
      <c r="C560" s="1">
        <v>1834</v>
      </c>
      <c r="D560" s="2">
        <f>+D559-Tabla3[[#This Row],[Demanda]]+F559</f>
        <v>7615</v>
      </c>
      <c r="E560" s="2"/>
      <c r="F560" s="2"/>
    </row>
    <row r="561" spans="1:6">
      <c r="A561" s="1" t="s">
        <v>93</v>
      </c>
      <c r="B561" s="1">
        <v>20</v>
      </c>
      <c r="C561" s="1">
        <v>1806</v>
      </c>
      <c r="D561" s="2">
        <f>+D560-Tabla3[[#This Row],[Demanda]]+F560</f>
        <v>5809</v>
      </c>
      <c r="E561" s="2">
        <v>8000</v>
      </c>
      <c r="F561" s="2"/>
    </row>
    <row r="562" spans="1:6">
      <c r="A562" s="1" t="s">
        <v>93</v>
      </c>
      <c r="B562" s="1">
        <v>21</v>
      </c>
      <c r="C562" s="1">
        <v>1371</v>
      </c>
      <c r="D562" s="2">
        <f>+D561-Tabla3[[#This Row],[Demanda]]+F561</f>
        <v>4438</v>
      </c>
      <c r="E562" s="2"/>
      <c r="F562" s="2"/>
    </row>
    <row r="563" spans="1:6">
      <c r="A563" s="1" t="s">
        <v>93</v>
      </c>
      <c r="B563" s="1">
        <v>22</v>
      </c>
      <c r="C563" s="1">
        <v>1600</v>
      </c>
      <c r="D563" s="2">
        <f>+D562-Tabla3[[#This Row],[Demanda]]+F562</f>
        <v>2838</v>
      </c>
      <c r="E563" s="2"/>
      <c r="F563" s="2">
        <v>8000</v>
      </c>
    </row>
    <row r="564" spans="1:6">
      <c r="A564" s="1" t="s">
        <v>93</v>
      </c>
      <c r="B564" s="1">
        <v>23</v>
      </c>
      <c r="C564" s="1">
        <v>1441</v>
      </c>
      <c r="D564" s="2">
        <f>+D563-Tabla3[[#This Row],[Demanda]]+F563</f>
        <v>9397</v>
      </c>
      <c r="E564" s="2"/>
      <c r="F564" s="2"/>
    </row>
    <row r="565" spans="1:6">
      <c r="A565" s="1" t="s">
        <v>93</v>
      </c>
      <c r="B565" s="1">
        <v>24</v>
      </c>
      <c r="C565" s="1">
        <v>1370</v>
      </c>
      <c r="D565" s="2">
        <f>+D564-Tabla3[[#This Row],[Demanda]]+F564</f>
        <v>8027</v>
      </c>
      <c r="E565" s="2"/>
      <c r="F565" s="2"/>
    </row>
    <row r="566" spans="1:6">
      <c r="A566" s="1" t="s">
        <v>93</v>
      </c>
      <c r="B566" s="1">
        <v>25</v>
      </c>
      <c r="C566" s="1">
        <v>1686</v>
      </c>
      <c r="D566" s="2">
        <f>+D565-Tabla3[[#This Row],[Demanda]]+F565</f>
        <v>6341</v>
      </c>
      <c r="E566" s="2"/>
      <c r="F566" s="2"/>
    </row>
    <row r="567" spans="1:6">
      <c r="A567" s="1" t="s">
        <v>93</v>
      </c>
      <c r="B567" s="1">
        <v>26</v>
      </c>
      <c r="C567" s="1">
        <v>1563</v>
      </c>
      <c r="D567" s="2">
        <f>+D566-Tabla3[[#This Row],[Demanda]]+F566</f>
        <v>4778</v>
      </c>
      <c r="E567" s="2">
        <v>8000</v>
      </c>
      <c r="F567" s="2"/>
    </row>
    <row r="568" spans="1:6">
      <c r="A568" s="1" t="s">
        <v>93</v>
      </c>
      <c r="B568" s="1">
        <v>27</v>
      </c>
      <c r="C568" s="1">
        <v>1723</v>
      </c>
      <c r="D568" s="2">
        <f>+D567-Tabla3[[#This Row],[Demanda]]+F567</f>
        <v>3055</v>
      </c>
      <c r="E568" s="2"/>
      <c r="F568" s="2"/>
    </row>
    <row r="569" spans="1:6">
      <c r="A569" s="1" t="s">
        <v>93</v>
      </c>
      <c r="B569" s="1">
        <v>28</v>
      </c>
      <c r="C569" s="1">
        <v>1689</v>
      </c>
      <c r="D569" s="2">
        <f>+D568-Tabla3[[#This Row],[Demanda]]+F568</f>
        <v>1366</v>
      </c>
      <c r="E569" s="2"/>
      <c r="F569" s="2">
        <v>8000</v>
      </c>
    </row>
    <row r="570" spans="1:6">
      <c r="A570" s="1" t="s">
        <v>93</v>
      </c>
      <c r="B570" s="1">
        <v>29</v>
      </c>
      <c r="C570" s="1">
        <v>1734</v>
      </c>
      <c r="D570" s="2">
        <f>+D569-Tabla3[[#This Row],[Demanda]]+F569</f>
        <v>7632</v>
      </c>
      <c r="E570" s="2"/>
      <c r="F570" s="2"/>
    </row>
    <row r="571" spans="1:6">
      <c r="A571" s="1" t="s">
        <v>93</v>
      </c>
      <c r="B571" s="1">
        <v>30</v>
      </c>
      <c r="C571" s="1">
        <v>1405</v>
      </c>
      <c r="D571" s="2">
        <f>+D570-Tabla3[[#This Row],[Demanda]]+F570</f>
        <v>6227</v>
      </c>
      <c r="E571" s="2"/>
      <c r="F571" s="2"/>
    </row>
    <row r="572" spans="1:6">
      <c r="A572" s="1" t="s">
        <v>93</v>
      </c>
      <c r="B572" s="1">
        <v>31</v>
      </c>
      <c r="C572" s="1">
        <v>1256</v>
      </c>
      <c r="D572" s="2">
        <f>+D571-Tabla3[[#This Row],[Demanda]]+F571</f>
        <v>4971</v>
      </c>
      <c r="E572" s="2">
        <v>8000</v>
      </c>
      <c r="F572" s="2"/>
    </row>
    <row r="573" spans="1:6">
      <c r="A573" s="1" t="s">
        <v>93</v>
      </c>
      <c r="B573" s="1">
        <v>32</v>
      </c>
      <c r="C573" s="1">
        <v>1876</v>
      </c>
      <c r="D573" s="2">
        <f>+D572-Tabla3[[#This Row],[Demanda]]+F572</f>
        <v>3095</v>
      </c>
      <c r="E573" s="2"/>
      <c r="F573" s="2"/>
    </row>
    <row r="574" spans="1:6">
      <c r="A574" s="1" t="s">
        <v>93</v>
      </c>
      <c r="B574" s="1">
        <v>33</v>
      </c>
      <c r="C574" s="1">
        <v>1408</v>
      </c>
      <c r="D574" s="2">
        <f>+D573-Tabla3[[#This Row],[Demanda]]+F573</f>
        <v>1687</v>
      </c>
      <c r="E574" s="2"/>
      <c r="F574" s="2">
        <v>8000</v>
      </c>
    </row>
    <row r="575" spans="1:6">
      <c r="A575" s="1" t="s">
        <v>93</v>
      </c>
      <c r="B575" s="1">
        <v>34</v>
      </c>
      <c r="C575" s="1">
        <v>1176</v>
      </c>
      <c r="D575" s="2">
        <f>+D574-Tabla3[[#This Row],[Demanda]]+F574</f>
        <v>8511</v>
      </c>
      <c r="E575" s="2"/>
      <c r="F575" s="2"/>
    </row>
    <row r="576" spans="1:6">
      <c r="A576" s="1" t="s">
        <v>93</v>
      </c>
      <c r="B576" s="1">
        <v>35</v>
      </c>
      <c r="C576" s="1">
        <v>1084</v>
      </c>
      <c r="D576" s="2">
        <f>+D575-Tabla3[[#This Row],[Demanda]]+F575</f>
        <v>7427</v>
      </c>
      <c r="E576" s="2"/>
      <c r="F576" s="2"/>
    </row>
    <row r="577" spans="1:8">
      <c r="A577" s="1" t="s">
        <v>93</v>
      </c>
      <c r="B577" s="1">
        <v>36</v>
      </c>
      <c r="C577" s="1">
        <v>1631</v>
      </c>
      <c r="D577" s="2">
        <f>+D576-Tabla3[[#This Row],[Demanda]]+F576</f>
        <v>5796</v>
      </c>
      <c r="E577" s="2">
        <v>8000</v>
      </c>
      <c r="F577" s="2"/>
    </row>
    <row r="578" spans="1:8">
      <c r="A578" s="1" t="s">
        <v>93</v>
      </c>
      <c r="B578" s="1">
        <v>37</v>
      </c>
      <c r="C578" s="1">
        <v>1767</v>
      </c>
      <c r="D578" s="2">
        <f>+D577-Tabla3[[#This Row],[Demanda]]+F577</f>
        <v>4029</v>
      </c>
      <c r="E578" s="2"/>
      <c r="F578" s="2"/>
    </row>
    <row r="579" spans="1:8">
      <c r="A579" s="1" t="s">
        <v>93</v>
      </c>
      <c r="B579" s="1">
        <v>38</v>
      </c>
      <c r="C579" s="1">
        <v>1528</v>
      </c>
      <c r="D579" s="2">
        <f>+D578-Tabla3[[#This Row],[Demanda]]+F578</f>
        <v>2501</v>
      </c>
      <c r="E579" s="2"/>
      <c r="F579" s="2">
        <v>8000</v>
      </c>
    </row>
    <row r="580" spans="1:8">
      <c r="A580" s="1" t="s">
        <v>93</v>
      </c>
      <c r="B580" s="1">
        <v>39</v>
      </c>
      <c r="C580" s="1">
        <v>1735</v>
      </c>
      <c r="D580" s="2">
        <f>+D579-Tabla3[[#This Row],[Demanda]]+F579</f>
        <v>8766</v>
      </c>
      <c r="E580" s="2"/>
      <c r="F580" s="2"/>
      <c r="H580" t="s">
        <v>94</v>
      </c>
    </row>
    <row r="581" spans="1:8">
      <c r="A581" s="1" t="s">
        <v>93</v>
      </c>
      <c r="B581" s="1">
        <v>40</v>
      </c>
      <c r="C581" s="1">
        <v>1653</v>
      </c>
      <c r="D581" s="2">
        <f>+D580-Tabla3[[#This Row],[Demanda]]+F580</f>
        <v>7113</v>
      </c>
      <c r="E581" s="2"/>
      <c r="F581" s="2"/>
    </row>
    <row r="582" spans="1:8">
      <c r="A582" s="1" t="s">
        <v>93</v>
      </c>
      <c r="B582" s="1">
        <v>41</v>
      </c>
      <c r="C582" s="1">
        <v>1994</v>
      </c>
      <c r="D582" s="2">
        <f>+D581-Tabla3[[#This Row],[Demanda]]+F581</f>
        <v>5119</v>
      </c>
      <c r="E582" s="2">
        <v>8000</v>
      </c>
      <c r="F582" s="2"/>
    </row>
    <row r="583" spans="1:8">
      <c r="A583" s="1" t="s">
        <v>93</v>
      </c>
      <c r="B583" s="1">
        <v>42</v>
      </c>
      <c r="C583" s="1">
        <v>1168</v>
      </c>
      <c r="D583" s="2">
        <f>+D582-Tabla3[[#This Row],[Demanda]]+F582</f>
        <v>3951</v>
      </c>
      <c r="E583" s="2"/>
      <c r="F583" s="2"/>
    </row>
    <row r="584" spans="1:8">
      <c r="A584" s="1" t="s">
        <v>93</v>
      </c>
      <c r="B584" s="1">
        <v>43</v>
      </c>
      <c r="C584" s="1">
        <v>1262</v>
      </c>
      <c r="D584" s="2">
        <f>+D583-Tabla3[[#This Row],[Demanda]]+F583</f>
        <v>2689</v>
      </c>
      <c r="E584" s="2"/>
      <c r="F584" s="2">
        <v>8000</v>
      </c>
    </row>
    <row r="585" spans="1:8">
      <c r="A585" s="1" t="s">
        <v>93</v>
      </c>
      <c r="B585" s="1">
        <v>44</v>
      </c>
      <c r="C585" s="1">
        <v>1305</v>
      </c>
      <c r="D585" s="2">
        <f>+D584-Tabla3[[#This Row],[Demanda]]+F584</f>
        <v>9384</v>
      </c>
      <c r="E585" s="2"/>
      <c r="F585" s="2"/>
    </row>
    <row r="586" spans="1:8">
      <c r="A586" s="1" t="s">
        <v>93</v>
      </c>
      <c r="B586" s="1">
        <v>45</v>
      </c>
      <c r="C586" s="1">
        <v>1331</v>
      </c>
      <c r="D586" s="2">
        <f>+D585-Tabla3[[#This Row],[Demanda]]+F585</f>
        <v>8053</v>
      </c>
      <c r="E586" s="2"/>
      <c r="F586" s="2"/>
    </row>
    <row r="587" spans="1:8">
      <c r="A587" s="1" t="s">
        <v>93</v>
      </c>
      <c r="B587" s="1">
        <v>46</v>
      </c>
      <c r="C587" s="1">
        <v>984</v>
      </c>
      <c r="D587" s="2">
        <f>+D586-Tabla3[[#This Row],[Demanda]]+F586</f>
        <v>7069</v>
      </c>
      <c r="E587" s="2"/>
      <c r="F587" s="2"/>
    </row>
    <row r="588" spans="1:8">
      <c r="A588" s="1" t="s">
        <v>93</v>
      </c>
      <c r="B588" s="1">
        <v>47</v>
      </c>
      <c r="C588" s="1">
        <v>1372</v>
      </c>
      <c r="D588" s="2">
        <f>+D587-Tabla3[[#This Row],[Demanda]]+F587</f>
        <v>5697</v>
      </c>
      <c r="E588" s="2"/>
      <c r="F588" s="2"/>
    </row>
    <row r="589" spans="1:8">
      <c r="A589" s="1" t="s">
        <v>93</v>
      </c>
      <c r="B589" s="1">
        <v>48</v>
      </c>
      <c r="C589" s="1">
        <v>941</v>
      </c>
      <c r="D589" s="2">
        <f>+D588-Tabla3[[#This Row],[Demanda]]+F588</f>
        <v>4756</v>
      </c>
      <c r="E589" s="2">
        <v>8000</v>
      </c>
      <c r="F589" s="2"/>
    </row>
    <row r="590" spans="1:8">
      <c r="A590" s="1" t="s">
        <v>93</v>
      </c>
      <c r="B590" s="1">
        <v>49</v>
      </c>
      <c r="C590" s="1">
        <v>1346</v>
      </c>
      <c r="D590" s="2">
        <f>+D589-Tabla3[[#This Row],[Demanda]]+F589</f>
        <v>3410</v>
      </c>
      <c r="E590" s="2"/>
      <c r="F590" s="2"/>
    </row>
    <row r="591" spans="1:8">
      <c r="A591" s="1" t="s">
        <v>93</v>
      </c>
      <c r="B591" s="1">
        <v>50</v>
      </c>
      <c r="C591" s="1">
        <v>1059</v>
      </c>
      <c r="D591" s="2">
        <f>+D590-Tabla3[[#This Row],[Demanda]]+F590</f>
        <v>2351</v>
      </c>
      <c r="E591" s="2"/>
      <c r="F591" s="2">
        <v>8000</v>
      </c>
    </row>
    <row r="592" spans="1:8">
      <c r="A592" s="1" t="s">
        <v>93</v>
      </c>
      <c r="B592" s="1">
        <v>51</v>
      </c>
      <c r="C592" s="1">
        <v>1435</v>
      </c>
      <c r="D592" s="2">
        <f>+D591-Tabla3[[#This Row],[Demanda]]+F591</f>
        <v>8916</v>
      </c>
      <c r="E592" s="2"/>
      <c r="F592" s="2"/>
    </row>
    <row r="593" spans="1:6">
      <c r="A593" s="1" t="s">
        <v>93</v>
      </c>
      <c r="B593" s="1">
        <v>52</v>
      </c>
      <c r="C593" s="1">
        <v>1101</v>
      </c>
      <c r="D593" s="2">
        <f>+D592-Tabla3[[#This Row],[Demanda]]+F592</f>
        <v>7815</v>
      </c>
      <c r="E593" s="2"/>
      <c r="F593" s="2"/>
    </row>
    <row r="594" spans="1:6">
      <c r="A594" s="1" t="s">
        <v>93</v>
      </c>
      <c r="B594" s="1">
        <v>53</v>
      </c>
      <c r="C594" s="1">
        <v>1130</v>
      </c>
      <c r="D594" s="2">
        <f>+D593-Tabla3[[#This Row],[Demanda]]+F593</f>
        <v>6685</v>
      </c>
      <c r="E594" s="2"/>
      <c r="F594" s="2"/>
    </row>
    <row r="595" spans="1:6">
      <c r="A595" s="1" t="s">
        <v>93</v>
      </c>
      <c r="B595" s="1">
        <v>54</v>
      </c>
      <c r="C595" s="1">
        <v>1555</v>
      </c>
      <c r="D595" s="2">
        <f>+D594-Tabla3[[#This Row],[Demanda]]+F594</f>
        <v>5130</v>
      </c>
      <c r="E595" s="2">
        <v>8000</v>
      </c>
      <c r="F595" s="2"/>
    </row>
    <row r="596" spans="1:6">
      <c r="A596" s="1" t="s">
        <v>93</v>
      </c>
      <c r="B596" s="1">
        <v>55</v>
      </c>
      <c r="C596" s="1">
        <v>1398</v>
      </c>
      <c r="D596" s="2">
        <f>+D595-Tabla3[[#This Row],[Demanda]]+F595</f>
        <v>3732</v>
      </c>
      <c r="E596" s="2"/>
      <c r="F596" s="2"/>
    </row>
    <row r="597" spans="1:6">
      <c r="A597" s="1" t="s">
        <v>93</v>
      </c>
      <c r="B597" s="1">
        <v>56</v>
      </c>
      <c r="C597" s="1">
        <v>1140</v>
      </c>
      <c r="D597" s="2">
        <f>+D596-Tabla3[[#This Row],[Demanda]]+F596</f>
        <v>2592</v>
      </c>
      <c r="E597" s="2"/>
      <c r="F597" s="2">
        <v>8000</v>
      </c>
    </row>
    <row r="598" spans="1:6">
      <c r="A598" s="1" t="s">
        <v>93</v>
      </c>
      <c r="B598" s="1">
        <v>57</v>
      </c>
      <c r="C598" s="1">
        <v>1435</v>
      </c>
      <c r="D598" s="2">
        <f>+D597-Tabla3[[#This Row],[Demanda]]+F597</f>
        <v>9157</v>
      </c>
      <c r="E598" s="2"/>
      <c r="F598" s="2"/>
    </row>
    <row r="599" spans="1:6">
      <c r="A599" s="1" t="s">
        <v>93</v>
      </c>
      <c r="B599" s="1">
        <v>58</v>
      </c>
      <c r="C599" s="1">
        <v>960</v>
      </c>
      <c r="D599" s="2">
        <f>+D598-Tabla3[[#This Row],[Demanda]]+F598</f>
        <v>8197</v>
      </c>
      <c r="E599" s="2"/>
      <c r="F599" s="2"/>
    </row>
    <row r="600" spans="1:6">
      <c r="A600" s="1" t="s">
        <v>93</v>
      </c>
      <c r="B600" s="1">
        <v>59</v>
      </c>
      <c r="C600" s="1">
        <v>1216</v>
      </c>
      <c r="D600" s="2">
        <f>+D599-Tabla3[[#This Row],[Demanda]]+F599</f>
        <v>6981</v>
      </c>
      <c r="E600" s="2"/>
      <c r="F600" s="2"/>
    </row>
    <row r="601" spans="1:6">
      <c r="A601" s="1" t="s">
        <v>93</v>
      </c>
      <c r="B601" s="1">
        <v>60</v>
      </c>
      <c r="C601" s="1">
        <v>918</v>
      </c>
      <c r="D601" s="2">
        <f>+D600-Tabla3[[#This Row],[Demanda]]+F600</f>
        <v>6063</v>
      </c>
      <c r="E601" s="2"/>
      <c r="F601" s="2"/>
    </row>
    <row r="602" spans="1:6">
      <c r="A602" s="1" t="s">
        <v>93</v>
      </c>
      <c r="B602" s="1">
        <v>61</v>
      </c>
      <c r="C602" s="1">
        <v>1229</v>
      </c>
      <c r="D602" s="2">
        <f>+D601-Tabla3[[#This Row],[Demanda]]+F601</f>
        <v>4834</v>
      </c>
      <c r="E602" s="2">
        <v>8000</v>
      </c>
      <c r="F602" s="2"/>
    </row>
    <row r="603" spans="1:6">
      <c r="A603" s="1" t="s">
        <v>93</v>
      </c>
      <c r="B603" s="1">
        <v>62</v>
      </c>
      <c r="C603" s="1">
        <v>951</v>
      </c>
      <c r="D603" s="2">
        <f>+D602-Tabla3[[#This Row],[Demanda]]+F602</f>
        <v>3883</v>
      </c>
      <c r="E603" s="2"/>
      <c r="F603" s="2"/>
    </row>
    <row r="604" spans="1:6">
      <c r="A604" s="1" t="s">
        <v>93</v>
      </c>
      <c r="B604" s="1">
        <v>63</v>
      </c>
      <c r="C604" s="1">
        <v>1236</v>
      </c>
      <c r="D604" s="2">
        <f>+D603-Tabla3[[#This Row],[Demanda]]+F603</f>
        <v>2647</v>
      </c>
      <c r="E604" s="2"/>
      <c r="F604" s="2">
        <v>8000</v>
      </c>
    </row>
    <row r="605" spans="1:6">
      <c r="A605" s="1" t="s">
        <v>93</v>
      </c>
      <c r="B605" s="1">
        <v>64</v>
      </c>
      <c r="C605" s="1">
        <v>1218</v>
      </c>
      <c r="D605" s="2">
        <f>+D604-Tabla3[[#This Row],[Demanda]]+F604</f>
        <v>9429</v>
      </c>
      <c r="E605" s="2"/>
      <c r="F605" s="2"/>
    </row>
    <row r="606" spans="1:6">
      <c r="A606" s="1" t="s">
        <v>93</v>
      </c>
      <c r="B606" s="1">
        <v>65</v>
      </c>
      <c r="C606" s="1">
        <v>1406</v>
      </c>
      <c r="D606" s="2">
        <f>+D605-Tabla3[[#This Row],[Demanda]]+F605</f>
        <v>8023</v>
      </c>
      <c r="E606" s="2"/>
      <c r="F606" s="2"/>
    </row>
    <row r="607" spans="1:6">
      <c r="A607" s="1" t="s">
        <v>93</v>
      </c>
      <c r="B607" s="1">
        <v>66</v>
      </c>
      <c r="C607" s="1">
        <v>1175</v>
      </c>
      <c r="D607" s="2">
        <f>+D606-Tabla3[[#This Row],[Demanda]]+F606</f>
        <v>6848</v>
      </c>
      <c r="E607" s="2"/>
      <c r="F607" s="2"/>
    </row>
    <row r="608" spans="1:6">
      <c r="A608" s="1" t="s">
        <v>93</v>
      </c>
      <c r="B608" s="1">
        <v>67</v>
      </c>
      <c r="C608" s="1">
        <v>888</v>
      </c>
      <c r="D608" s="2">
        <f>+D607-Tabla3[[#This Row],[Demanda]]+F607</f>
        <v>5960</v>
      </c>
      <c r="E608" s="2"/>
      <c r="F608" s="2"/>
    </row>
    <row r="609" spans="1:6">
      <c r="A609" s="1" t="s">
        <v>93</v>
      </c>
      <c r="B609" s="1">
        <v>68</v>
      </c>
      <c r="C609" s="1">
        <v>956</v>
      </c>
      <c r="D609" s="2">
        <f>+D608-Tabla3[[#This Row],[Demanda]]+F608</f>
        <v>5004</v>
      </c>
      <c r="E609" s="2"/>
      <c r="F609" s="2"/>
    </row>
    <row r="610" spans="1:6">
      <c r="A610" s="1" t="s">
        <v>93</v>
      </c>
      <c r="B610" s="1">
        <v>69</v>
      </c>
      <c r="C610" s="1">
        <v>1190</v>
      </c>
      <c r="D610" s="2">
        <f>+D609-Tabla3[[#This Row],[Demanda]]+F609</f>
        <v>3814</v>
      </c>
      <c r="E610" s="2">
        <v>8000</v>
      </c>
      <c r="F610" s="2"/>
    </row>
    <row r="611" spans="1:6">
      <c r="A611" s="1" t="s">
        <v>93</v>
      </c>
      <c r="B611" s="1">
        <v>70</v>
      </c>
      <c r="C611" s="1">
        <v>730</v>
      </c>
      <c r="D611" s="2">
        <f>+D610-Tabla3[[#This Row],[Demanda]]+F610</f>
        <v>3084</v>
      </c>
      <c r="E611" s="2"/>
      <c r="F611" s="2"/>
    </row>
    <row r="612" spans="1:6">
      <c r="A612" s="1" t="s">
        <v>93</v>
      </c>
      <c r="B612" s="1">
        <v>71</v>
      </c>
      <c r="C612" s="1">
        <v>761</v>
      </c>
      <c r="D612" s="2">
        <f>+D611-Tabla3[[#This Row],[Demanda]]+F611</f>
        <v>2323</v>
      </c>
      <c r="E612" s="2"/>
      <c r="F612" s="2">
        <v>8000</v>
      </c>
    </row>
    <row r="613" spans="1:6">
      <c r="A613" s="1" t="s">
        <v>93</v>
      </c>
      <c r="B613" s="1">
        <v>72</v>
      </c>
      <c r="C613" s="1">
        <v>691</v>
      </c>
      <c r="D613" s="2">
        <f>+D612-Tabla3[[#This Row],[Demanda]]+F612</f>
        <v>9632</v>
      </c>
      <c r="E613" s="2"/>
      <c r="F613" s="2"/>
    </row>
    <row r="614" spans="1:6">
      <c r="A614" s="1" t="s">
        <v>93</v>
      </c>
      <c r="B614" s="1">
        <v>73</v>
      </c>
      <c r="C614" s="1">
        <v>951</v>
      </c>
      <c r="D614" s="2">
        <f>+D613-Tabla3[[#This Row],[Demanda]]+F613</f>
        <v>8681</v>
      </c>
      <c r="E614" s="2"/>
      <c r="F614" s="2"/>
    </row>
    <row r="615" spans="1:6">
      <c r="A615" s="1" t="s">
        <v>93</v>
      </c>
      <c r="B615" s="1">
        <v>74</v>
      </c>
      <c r="C615" s="1">
        <v>955</v>
      </c>
      <c r="D615" s="2">
        <f>+D614-Tabla3[[#This Row],[Demanda]]+F614</f>
        <v>7726</v>
      </c>
      <c r="E615" s="2"/>
      <c r="F615" s="2"/>
    </row>
    <row r="616" spans="1:6">
      <c r="A616" s="1" t="s">
        <v>93</v>
      </c>
      <c r="B616" s="1">
        <v>75</v>
      </c>
      <c r="C616" s="1">
        <v>656</v>
      </c>
      <c r="D616" s="2">
        <f>+D615-Tabla3[[#This Row],[Demanda]]+F615</f>
        <v>7070</v>
      </c>
      <c r="E616" s="2"/>
      <c r="F616" s="2"/>
    </row>
    <row r="617" spans="1:6">
      <c r="A617" s="1" t="s">
        <v>93</v>
      </c>
      <c r="B617" s="1">
        <v>76</v>
      </c>
      <c r="C617" s="1">
        <v>947</v>
      </c>
      <c r="D617" s="2">
        <f>+D616-Tabla3[[#This Row],[Demanda]]+F616</f>
        <v>6123</v>
      </c>
      <c r="E617" s="2"/>
      <c r="F617" s="2"/>
    </row>
    <row r="618" spans="1:6">
      <c r="A618" s="1" t="s">
        <v>93</v>
      </c>
      <c r="B618" s="1">
        <v>77</v>
      </c>
      <c r="C618" s="1">
        <v>1292</v>
      </c>
      <c r="D618" s="2">
        <f>+D617-Tabla3[[#This Row],[Demanda]]+F617</f>
        <v>4831</v>
      </c>
      <c r="E618" s="2">
        <v>8000</v>
      </c>
      <c r="F618" s="2"/>
    </row>
    <row r="619" spans="1:6">
      <c r="A619" s="1" t="s">
        <v>93</v>
      </c>
      <c r="B619" s="1">
        <v>78</v>
      </c>
      <c r="C619" s="1">
        <v>606</v>
      </c>
      <c r="D619" s="2">
        <f>+D618-Tabla3[[#This Row],[Demanda]]+F618</f>
        <v>4225</v>
      </c>
      <c r="E619" s="2"/>
      <c r="F619" s="2"/>
    </row>
    <row r="620" spans="1:6">
      <c r="A620" s="1" t="s">
        <v>93</v>
      </c>
      <c r="B620" s="1">
        <v>79</v>
      </c>
      <c r="C620" s="1">
        <v>1214</v>
      </c>
      <c r="D620" s="2">
        <f>+D619-Tabla3[[#This Row],[Demanda]]+F619</f>
        <v>3011</v>
      </c>
      <c r="E620" s="2"/>
      <c r="F620" s="2">
        <v>8000</v>
      </c>
    </row>
    <row r="621" spans="1:6">
      <c r="A621" s="1" t="s">
        <v>93</v>
      </c>
      <c r="B621" s="1">
        <v>80</v>
      </c>
      <c r="C621" s="1">
        <v>821</v>
      </c>
      <c r="D621" s="2">
        <f>+D620-Tabla3[[#This Row],[Demanda]]+F620</f>
        <v>10190</v>
      </c>
      <c r="E621" s="2"/>
      <c r="F621" s="2"/>
    </row>
    <row r="622" spans="1:6">
      <c r="A622" s="1" t="s">
        <v>93</v>
      </c>
      <c r="B622" s="1">
        <v>81</v>
      </c>
      <c r="C622" s="1">
        <v>1059</v>
      </c>
      <c r="D622" s="2">
        <f>+D621-Tabla3[[#This Row],[Demanda]]+F621</f>
        <v>9131</v>
      </c>
      <c r="E622" s="2"/>
      <c r="F622" s="2"/>
    </row>
    <row r="623" spans="1:6">
      <c r="A623" s="1" t="s">
        <v>93</v>
      </c>
      <c r="B623" s="1">
        <v>82</v>
      </c>
      <c r="C623" s="1">
        <v>385</v>
      </c>
      <c r="D623" s="2">
        <f>+D622-Tabla3[[#This Row],[Demanda]]+F622</f>
        <v>8746</v>
      </c>
      <c r="E623" s="2"/>
      <c r="F623" s="2"/>
    </row>
    <row r="624" spans="1:6">
      <c r="A624" s="1" t="s">
        <v>93</v>
      </c>
      <c r="B624" s="1">
        <v>83</v>
      </c>
      <c r="C624" s="1">
        <v>756</v>
      </c>
      <c r="D624" s="2">
        <f>+D623-Tabla3[[#This Row],[Demanda]]+F623</f>
        <v>7990</v>
      </c>
      <c r="E624" s="2"/>
      <c r="F624" s="2"/>
    </row>
    <row r="625" spans="1:8">
      <c r="A625" s="1" t="s">
        <v>93</v>
      </c>
      <c r="B625" s="1">
        <v>84</v>
      </c>
      <c r="C625" s="1">
        <v>693</v>
      </c>
      <c r="D625" s="2">
        <f>+D624-Tabla3[[#This Row],[Demanda]]+F624</f>
        <v>7297</v>
      </c>
      <c r="E625" s="2"/>
      <c r="F625" s="2"/>
    </row>
    <row r="626" spans="1:8">
      <c r="A626" s="1" t="s">
        <v>93</v>
      </c>
      <c r="B626" s="1">
        <v>85</v>
      </c>
      <c r="C626" s="1">
        <v>427</v>
      </c>
      <c r="D626" s="2">
        <f>+D625-Tabla3[[#This Row],[Demanda]]+F625</f>
        <v>6870</v>
      </c>
      <c r="E626" s="2"/>
      <c r="F626" s="2"/>
    </row>
    <row r="627" spans="1:8">
      <c r="A627" s="1" t="s">
        <v>93</v>
      </c>
      <c r="B627" s="1">
        <v>86</v>
      </c>
      <c r="C627" s="1">
        <v>966</v>
      </c>
      <c r="D627" s="2">
        <f>+D626-Tabla3[[#This Row],[Demanda]]+F626</f>
        <v>5904</v>
      </c>
      <c r="E627" s="2"/>
      <c r="F627" s="2"/>
    </row>
    <row r="628" spans="1:8">
      <c r="A628" s="1" t="s">
        <v>93</v>
      </c>
      <c r="B628" s="1">
        <v>87</v>
      </c>
      <c r="C628" s="1">
        <v>156</v>
      </c>
      <c r="D628" s="2">
        <f>+D627-Tabla3[[#This Row],[Demanda]]+F627</f>
        <v>5748</v>
      </c>
      <c r="E628" s="2">
        <v>8000</v>
      </c>
      <c r="F628" s="2"/>
    </row>
    <row r="629" spans="1:8">
      <c r="A629" s="1" t="s">
        <v>93</v>
      </c>
      <c r="B629" s="1">
        <v>88</v>
      </c>
      <c r="C629" s="1">
        <v>685</v>
      </c>
      <c r="D629" s="2">
        <f>+D628-Tabla3[[#This Row],[Demanda]]+F628</f>
        <v>5063</v>
      </c>
      <c r="E629" s="2"/>
      <c r="F629" s="2"/>
    </row>
    <row r="630" spans="1:8">
      <c r="A630" s="1" t="s">
        <v>93</v>
      </c>
      <c r="B630" s="1">
        <v>89</v>
      </c>
      <c r="C630" s="1">
        <v>951</v>
      </c>
      <c r="D630" s="2">
        <f>+D629-Tabla3[[#This Row],[Demanda]]+F629</f>
        <v>4112</v>
      </c>
      <c r="E630" s="2"/>
      <c r="F630" s="2"/>
    </row>
    <row r="631" spans="1:8">
      <c r="A631" s="1" t="s">
        <v>93</v>
      </c>
      <c r="B631" s="1">
        <v>90</v>
      </c>
      <c r="C631" s="1">
        <v>861</v>
      </c>
      <c r="D631" s="2">
        <f>+D630-Tabla3[[#This Row],[Demanda]]+F630</f>
        <v>3251</v>
      </c>
      <c r="E631" s="2"/>
      <c r="F631" s="2">
        <v>8000</v>
      </c>
    </row>
    <row r="632" spans="1:8">
      <c r="A632" s="1" t="s">
        <v>95</v>
      </c>
      <c r="B632" s="1">
        <v>1</v>
      </c>
      <c r="C632" s="1">
        <v>1840</v>
      </c>
      <c r="D632" s="1">
        <f>5871-Tabla3[[#This Row],[Demanda]]</f>
        <v>4031</v>
      </c>
      <c r="E632" s="2"/>
      <c r="F632" s="2"/>
      <c r="H632">
        <f>AVERAGE(C632:C721)</f>
        <v>1368.7111111111112</v>
      </c>
    </row>
    <row r="633" spans="1:8">
      <c r="A633" s="1" t="s">
        <v>95</v>
      </c>
      <c r="B633" s="1">
        <v>2</v>
      </c>
      <c r="C633" s="1">
        <v>2164</v>
      </c>
      <c r="D633" s="2">
        <f>+D632-Tabla3[[#This Row],[Demanda]]+F632</f>
        <v>1867</v>
      </c>
      <c r="E633" s="2"/>
      <c r="F633" s="2">
        <v>10000</v>
      </c>
    </row>
    <row r="634" spans="1:8">
      <c r="A634" s="1" t="s">
        <v>95</v>
      </c>
      <c r="B634" s="1">
        <v>3</v>
      </c>
      <c r="C634" s="1">
        <v>1902</v>
      </c>
      <c r="D634" s="2">
        <f>+D633-Tabla3[[#This Row],[Demanda]]+F633</f>
        <v>9965</v>
      </c>
      <c r="E634" s="2"/>
      <c r="F634" s="2"/>
    </row>
    <row r="635" spans="1:8">
      <c r="A635" s="1" t="s">
        <v>95</v>
      </c>
      <c r="B635" s="1">
        <v>4</v>
      </c>
      <c r="C635" s="1">
        <v>2626</v>
      </c>
      <c r="D635" s="2">
        <f>+D634-Tabla3[[#This Row],[Demanda]]+F634</f>
        <v>7339</v>
      </c>
      <c r="E635" s="2"/>
      <c r="F635" s="2"/>
    </row>
    <row r="636" spans="1:8">
      <c r="A636" s="1" t="s">
        <v>95</v>
      </c>
      <c r="B636" s="1">
        <v>5</v>
      </c>
      <c r="C636" s="1">
        <v>1535</v>
      </c>
      <c r="D636" s="2">
        <f>+D635-Tabla3[[#This Row],[Demanda]]+F635</f>
        <v>5804</v>
      </c>
      <c r="E636" s="2">
        <v>10000</v>
      </c>
      <c r="F636" s="2"/>
    </row>
    <row r="637" spans="1:8">
      <c r="A637" s="1" t="s">
        <v>95</v>
      </c>
      <c r="B637" s="1">
        <v>6</v>
      </c>
      <c r="C637" s="1">
        <v>2291</v>
      </c>
      <c r="D637" s="2">
        <f>+D636-Tabla3[[#This Row],[Demanda]]+F636</f>
        <v>3513</v>
      </c>
      <c r="E637" s="2"/>
      <c r="F637" s="2"/>
    </row>
    <row r="638" spans="1:8">
      <c r="A638" s="1" t="s">
        <v>95</v>
      </c>
      <c r="B638" s="1">
        <v>7</v>
      </c>
      <c r="C638" s="1">
        <v>2177</v>
      </c>
      <c r="D638" s="2">
        <f>+D637-Tabla3[[#This Row],[Demanda]]+F637</f>
        <v>1336</v>
      </c>
      <c r="E638" s="2"/>
      <c r="F638" s="2"/>
    </row>
    <row r="639" spans="1:8">
      <c r="A639" s="1" t="s">
        <v>95</v>
      </c>
      <c r="B639" s="1">
        <v>8</v>
      </c>
      <c r="C639" s="1">
        <v>1925</v>
      </c>
      <c r="D639" s="2">
        <f>+D638-Tabla3[[#This Row],[Demanda]]+F638</f>
        <v>-589</v>
      </c>
      <c r="E639" s="2"/>
      <c r="F639" s="2">
        <v>10000</v>
      </c>
    </row>
    <row r="640" spans="1:8">
      <c r="A640" s="1" t="s">
        <v>95</v>
      </c>
      <c r="B640" s="1">
        <v>9</v>
      </c>
      <c r="C640" s="1">
        <v>2123</v>
      </c>
      <c r="D640" s="2">
        <f>+D639-Tabla3[[#This Row],[Demanda]]+F639</f>
        <v>7288</v>
      </c>
      <c r="E640" s="2"/>
      <c r="F640" s="2"/>
    </row>
    <row r="641" spans="1:6">
      <c r="A641" s="1" t="s">
        <v>95</v>
      </c>
      <c r="B641" s="1">
        <v>10</v>
      </c>
      <c r="C641" s="1">
        <v>1807</v>
      </c>
      <c r="D641" s="2">
        <f>+D640-Tabla3[[#This Row],[Demanda]]+F640</f>
        <v>5481</v>
      </c>
      <c r="E641" s="2">
        <v>10000</v>
      </c>
      <c r="F641" s="2"/>
    </row>
    <row r="642" spans="1:6">
      <c r="A642" s="1" t="s">
        <v>95</v>
      </c>
      <c r="B642" s="1">
        <v>11</v>
      </c>
      <c r="C642" s="1">
        <v>1485</v>
      </c>
      <c r="D642" s="2">
        <f>+D641-Tabla3[[#This Row],[Demanda]]+F641</f>
        <v>3996</v>
      </c>
      <c r="E642" s="2"/>
      <c r="F642" s="2"/>
    </row>
    <row r="643" spans="1:6">
      <c r="A643" s="1" t="s">
        <v>95</v>
      </c>
      <c r="B643" s="1">
        <v>12</v>
      </c>
      <c r="C643" s="1">
        <v>2134</v>
      </c>
      <c r="D643" s="2">
        <f>+D642-Tabla3[[#This Row],[Demanda]]+F642</f>
        <v>1862</v>
      </c>
      <c r="E643" s="2"/>
      <c r="F643" s="2"/>
    </row>
    <row r="644" spans="1:6">
      <c r="A644" s="1" t="s">
        <v>95</v>
      </c>
      <c r="B644" s="1">
        <v>13</v>
      </c>
      <c r="C644" s="1">
        <v>2092</v>
      </c>
      <c r="D644" s="2">
        <f>+D643-Tabla3[[#This Row],[Demanda]]+F643</f>
        <v>-230</v>
      </c>
      <c r="E644" s="2"/>
      <c r="F644" s="2">
        <v>10000</v>
      </c>
    </row>
    <row r="645" spans="1:6">
      <c r="A645" s="1" t="s">
        <v>95</v>
      </c>
      <c r="B645" s="1">
        <v>14</v>
      </c>
      <c r="C645" s="1">
        <v>2018</v>
      </c>
      <c r="D645" s="2">
        <f>+D644-Tabla3[[#This Row],[Demanda]]+F644</f>
        <v>7752</v>
      </c>
      <c r="E645" s="2"/>
      <c r="F645" s="2"/>
    </row>
    <row r="646" spans="1:6">
      <c r="A646" s="1" t="s">
        <v>95</v>
      </c>
      <c r="B646" s="1">
        <v>15</v>
      </c>
      <c r="C646" s="1">
        <v>1489</v>
      </c>
      <c r="D646" s="2">
        <f>+D645-Tabla3[[#This Row],[Demanda]]+F645</f>
        <v>6263</v>
      </c>
      <c r="E646" s="2">
        <v>10000</v>
      </c>
      <c r="F646" s="2"/>
    </row>
    <row r="647" spans="1:6">
      <c r="A647" s="1" t="s">
        <v>95</v>
      </c>
      <c r="B647" s="1">
        <v>16</v>
      </c>
      <c r="C647" s="1">
        <v>2234</v>
      </c>
      <c r="D647" s="2">
        <f>+D646-Tabla3[[#This Row],[Demanda]]+F646</f>
        <v>4029</v>
      </c>
      <c r="E647" s="2"/>
      <c r="F647" s="2"/>
    </row>
    <row r="648" spans="1:6">
      <c r="A648" s="1" t="s">
        <v>95</v>
      </c>
      <c r="B648" s="1">
        <v>17</v>
      </c>
      <c r="C648" s="1">
        <v>1514</v>
      </c>
      <c r="D648" s="2">
        <f>+D647-Tabla3[[#This Row],[Demanda]]+F647</f>
        <v>2515</v>
      </c>
      <c r="E648" s="2"/>
      <c r="F648" s="2"/>
    </row>
    <row r="649" spans="1:6">
      <c r="A649" s="1" t="s">
        <v>95</v>
      </c>
      <c r="B649" s="1">
        <v>18</v>
      </c>
      <c r="C649" s="1">
        <v>2012</v>
      </c>
      <c r="D649" s="2">
        <f>+D648-Tabla3[[#This Row],[Demanda]]+F648</f>
        <v>503</v>
      </c>
      <c r="E649" s="2"/>
      <c r="F649" s="2">
        <v>10000</v>
      </c>
    </row>
    <row r="650" spans="1:6">
      <c r="A650" s="1" t="s">
        <v>95</v>
      </c>
      <c r="B650" s="1">
        <v>19</v>
      </c>
      <c r="C650" s="1">
        <v>1525</v>
      </c>
      <c r="D650" s="2">
        <f>+D649-Tabla3[[#This Row],[Demanda]]+F649</f>
        <v>8978</v>
      </c>
      <c r="E650" s="2"/>
      <c r="F650" s="2"/>
    </row>
    <row r="651" spans="1:6">
      <c r="A651" s="1" t="s">
        <v>95</v>
      </c>
      <c r="B651" s="1">
        <v>20</v>
      </c>
      <c r="C651" s="1">
        <v>2300</v>
      </c>
      <c r="D651" s="2">
        <f>+D650-Tabla3[[#This Row],[Demanda]]+F650</f>
        <v>6678</v>
      </c>
      <c r="E651" s="2">
        <v>10000</v>
      </c>
      <c r="F651" s="2"/>
    </row>
    <row r="652" spans="1:6">
      <c r="A652" s="1" t="s">
        <v>95</v>
      </c>
      <c r="B652" s="1">
        <v>21</v>
      </c>
      <c r="C652" s="1">
        <v>1858</v>
      </c>
      <c r="D652" s="2">
        <f>+D651-Tabla3[[#This Row],[Demanda]]+F651</f>
        <v>4820</v>
      </c>
      <c r="E652" s="2"/>
      <c r="F652" s="2"/>
    </row>
    <row r="653" spans="1:6">
      <c r="A653" s="1" t="s">
        <v>95</v>
      </c>
      <c r="B653" s="1">
        <v>22</v>
      </c>
      <c r="C653" s="1">
        <v>1793</v>
      </c>
      <c r="D653" s="2">
        <f>+D652-Tabla3[[#This Row],[Demanda]]+F652</f>
        <v>3027</v>
      </c>
      <c r="E653" s="2"/>
      <c r="F653" s="2"/>
    </row>
    <row r="654" spans="1:6">
      <c r="A654" s="1" t="s">
        <v>95</v>
      </c>
      <c r="B654" s="1">
        <v>23</v>
      </c>
      <c r="C654" s="1">
        <v>2139</v>
      </c>
      <c r="D654" s="2">
        <f>+D653-Tabla3[[#This Row],[Demanda]]+F653</f>
        <v>888</v>
      </c>
      <c r="E654" s="2"/>
      <c r="F654" s="2">
        <v>10000</v>
      </c>
    </row>
    <row r="655" spans="1:6">
      <c r="A655" s="1" t="s">
        <v>95</v>
      </c>
      <c r="B655" s="1">
        <v>24</v>
      </c>
      <c r="C655" s="1">
        <v>2035</v>
      </c>
      <c r="D655" s="2">
        <f>+D654-Tabla3[[#This Row],[Demanda]]+F654</f>
        <v>8853</v>
      </c>
      <c r="E655" s="2"/>
      <c r="F655" s="2"/>
    </row>
    <row r="656" spans="1:6">
      <c r="A656" s="1" t="s">
        <v>95</v>
      </c>
      <c r="B656" s="1">
        <v>25</v>
      </c>
      <c r="C656" s="1">
        <v>1732</v>
      </c>
      <c r="D656" s="2">
        <f>+D655-Tabla3[[#This Row],[Demanda]]+F655</f>
        <v>7121</v>
      </c>
      <c r="E656" s="2"/>
      <c r="F656" s="2"/>
    </row>
    <row r="657" spans="1:6">
      <c r="A657" s="1" t="s">
        <v>95</v>
      </c>
      <c r="B657" s="1">
        <v>26</v>
      </c>
      <c r="C657" s="1">
        <v>1905</v>
      </c>
      <c r="D657" s="2">
        <f>+D656-Tabla3[[#This Row],[Demanda]]+F656</f>
        <v>5216</v>
      </c>
      <c r="E657" s="2">
        <v>10000</v>
      </c>
      <c r="F657" s="2"/>
    </row>
    <row r="658" spans="1:6">
      <c r="A658" s="1" t="s">
        <v>95</v>
      </c>
      <c r="B658" s="1">
        <v>27</v>
      </c>
      <c r="C658" s="1">
        <v>1557</v>
      </c>
      <c r="D658" s="2">
        <f>+D657-Tabla3[[#This Row],[Demanda]]+F657</f>
        <v>3659</v>
      </c>
      <c r="E658" s="2"/>
      <c r="F658" s="2"/>
    </row>
    <row r="659" spans="1:6">
      <c r="A659" s="1" t="s">
        <v>95</v>
      </c>
      <c r="B659" s="1">
        <v>28</v>
      </c>
      <c r="C659" s="1">
        <v>1629</v>
      </c>
      <c r="D659" s="2">
        <f>+D658-Tabla3[[#This Row],[Demanda]]+F658</f>
        <v>2030</v>
      </c>
      <c r="E659" s="2"/>
      <c r="F659" s="2"/>
    </row>
    <row r="660" spans="1:6">
      <c r="A660" s="1" t="s">
        <v>95</v>
      </c>
      <c r="B660" s="1">
        <v>29</v>
      </c>
      <c r="C660" s="1">
        <v>1468</v>
      </c>
      <c r="D660" s="2">
        <f>+D659-Tabla3[[#This Row],[Demanda]]+F659</f>
        <v>562</v>
      </c>
      <c r="E660" s="2"/>
      <c r="F660" s="2">
        <v>10000</v>
      </c>
    </row>
    <row r="661" spans="1:6">
      <c r="A661" s="1" t="s">
        <v>95</v>
      </c>
      <c r="B661" s="1">
        <v>30</v>
      </c>
      <c r="C661" s="1">
        <v>1367</v>
      </c>
      <c r="D661" s="2">
        <f>+D660-Tabla3[[#This Row],[Demanda]]+F660</f>
        <v>9195</v>
      </c>
      <c r="E661" s="2"/>
      <c r="F661" s="2"/>
    </row>
    <row r="662" spans="1:6">
      <c r="A662" s="1" t="s">
        <v>95</v>
      </c>
      <c r="B662" s="1">
        <v>31</v>
      </c>
      <c r="C662" s="1">
        <v>1822</v>
      </c>
      <c r="D662" s="2">
        <f>+D661-Tabla3[[#This Row],[Demanda]]+F661</f>
        <v>7373</v>
      </c>
      <c r="E662" s="2"/>
      <c r="F662" s="2"/>
    </row>
    <row r="663" spans="1:6">
      <c r="A663" s="1" t="s">
        <v>95</v>
      </c>
      <c r="B663" s="1">
        <v>32</v>
      </c>
      <c r="C663" s="1">
        <v>1445</v>
      </c>
      <c r="D663" s="2">
        <f>+D662-Tabla3[[#This Row],[Demanda]]+F662</f>
        <v>5928</v>
      </c>
      <c r="E663" s="2">
        <v>10000</v>
      </c>
      <c r="F663" s="2"/>
    </row>
    <row r="664" spans="1:6">
      <c r="A664" s="1" t="s">
        <v>95</v>
      </c>
      <c r="B664" s="1">
        <v>33</v>
      </c>
      <c r="C664" s="1">
        <v>1175</v>
      </c>
      <c r="D664" s="2">
        <f>+D663-Tabla3[[#This Row],[Demanda]]+F663</f>
        <v>4753</v>
      </c>
      <c r="E664" s="2"/>
      <c r="F664" s="2"/>
    </row>
    <row r="665" spans="1:6">
      <c r="A665" s="1" t="s">
        <v>95</v>
      </c>
      <c r="B665" s="1">
        <v>34</v>
      </c>
      <c r="C665" s="1">
        <v>1532</v>
      </c>
      <c r="D665" s="2">
        <f>+D664-Tabla3[[#This Row],[Demanda]]+F664</f>
        <v>3221</v>
      </c>
      <c r="E665" s="2"/>
      <c r="F665" s="2"/>
    </row>
    <row r="666" spans="1:6">
      <c r="A666" s="1" t="s">
        <v>95</v>
      </c>
      <c r="B666" s="1">
        <v>35</v>
      </c>
      <c r="C666" s="1">
        <v>1523</v>
      </c>
      <c r="D666" s="2">
        <f>+D665-Tabla3[[#This Row],[Demanda]]+F665</f>
        <v>1698</v>
      </c>
      <c r="E666" s="2"/>
      <c r="F666" s="2">
        <v>10000</v>
      </c>
    </row>
    <row r="667" spans="1:6">
      <c r="A667" s="1" t="s">
        <v>95</v>
      </c>
      <c r="B667" s="1">
        <v>36</v>
      </c>
      <c r="C667" s="1">
        <v>1808</v>
      </c>
      <c r="D667" s="2">
        <f>+D666-Tabla3[[#This Row],[Demanda]]+F666</f>
        <v>9890</v>
      </c>
      <c r="E667" s="2"/>
      <c r="F667" s="2"/>
    </row>
    <row r="668" spans="1:6">
      <c r="A668" s="1" t="s">
        <v>95</v>
      </c>
      <c r="B668" s="1">
        <v>37</v>
      </c>
      <c r="C668" s="1">
        <v>1613</v>
      </c>
      <c r="D668" s="2">
        <f>+D667-Tabla3[[#This Row],[Demanda]]+F667</f>
        <v>8277</v>
      </c>
      <c r="E668" s="2"/>
      <c r="F668" s="2"/>
    </row>
    <row r="669" spans="1:6">
      <c r="A669" s="1" t="s">
        <v>95</v>
      </c>
      <c r="B669" s="1">
        <v>38</v>
      </c>
      <c r="C669" s="1">
        <v>1089</v>
      </c>
      <c r="D669" s="2">
        <f>+D668-Tabla3[[#This Row],[Demanda]]+F668</f>
        <v>7188</v>
      </c>
      <c r="E669" s="2"/>
      <c r="F669" s="2"/>
    </row>
    <row r="670" spans="1:6">
      <c r="A670" s="1" t="s">
        <v>95</v>
      </c>
      <c r="B670" s="1">
        <v>39</v>
      </c>
      <c r="C670" s="1">
        <v>1427</v>
      </c>
      <c r="D670" s="2">
        <f>+D669-Tabla3[[#This Row],[Demanda]]+F669</f>
        <v>5761</v>
      </c>
      <c r="E670" s="2">
        <v>10000</v>
      </c>
      <c r="F670" s="2"/>
    </row>
    <row r="671" spans="1:6">
      <c r="A671" s="1" t="s">
        <v>95</v>
      </c>
      <c r="B671" s="1">
        <v>40</v>
      </c>
      <c r="C671" s="1">
        <v>1668</v>
      </c>
      <c r="D671" s="2">
        <f>+D670-Tabla3[[#This Row],[Demanda]]+F670</f>
        <v>4093</v>
      </c>
      <c r="E671" s="2"/>
      <c r="F671" s="2"/>
    </row>
    <row r="672" spans="1:6">
      <c r="A672" s="1" t="s">
        <v>95</v>
      </c>
      <c r="B672" s="1">
        <v>41</v>
      </c>
      <c r="C672" s="1">
        <v>1607</v>
      </c>
      <c r="D672" s="2">
        <f>+D671-Tabla3[[#This Row],[Demanda]]+F671</f>
        <v>2486</v>
      </c>
      <c r="E672" s="2"/>
      <c r="F672" s="2"/>
    </row>
    <row r="673" spans="1:6">
      <c r="A673" s="1" t="s">
        <v>95</v>
      </c>
      <c r="B673" s="1">
        <v>42</v>
      </c>
      <c r="C673" s="1">
        <v>1582</v>
      </c>
      <c r="D673" s="2">
        <f>+D672-Tabla3[[#This Row],[Demanda]]+F672</f>
        <v>904</v>
      </c>
      <c r="E673" s="2"/>
      <c r="F673" s="2">
        <v>10000</v>
      </c>
    </row>
    <row r="674" spans="1:6">
      <c r="A674" s="1" t="s">
        <v>95</v>
      </c>
      <c r="B674" s="1">
        <v>43</v>
      </c>
      <c r="C674" s="1">
        <v>1646</v>
      </c>
      <c r="D674" s="2">
        <f>+D673-Tabla3[[#This Row],[Demanda]]+F673</f>
        <v>9258</v>
      </c>
      <c r="E674" s="2"/>
      <c r="F674" s="2"/>
    </row>
    <row r="675" spans="1:6">
      <c r="A675" s="1" t="s">
        <v>95</v>
      </c>
      <c r="B675" s="1">
        <v>44</v>
      </c>
      <c r="C675" s="1">
        <v>1244</v>
      </c>
      <c r="D675" s="2">
        <f>+D674-Tabla3[[#This Row],[Demanda]]+F674</f>
        <v>8014</v>
      </c>
      <c r="E675" s="2"/>
      <c r="F675" s="2"/>
    </row>
    <row r="676" spans="1:6">
      <c r="A676" s="1" t="s">
        <v>95</v>
      </c>
      <c r="B676" s="1">
        <v>45</v>
      </c>
      <c r="C676" s="1">
        <v>1018</v>
      </c>
      <c r="D676" s="2">
        <f>+D675-Tabla3[[#This Row],[Demanda]]+F675</f>
        <v>6996</v>
      </c>
      <c r="E676" s="2"/>
      <c r="F676" s="2"/>
    </row>
    <row r="677" spans="1:6">
      <c r="A677" s="1" t="s">
        <v>95</v>
      </c>
      <c r="B677" s="1">
        <v>46</v>
      </c>
      <c r="C677" s="1">
        <v>1199</v>
      </c>
      <c r="D677" s="2">
        <f>+D676-Tabla3[[#This Row],[Demanda]]+F676</f>
        <v>5797</v>
      </c>
      <c r="E677" s="2">
        <v>10000</v>
      </c>
      <c r="F677" s="2"/>
    </row>
    <row r="678" spans="1:6">
      <c r="A678" s="1" t="s">
        <v>95</v>
      </c>
      <c r="B678" s="1">
        <v>47</v>
      </c>
      <c r="C678" s="1">
        <v>1184</v>
      </c>
      <c r="D678" s="2">
        <f>+D677-Tabla3[[#This Row],[Demanda]]+F677</f>
        <v>4613</v>
      </c>
      <c r="E678" s="2"/>
      <c r="F678" s="2"/>
    </row>
    <row r="679" spans="1:6">
      <c r="A679" s="1" t="s">
        <v>95</v>
      </c>
      <c r="B679" s="1">
        <v>48</v>
      </c>
      <c r="C679" s="1">
        <v>1520</v>
      </c>
      <c r="D679" s="2">
        <f>+D678-Tabla3[[#This Row],[Demanda]]+F678</f>
        <v>3093</v>
      </c>
      <c r="E679" s="2"/>
      <c r="F679" s="2"/>
    </row>
    <row r="680" spans="1:6">
      <c r="A680" s="1" t="s">
        <v>95</v>
      </c>
      <c r="B680" s="1">
        <v>49</v>
      </c>
      <c r="C680" s="1">
        <v>1370</v>
      </c>
      <c r="D680" s="2">
        <f>+D679-Tabla3[[#This Row],[Demanda]]+F679</f>
        <v>1723</v>
      </c>
      <c r="E680" s="2"/>
      <c r="F680" s="2">
        <v>10000</v>
      </c>
    </row>
    <row r="681" spans="1:6">
      <c r="A681" s="1" t="s">
        <v>95</v>
      </c>
      <c r="B681" s="1">
        <v>50</v>
      </c>
      <c r="C681" s="1">
        <v>1083</v>
      </c>
      <c r="D681" s="2">
        <f>+D680-Tabla3[[#This Row],[Demanda]]+F680</f>
        <v>10640</v>
      </c>
      <c r="E681" s="2"/>
      <c r="F681" s="2"/>
    </row>
    <row r="682" spans="1:6">
      <c r="A682" s="1" t="s">
        <v>95</v>
      </c>
      <c r="B682" s="1">
        <v>51</v>
      </c>
      <c r="C682" s="1">
        <v>1323</v>
      </c>
      <c r="D682" s="2">
        <f>+D681-Tabla3[[#This Row],[Demanda]]+F681</f>
        <v>9317</v>
      </c>
      <c r="E682" s="2"/>
      <c r="F682" s="2"/>
    </row>
    <row r="683" spans="1:6">
      <c r="A683" s="1" t="s">
        <v>95</v>
      </c>
      <c r="B683" s="1">
        <v>52</v>
      </c>
      <c r="C683" s="1">
        <v>815</v>
      </c>
      <c r="D683" s="2">
        <f>+D682-Tabla3[[#This Row],[Demanda]]+F682</f>
        <v>8502</v>
      </c>
      <c r="E683" s="2"/>
      <c r="F683" s="2"/>
    </row>
    <row r="684" spans="1:6">
      <c r="A684" s="1" t="s">
        <v>95</v>
      </c>
      <c r="B684" s="1">
        <v>53</v>
      </c>
      <c r="C684" s="1">
        <v>1275</v>
      </c>
      <c r="D684" s="2">
        <f>+D683-Tabla3[[#This Row],[Demanda]]+F683</f>
        <v>7227</v>
      </c>
      <c r="E684" s="2"/>
      <c r="F684" s="2"/>
    </row>
    <row r="685" spans="1:6">
      <c r="A685" s="1" t="s">
        <v>95</v>
      </c>
      <c r="B685" s="1">
        <v>54</v>
      </c>
      <c r="C685" s="1">
        <v>934</v>
      </c>
      <c r="D685" s="2">
        <f>+D684-Tabla3[[#This Row],[Demanda]]+F684</f>
        <v>6293</v>
      </c>
      <c r="E685" s="2"/>
      <c r="F685" s="2"/>
    </row>
    <row r="686" spans="1:6">
      <c r="A686" s="1" t="s">
        <v>95</v>
      </c>
      <c r="B686" s="1">
        <v>55</v>
      </c>
      <c r="C686" s="1">
        <v>1151</v>
      </c>
      <c r="D686" s="2">
        <f>+D685-Tabla3[[#This Row],[Demanda]]+F685</f>
        <v>5142</v>
      </c>
      <c r="E686" s="2">
        <v>10000</v>
      </c>
      <c r="F686" s="2"/>
    </row>
    <row r="687" spans="1:6">
      <c r="A687" s="1" t="s">
        <v>95</v>
      </c>
      <c r="B687" s="1">
        <v>56</v>
      </c>
      <c r="C687" s="1">
        <v>1097</v>
      </c>
      <c r="D687" s="2">
        <f>+D686-Tabla3[[#This Row],[Demanda]]+F686</f>
        <v>4045</v>
      </c>
      <c r="E687" s="2"/>
      <c r="F687" s="2"/>
    </row>
    <row r="688" spans="1:6">
      <c r="A688" s="1" t="s">
        <v>95</v>
      </c>
      <c r="B688" s="1">
        <v>57</v>
      </c>
      <c r="C688" s="1">
        <v>1034</v>
      </c>
      <c r="D688" s="2">
        <f>+D687-Tabla3[[#This Row],[Demanda]]+F687</f>
        <v>3011</v>
      </c>
      <c r="E688" s="2"/>
      <c r="F688" s="2"/>
    </row>
    <row r="689" spans="1:6">
      <c r="A689" s="1" t="s">
        <v>95</v>
      </c>
      <c r="B689" s="1">
        <v>58</v>
      </c>
      <c r="C689" s="1">
        <v>1441</v>
      </c>
      <c r="D689" s="2">
        <f>+D688-Tabla3[[#This Row],[Demanda]]+F688</f>
        <v>1570</v>
      </c>
      <c r="E689" s="2"/>
      <c r="F689" s="2">
        <v>10000</v>
      </c>
    </row>
    <row r="690" spans="1:6">
      <c r="A690" s="1" t="s">
        <v>95</v>
      </c>
      <c r="B690" s="1">
        <v>59</v>
      </c>
      <c r="C690" s="1">
        <v>1284</v>
      </c>
      <c r="D690" s="2">
        <f>+D689-Tabla3[[#This Row],[Demanda]]+F689</f>
        <v>10286</v>
      </c>
      <c r="E690" s="2"/>
      <c r="F690" s="2"/>
    </row>
    <row r="691" spans="1:6">
      <c r="A691" s="1" t="s">
        <v>95</v>
      </c>
      <c r="B691" s="1">
        <v>60</v>
      </c>
      <c r="C691" s="1">
        <v>1067</v>
      </c>
      <c r="D691" s="2">
        <f>+D690-Tabla3[[#This Row],[Demanda]]+F690</f>
        <v>9219</v>
      </c>
      <c r="E691" s="2"/>
      <c r="F691" s="2"/>
    </row>
    <row r="692" spans="1:6">
      <c r="A692" s="1" t="s">
        <v>95</v>
      </c>
      <c r="B692" s="1">
        <v>61</v>
      </c>
      <c r="C692" s="1">
        <v>1468</v>
      </c>
      <c r="D692" s="2">
        <f>+D691-Tabla3[[#This Row],[Demanda]]+F691</f>
        <v>7751</v>
      </c>
      <c r="E692" s="2"/>
      <c r="F692" s="2"/>
    </row>
    <row r="693" spans="1:6">
      <c r="A693" s="1" t="s">
        <v>95</v>
      </c>
      <c r="B693" s="1">
        <v>62</v>
      </c>
      <c r="C693" s="1">
        <v>748</v>
      </c>
      <c r="D693" s="2">
        <f>+D692-Tabla3[[#This Row],[Demanda]]+F692</f>
        <v>7003</v>
      </c>
      <c r="E693" s="2"/>
      <c r="F693" s="2"/>
    </row>
    <row r="694" spans="1:6">
      <c r="A694" s="1" t="s">
        <v>95</v>
      </c>
      <c r="B694" s="1">
        <v>63</v>
      </c>
      <c r="C694" s="1">
        <v>1437</v>
      </c>
      <c r="D694" s="2">
        <f>+D693-Tabla3[[#This Row],[Demanda]]+F693</f>
        <v>5566</v>
      </c>
      <c r="E694" s="2">
        <v>10000</v>
      </c>
      <c r="F694" s="2"/>
    </row>
    <row r="695" spans="1:6">
      <c r="A695" s="1" t="s">
        <v>95</v>
      </c>
      <c r="B695" s="1">
        <v>64</v>
      </c>
      <c r="C695" s="1">
        <v>1420</v>
      </c>
      <c r="D695" s="2">
        <f>+D694-Tabla3[[#This Row],[Demanda]]+F694</f>
        <v>4146</v>
      </c>
      <c r="E695" s="2"/>
      <c r="F695" s="2"/>
    </row>
    <row r="696" spans="1:6">
      <c r="A696" s="1" t="s">
        <v>95</v>
      </c>
      <c r="B696" s="1">
        <v>65</v>
      </c>
      <c r="C696" s="1">
        <v>951</v>
      </c>
      <c r="D696" s="2">
        <f>+D695-Tabla3[[#This Row],[Demanda]]+F695</f>
        <v>3195</v>
      </c>
      <c r="E696" s="2"/>
      <c r="F696" s="2"/>
    </row>
    <row r="697" spans="1:6">
      <c r="A697" s="1" t="s">
        <v>95</v>
      </c>
      <c r="B697" s="1">
        <v>66</v>
      </c>
      <c r="C697" s="1">
        <v>780</v>
      </c>
      <c r="D697" s="2">
        <f>+D696-Tabla3[[#This Row],[Demanda]]+F696</f>
        <v>2415</v>
      </c>
      <c r="E697" s="2"/>
      <c r="F697" s="2">
        <v>10000</v>
      </c>
    </row>
    <row r="698" spans="1:6">
      <c r="A698" s="1" t="s">
        <v>95</v>
      </c>
      <c r="B698" s="1">
        <v>67</v>
      </c>
      <c r="C698" s="1">
        <v>1102</v>
      </c>
      <c r="D698" s="2">
        <f>+D697-Tabla3[[#This Row],[Demanda]]+F697</f>
        <v>11313</v>
      </c>
      <c r="E698" s="2"/>
      <c r="F698" s="2"/>
    </row>
    <row r="699" spans="1:6">
      <c r="A699" s="1" t="s">
        <v>95</v>
      </c>
      <c r="B699" s="1">
        <v>68</v>
      </c>
      <c r="C699" s="1">
        <v>999</v>
      </c>
      <c r="D699" s="2">
        <f>+D698-Tabla3[[#This Row],[Demanda]]+F698</f>
        <v>10314</v>
      </c>
      <c r="E699" s="2"/>
      <c r="F699" s="2"/>
    </row>
    <row r="700" spans="1:6">
      <c r="A700" s="1" t="s">
        <v>95</v>
      </c>
      <c r="B700" s="1">
        <v>69</v>
      </c>
      <c r="C700" s="1">
        <v>920</v>
      </c>
      <c r="D700" s="2">
        <f>+D699-Tabla3[[#This Row],[Demanda]]+F699</f>
        <v>9394</v>
      </c>
      <c r="E700" s="2"/>
      <c r="F700" s="2"/>
    </row>
    <row r="701" spans="1:6">
      <c r="A701" s="1" t="s">
        <v>95</v>
      </c>
      <c r="B701" s="1">
        <v>70</v>
      </c>
      <c r="C701" s="1">
        <v>1254</v>
      </c>
      <c r="D701" s="2">
        <f>+D700-Tabla3[[#This Row],[Demanda]]+F700</f>
        <v>8140</v>
      </c>
      <c r="E701" s="2"/>
      <c r="F701" s="2"/>
    </row>
    <row r="702" spans="1:6">
      <c r="A702" s="1" t="s">
        <v>95</v>
      </c>
      <c r="B702" s="1">
        <v>71</v>
      </c>
      <c r="C702" s="1">
        <v>819</v>
      </c>
      <c r="D702" s="2">
        <f>+D701-Tabla3[[#This Row],[Demanda]]+F701</f>
        <v>7321</v>
      </c>
      <c r="E702" s="2"/>
      <c r="F702" s="2"/>
    </row>
    <row r="703" spans="1:6">
      <c r="A703" s="1" t="s">
        <v>95</v>
      </c>
      <c r="B703" s="1">
        <v>72</v>
      </c>
      <c r="C703" s="1">
        <v>1194</v>
      </c>
      <c r="D703" s="2">
        <f>+D702-Tabla3[[#This Row],[Demanda]]+F702</f>
        <v>6127</v>
      </c>
      <c r="E703" s="2"/>
      <c r="F703" s="2"/>
    </row>
    <row r="704" spans="1:6">
      <c r="A704" s="1" t="s">
        <v>95</v>
      </c>
      <c r="B704" s="1">
        <v>73</v>
      </c>
      <c r="C704" s="1">
        <v>786</v>
      </c>
      <c r="D704" s="2">
        <f>+D703-Tabla3[[#This Row],[Demanda]]+F703</f>
        <v>5341</v>
      </c>
      <c r="E704" s="2">
        <v>10000</v>
      </c>
      <c r="F704" s="2"/>
    </row>
    <row r="705" spans="1:6">
      <c r="A705" s="1" t="s">
        <v>95</v>
      </c>
      <c r="B705" s="1">
        <v>74</v>
      </c>
      <c r="C705" s="1">
        <v>622</v>
      </c>
      <c r="D705" s="2">
        <f>+D704-Tabla3[[#This Row],[Demanda]]+F704</f>
        <v>4719</v>
      </c>
      <c r="E705" s="2"/>
      <c r="F705" s="2"/>
    </row>
    <row r="706" spans="1:6">
      <c r="A706" s="1" t="s">
        <v>95</v>
      </c>
      <c r="B706" s="1">
        <v>75</v>
      </c>
      <c r="C706" s="1">
        <v>909</v>
      </c>
      <c r="D706" s="2">
        <f>+D705-Tabla3[[#This Row],[Demanda]]+F705</f>
        <v>3810</v>
      </c>
      <c r="E706" s="2"/>
      <c r="F706" s="2"/>
    </row>
    <row r="707" spans="1:6">
      <c r="A707" s="1" t="s">
        <v>95</v>
      </c>
      <c r="B707" s="1">
        <v>76</v>
      </c>
      <c r="C707" s="1">
        <v>424</v>
      </c>
      <c r="D707" s="2">
        <f>+D706-Tabla3[[#This Row],[Demanda]]+F706</f>
        <v>3386</v>
      </c>
      <c r="E707" s="2"/>
      <c r="F707" s="2"/>
    </row>
    <row r="708" spans="1:6">
      <c r="A708" s="1" t="s">
        <v>95</v>
      </c>
      <c r="B708" s="1">
        <v>77</v>
      </c>
      <c r="C708" s="1">
        <v>926</v>
      </c>
      <c r="D708" s="2">
        <f>+D707-Tabla3[[#This Row],[Demanda]]+F707</f>
        <v>2460</v>
      </c>
      <c r="E708" s="2"/>
      <c r="F708" s="2">
        <v>10000</v>
      </c>
    </row>
    <row r="709" spans="1:6">
      <c r="A709" s="1" t="s">
        <v>95</v>
      </c>
      <c r="B709" s="1">
        <v>78</v>
      </c>
      <c r="C709" s="1">
        <v>653</v>
      </c>
      <c r="D709" s="2">
        <f>+D708-Tabla3[[#This Row],[Demanda]]+F708</f>
        <v>11807</v>
      </c>
      <c r="E709" s="2"/>
      <c r="F709" s="2"/>
    </row>
    <row r="710" spans="1:6">
      <c r="A710" s="1" t="s">
        <v>95</v>
      </c>
      <c r="B710" s="1">
        <v>79</v>
      </c>
      <c r="C710" s="1">
        <v>523</v>
      </c>
      <c r="D710" s="2">
        <f>+D709-Tabla3[[#This Row],[Demanda]]+F709</f>
        <v>11284</v>
      </c>
      <c r="E710" s="2"/>
      <c r="F710" s="2"/>
    </row>
    <row r="711" spans="1:6">
      <c r="A711" s="1" t="s">
        <v>95</v>
      </c>
      <c r="B711" s="1">
        <v>80</v>
      </c>
      <c r="C711" s="1">
        <v>1065</v>
      </c>
      <c r="D711" s="2">
        <f>+D710-Tabla3[[#This Row],[Demanda]]+F710</f>
        <v>10219</v>
      </c>
      <c r="E711" s="2"/>
      <c r="F711" s="2"/>
    </row>
    <row r="712" spans="1:6">
      <c r="A712" s="1" t="s">
        <v>95</v>
      </c>
      <c r="B712" s="1">
        <v>81</v>
      </c>
      <c r="C712" s="1">
        <v>586</v>
      </c>
      <c r="D712" s="2">
        <f>+D711-Tabla3[[#This Row],[Demanda]]+F711</f>
        <v>9633</v>
      </c>
      <c r="E712" s="2"/>
      <c r="F712" s="2"/>
    </row>
    <row r="713" spans="1:6">
      <c r="A713" s="1" t="s">
        <v>95</v>
      </c>
      <c r="B713" s="1">
        <v>82</v>
      </c>
      <c r="C713" s="1">
        <v>773</v>
      </c>
      <c r="D713" s="2">
        <f>+D712-Tabla3[[#This Row],[Demanda]]+F712</f>
        <v>8860</v>
      </c>
      <c r="E713" s="2"/>
      <c r="F713" s="2"/>
    </row>
    <row r="714" spans="1:6">
      <c r="A714" s="1" t="s">
        <v>95</v>
      </c>
      <c r="B714" s="1">
        <v>83</v>
      </c>
      <c r="C714" s="1">
        <v>952</v>
      </c>
      <c r="D714" s="2">
        <f>+D713-Tabla3[[#This Row],[Demanda]]+F713</f>
        <v>7908</v>
      </c>
      <c r="E714" s="2"/>
      <c r="F714" s="2"/>
    </row>
    <row r="715" spans="1:6">
      <c r="A715" s="1" t="s">
        <v>95</v>
      </c>
      <c r="B715" s="1">
        <v>84</v>
      </c>
      <c r="C715" s="1">
        <v>563</v>
      </c>
      <c r="D715" s="2">
        <f>+D714-Tabla3[[#This Row],[Demanda]]+F714</f>
        <v>7345</v>
      </c>
      <c r="E715" s="2"/>
      <c r="F715" s="2"/>
    </row>
    <row r="716" spans="1:6">
      <c r="A716" s="1" t="s">
        <v>95</v>
      </c>
      <c r="B716" s="1">
        <v>85</v>
      </c>
      <c r="C716" s="1">
        <v>966</v>
      </c>
      <c r="D716" s="2">
        <f>+D715-Tabla3[[#This Row],[Demanda]]+F715</f>
        <v>6379</v>
      </c>
      <c r="E716" s="2"/>
      <c r="F716" s="2"/>
    </row>
    <row r="717" spans="1:6">
      <c r="A717" s="1" t="s">
        <v>95</v>
      </c>
      <c r="B717" s="1">
        <v>86</v>
      </c>
      <c r="C717" s="1">
        <v>925</v>
      </c>
      <c r="D717" s="2">
        <f>+D716-Tabla3[[#This Row],[Demanda]]+F716</f>
        <v>5454</v>
      </c>
      <c r="E717" s="2">
        <v>8000</v>
      </c>
      <c r="F717" s="2"/>
    </row>
    <row r="718" spans="1:6">
      <c r="A718" s="1" t="s">
        <v>95</v>
      </c>
      <c r="B718" s="1">
        <v>87</v>
      </c>
      <c r="C718" s="1">
        <v>903</v>
      </c>
      <c r="D718" s="2">
        <f>+D717-Tabla3[[#This Row],[Demanda]]+F717</f>
        <v>4551</v>
      </c>
      <c r="E718" s="2"/>
      <c r="F718" s="2"/>
    </row>
    <row r="719" spans="1:6">
      <c r="A719" s="1" t="s">
        <v>95</v>
      </c>
      <c r="B719" s="1">
        <v>88</v>
      </c>
      <c r="C719" s="1">
        <v>297</v>
      </c>
      <c r="D719" s="2">
        <f>+D718-Tabla3[[#This Row],[Demanda]]+F718</f>
        <v>4254</v>
      </c>
      <c r="E719" s="2"/>
      <c r="F719" s="2"/>
    </row>
    <row r="720" spans="1:6">
      <c r="A720" s="1" t="s">
        <v>95</v>
      </c>
      <c r="B720" s="1">
        <v>89</v>
      </c>
      <c r="C720" s="1">
        <v>804</v>
      </c>
      <c r="D720" s="2">
        <f>+D719-Tabla3[[#This Row],[Demanda]]+F719</f>
        <v>3450</v>
      </c>
      <c r="E720" s="2"/>
      <c r="F720" s="2">
        <v>8000</v>
      </c>
    </row>
    <row r="721" spans="1:8">
      <c r="A721" s="1" t="s">
        <v>95</v>
      </c>
      <c r="B721" s="1">
        <v>90</v>
      </c>
      <c r="C721" s="1">
        <v>763</v>
      </c>
      <c r="D721" s="2">
        <f>+D720-Tabla3[[#This Row],[Demanda]]+F720</f>
        <v>10687</v>
      </c>
      <c r="E721" s="2"/>
      <c r="F721" s="2"/>
    </row>
    <row r="722" spans="1:8">
      <c r="A722" s="1" t="s">
        <v>96</v>
      </c>
      <c r="B722" s="1">
        <v>1</v>
      </c>
      <c r="C722" s="1">
        <v>1761</v>
      </c>
      <c r="D722" s="1">
        <f>6049-Tabla3[[#This Row],[Demanda]]</f>
        <v>4288</v>
      </c>
      <c r="E722" s="2"/>
      <c r="F722" s="2"/>
      <c r="H722">
        <f>AVERAGE(C722:C811)</f>
        <v>1341.3222222222223</v>
      </c>
    </row>
    <row r="723" spans="1:8">
      <c r="A723" s="1" t="s">
        <v>96</v>
      </c>
      <c r="B723" s="1">
        <v>2</v>
      </c>
      <c r="C723" s="1">
        <v>2033</v>
      </c>
      <c r="D723" s="2">
        <f>+D722-Tabla3[[#This Row],[Demanda]]+F722</f>
        <v>2255</v>
      </c>
      <c r="E723" s="2"/>
      <c r="F723" s="2">
        <v>8000</v>
      </c>
    </row>
    <row r="724" spans="1:8">
      <c r="A724" s="1" t="s">
        <v>96</v>
      </c>
      <c r="B724" s="1">
        <v>3</v>
      </c>
      <c r="C724" s="1">
        <v>1966</v>
      </c>
      <c r="D724" s="2">
        <f>+D723-Tabla3[[#This Row],[Demanda]]+F723</f>
        <v>8289</v>
      </c>
      <c r="E724" s="2"/>
      <c r="F724" s="2"/>
    </row>
    <row r="725" spans="1:8">
      <c r="A725" s="1" t="s">
        <v>96</v>
      </c>
      <c r="B725" s="1">
        <v>4</v>
      </c>
      <c r="C725" s="1">
        <v>1636</v>
      </c>
      <c r="D725" s="2">
        <f>+D724-Tabla3[[#This Row],[Demanda]]+F724</f>
        <v>6653</v>
      </c>
      <c r="E725" s="2">
        <v>8000</v>
      </c>
      <c r="F725" s="2"/>
    </row>
    <row r="726" spans="1:8">
      <c r="A726" s="1" t="s">
        <v>96</v>
      </c>
      <c r="B726" s="1">
        <v>5</v>
      </c>
      <c r="C726" s="1">
        <v>1827</v>
      </c>
      <c r="D726" s="2">
        <f>+D725-Tabla3[[#This Row],[Demanda]]+F725</f>
        <v>4826</v>
      </c>
      <c r="E726" s="2"/>
      <c r="F726" s="2"/>
    </row>
    <row r="727" spans="1:8">
      <c r="A727" s="1" t="s">
        <v>96</v>
      </c>
      <c r="B727" s="1">
        <v>6</v>
      </c>
      <c r="C727" s="1">
        <v>1901</v>
      </c>
      <c r="D727" s="2">
        <f>+D726-Tabla3[[#This Row],[Demanda]]+F726</f>
        <v>2925</v>
      </c>
      <c r="E727" s="2"/>
      <c r="F727" s="2"/>
    </row>
    <row r="728" spans="1:8">
      <c r="A728" s="1" t="s">
        <v>96</v>
      </c>
      <c r="B728" s="1">
        <v>7</v>
      </c>
      <c r="C728" s="1">
        <v>2162</v>
      </c>
      <c r="D728" s="2">
        <f>+D727-Tabla3[[#This Row],[Demanda]]+F727</f>
        <v>763</v>
      </c>
      <c r="E728" s="2"/>
      <c r="F728" s="2"/>
    </row>
    <row r="729" spans="1:8">
      <c r="A729" s="1" t="s">
        <v>96</v>
      </c>
      <c r="B729" s="1">
        <v>8</v>
      </c>
      <c r="C729" s="1">
        <v>1912</v>
      </c>
      <c r="D729" s="2">
        <f>+D728-Tabla3[[#This Row],[Demanda]]+F728</f>
        <v>-1149</v>
      </c>
      <c r="E729" s="2">
        <v>8000</v>
      </c>
      <c r="F729" s="2">
        <v>8000</v>
      </c>
    </row>
    <row r="730" spans="1:8">
      <c r="A730" s="1" t="s">
        <v>96</v>
      </c>
      <c r="B730" s="1">
        <v>9</v>
      </c>
      <c r="C730" s="1">
        <v>1613</v>
      </c>
      <c r="D730" s="2">
        <f>+D729-Tabla3[[#This Row],[Demanda]]+F729</f>
        <v>5238</v>
      </c>
      <c r="E730" s="2"/>
      <c r="F730" s="2"/>
    </row>
    <row r="731" spans="1:8">
      <c r="A731" s="1" t="s">
        <v>96</v>
      </c>
      <c r="B731" s="1">
        <v>10</v>
      </c>
      <c r="C731" s="1">
        <v>1798</v>
      </c>
      <c r="D731" s="2">
        <f>+D730-Tabla3[[#This Row],[Demanda]]+F730</f>
        <v>3440</v>
      </c>
      <c r="E731" s="2"/>
      <c r="F731" s="2"/>
    </row>
    <row r="732" spans="1:8">
      <c r="A732" s="1" t="s">
        <v>96</v>
      </c>
      <c r="B732" s="1">
        <v>11</v>
      </c>
      <c r="C732" s="1">
        <v>1991</v>
      </c>
      <c r="D732" s="2">
        <f>+D731-Tabla3[[#This Row],[Demanda]]+F731</f>
        <v>1449</v>
      </c>
      <c r="E732" s="2"/>
      <c r="F732" s="2"/>
    </row>
    <row r="733" spans="1:8">
      <c r="A733" s="1" t="s">
        <v>96</v>
      </c>
      <c r="B733" s="1">
        <v>12</v>
      </c>
      <c r="C733" s="1">
        <v>1871</v>
      </c>
      <c r="D733" s="2">
        <f>+D732-Tabla3[[#This Row],[Demanda]]+F732</f>
        <v>-422</v>
      </c>
      <c r="E733" s="2">
        <v>8000</v>
      </c>
      <c r="F733" s="2">
        <v>8000</v>
      </c>
    </row>
    <row r="734" spans="1:8">
      <c r="A734" s="1" t="s">
        <v>96</v>
      </c>
      <c r="B734" s="1">
        <v>13</v>
      </c>
      <c r="C734" s="1">
        <v>1861</v>
      </c>
      <c r="D734" s="2">
        <f>+D733-Tabla3[[#This Row],[Demanda]]+F733</f>
        <v>5717</v>
      </c>
      <c r="E734" s="2"/>
      <c r="F734" s="2"/>
    </row>
    <row r="735" spans="1:8">
      <c r="A735" s="1" t="s">
        <v>96</v>
      </c>
      <c r="B735" s="1">
        <v>14</v>
      </c>
      <c r="C735" s="1">
        <v>1829</v>
      </c>
      <c r="D735" s="2">
        <f>+D734-Tabla3[[#This Row],[Demanda]]+F734</f>
        <v>3888</v>
      </c>
      <c r="E735" s="2"/>
      <c r="F735" s="2"/>
    </row>
    <row r="736" spans="1:8">
      <c r="A736" s="1" t="s">
        <v>96</v>
      </c>
      <c r="B736" s="1">
        <v>15</v>
      </c>
      <c r="C736" s="1">
        <v>1715</v>
      </c>
      <c r="D736" s="2">
        <f>+D735-Tabla3[[#This Row],[Demanda]]+F735</f>
        <v>2173</v>
      </c>
      <c r="E736" s="2"/>
      <c r="F736" s="2"/>
    </row>
    <row r="737" spans="1:6">
      <c r="A737" s="1" t="s">
        <v>96</v>
      </c>
      <c r="B737" s="1">
        <v>16</v>
      </c>
      <c r="C737" s="1">
        <v>2089</v>
      </c>
      <c r="D737" s="2">
        <f>+D736-Tabla3[[#This Row],[Demanda]]+F736</f>
        <v>84</v>
      </c>
      <c r="E737" s="2">
        <v>8000</v>
      </c>
      <c r="F737" s="2">
        <v>8000</v>
      </c>
    </row>
    <row r="738" spans="1:6">
      <c r="A738" s="1" t="s">
        <v>96</v>
      </c>
      <c r="B738" s="1">
        <v>17</v>
      </c>
      <c r="C738" s="1">
        <v>1504</v>
      </c>
      <c r="D738" s="2">
        <f>+D737-Tabla3[[#This Row],[Demanda]]+F737</f>
        <v>6580</v>
      </c>
      <c r="E738" s="2"/>
      <c r="F738" s="2"/>
    </row>
    <row r="739" spans="1:6">
      <c r="A739" s="1" t="s">
        <v>96</v>
      </c>
      <c r="B739" s="1">
        <v>18</v>
      </c>
      <c r="C739" s="1">
        <v>1800</v>
      </c>
      <c r="D739" s="2">
        <f>+D738-Tabla3[[#This Row],[Demanda]]+F738</f>
        <v>4780</v>
      </c>
      <c r="E739" s="2"/>
      <c r="F739" s="2"/>
    </row>
    <row r="740" spans="1:6">
      <c r="A740" s="1" t="s">
        <v>96</v>
      </c>
      <c r="B740" s="1">
        <v>19</v>
      </c>
      <c r="C740" s="1">
        <v>1865</v>
      </c>
      <c r="D740" s="2">
        <f>+D739-Tabla3[[#This Row],[Demanda]]+F739</f>
        <v>2915</v>
      </c>
      <c r="E740" s="2"/>
      <c r="F740" s="2">
        <v>8000</v>
      </c>
    </row>
    <row r="741" spans="1:6">
      <c r="A741" s="1" t="s">
        <v>96</v>
      </c>
      <c r="B741" s="1">
        <v>20</v>
      </c>
      <c r="C741" s="1">
        <v>1573</v>
      </c>
      <c r="D741" s="2">
        <f>+D740-Tabla3[[#This Row],[Demanda]]+F740</f>
        <v>9342</v>
      </c>
      <c r="E741" s="2"/>
      <c r="F741" s="2"/>
    </row>
    <row r="742" spans="1:6">
      <c r="A742" s="1" t="s">
        <v>96</v>
      </c>
      <c r="B742" s="1">
        <v>21</v>
      </c>
      <c r="C742" s="1">
        <v>1708</v>
      </c>
      <c r="D742" s="2">
        <f>+D741-Tabla3[[#This Row],[Demanda]]+F741</f>
        <v>7634</v>
      </c>
      <c r="E742" s="2">
        <v>8000</v>
      </c>
      <c r="F742" s="2"/>
    </row>
    <row r="743" spans="1:6">
      <c r="A743" s="1" t="s">
        <v>96</v>
      </c>
      <c r="B743" s="1">
        <v>22</v>
      </c>
      <c r="C743" s="1">
        <v>1580</v>
      </c>
      <c r="D743" s="2">
        <f>+D742-Tabla3[[#This Row],[Demanda]]+F742</f>
        <v>6054</v>
      </c>
      <c r="E743" s="2"/>
      <c r="F743" s="2"/>
    </row>
    <row r="744" spans="1:6">
      <c r="A744" s="1" t="s">
        <v>96</v>
      </c>
      <c r="B744" s="1">
        <v>23</v>
      </c>
      <c r="C744" s="1">
        <v>1465</v>
      </c>
      <c r="D744" s="2">
        <f>+D743-Tabla3[[#This Row],[Demanda]]+F743</f>
        <v>4589</v>
      </c>
      <c r="E744" s="2"/>
      <c r="F744" s="2"/>
    </row>
    <row r="745" spans="1:6">
      <c r="A745" s="1" t="s">
        <v>96</v>
      </c>
      <c r="B745" s="1">
        <v>24</v>
      </c>
      <c r="C745" s="1">
        <v>1555</v>
      </c>
      <c r="D745" s="2">
        <f>+D744-Tabla3[[#This Row],[Demanda]]+F744</f>
        <v>3034</v>
      </c>
      <c r="E745" s="2"/>
      <c r="F745" s="2"/>
    </row>
    <row r="746" spans="1:6">
      <c r="A746" s="1" t="s">
        <v>96</v>
      </c>
      <c r="B746" s="1">
        <v>25</v>
      </c>
      <c r="C746" s="1">
        <v>1831</v>
      </c>
      <c r="D746" s="2">
        <f>+D745-Tabla3[[#This Row],[Demanda]]+F745</f>
        <v>1203</v>
      </c>
      <c r="E746" s="2"/>
      <c r="F746" s="2">
        <v>8000</v>
      </c>
    </row>
    <row r="747" spans="1:6">
      <c r="A747" s="1" t="s">
        <v>96</v>
      </c>
      <c r="B747" s="1">
        <v>26</v>
      </c>
      <c r="C747" s="1">
        <v>1386</v>
      </c>
      <c r="D747" s="2">
        <f>+D746-Tabla3[[#This Row],[Demanda]]+F746</f>
        <v>7817</v>
      </c>
      <c r="E747" s="2">
        <v>10000</v>
      </c>
      <c r="F747" s="2"/>
    </row>
    <row r="748" spans="1:6">
      <c r="A748" s="1" t="s">
        <v>96</v>
      </c>
      <c r="B748" s="1">
        <v>27</v>
      </c>
      <c r="C748" s="1">
        <v>1969</v>
      </c>
      <c r="D748" s="2">
        <f>+D747-Tabla3[[#This Row],[Demanda]]+F747</f>
        <v>5848</v>
      </c>
      <c r="E748" s="2"/>
      <c r="F748" s="2"/>
    </row>
    <row r="749" spans="1:6">
      <c r="A749" s="1" t="s">
        <v>96</v>
      </c>
      <c r="B749" s="1">
        <v>28</v>
      </c>
      <c r="C749" s="1">
        <v>1451</v>
      </c>
      <c r="D749" s="2">
        <f>+D748-Tabla3[[#This Row],[Demanda]]+F748</f>
        <v>4397</v>
      </c>
      <c r="E749" s="2"/>
      <c r="F749" s="2"/>
    </row>
    <row r="750" spans="1:6">
      <c r="A750" s="1" t="s">
        <v>96</v>
      </c>
      <c r="B750" s="1">
        <v>29</v>
      </c>
      <c r="C750" s="1">
        <v>1561</v>
      </c>
      <c r="D750" s="2">
        <f>+D749-Tabla3[[#This Row],[Demanda]]+F749</f>
        <v>2836</v>
      </c>
      <c r="E750" s="2"/>
      <c r="F750" s="2"/>
    </row>
    <row r="751" spans="1:6">
      <c r="A751" s="1" t="s">
        <v>96</v>
      </c>
      <c r="B751" s="1">
        <v>30</v>
      </c>
      <c r="C751" s="1">
        <v>1310</v>
      </c>
      <c r="D751" s="2">
        <f>+D750-Tabla3[[#This Row],[Demanda]]+F750</f>
        <v>1526</v>
      </c>
      <c r="E751" s="2"/>
      <c r="F751" s="2">
        <v>10000</v>
      </c>
    </row>
    <row r="752" spans="1:6">
      <c r="A752" s="1" t="s">
        <v>96</v>
      </c>
      <c r="B752" s="1">
        <v>31</v>
      </c>
      <c r="C752" s="1">
        <v>1797</v>
      </c>
      <c r="D752" s="2">
        <f>+D751-Tabla3[[#This Row],[Demanda]]+F751</f>
        <v>9729</v>
      </c>
      <c r="E752" s="2"/>
      <c r="F752" s="2"/>
    </row>
    <row r="753" spans="1:6">
      <c r="A753" s="1" t="s">
        <v>96</v>
      </c>
      <c r="B753" s="1">
        <v>32</v>
      </c>
      <c r="C753" s="1">
        <v>1753</v>
      </c>
      <c r="D753" s="2">
        <f>+D752-Tabla3[[#This Row],[Demanda]]+F752</f>
        <v>7976</v>
      </c>
      <c r="E753" s="2">
        <v>10000</v>
      </c>
      <c r="F753" s="2"/>
    </row>
    <row r="754" spans="1:6">
      <c r="A754" s="1" t="s">
        <v>96</v>
      </c>
      <c r="B754" s="1">
        <v>33</v>
      </c>
      <c r="C754" s="1">
        <v>1432</v>
      </c>
      <c r="D754" s="2">
        <f>+D753-Tabla3[[#This Row],[Demanda]]+F753</f>
        <v>6544</v>
      </c>
      <c r="E754" s="2"/>
      <c r="F754" s="2"/>
    </row>
    <row r="755" spans="1:6">
      <c r="A755" s="1" t="s">
        <v>96</v>
      </c>
      <c r="B755" s="1">
        <v>34</v>
      </c>
      <c r="C755" s="1">
        <v>1454</v>
      </c>
      <c r="D755" s="2">
        <f>+D754-Tabla3[[#This Row],[Demanda]]+F754</f>
        <v>5090</v>
      </c>
      <c r="E755" s="2"/>
      <c r="F755" s="2"/>
    </row>
    <row r="756" spans="1:6">
      <c r="A756" s="1" t="s">
        <v>96</v>
      </c>
      <c r="B756" s="1">
        <v>35</v>
      </c>
      <c r="C756" s="1">
        <v>1563</v>
      </c>
      <c r="D756" s="2">
        <f>+D755-Tabla3[[#This Row],[Demanda]]+F755</f>
        <v>3527</v>
      </c>
      <c r="E756" s="2"/>
      <c r="F756" s="2"/>
    </row>
    <row r="757" spans="1:6">
      <c r="A757" s="1" t="s">
        <v>96</v>
      </c>
      <c r="B757" s="1">
        <v>36</v>
      </c>
      <c r="C757" s="1">
        <v>1532</v>
      </c>
      <c r="D757" s="2">
        <f>+D756-Tabla3[[#This Row],[Demanda]]+F756</f>
        <v>1995</v>
      </c>
      <c r="E757" s="2"/>
      <c r="F757" s="2">
        <v>10000</v>
      </c>
    </row>
    <row r="758" spans="1:6">
      <c r="A758" s="1" t="s">
        <v>96</v>
      </c>
      <c r="B758" s="1">
        <v>37</v>
      </c>
      <c r="C758" s="1">
        <v>1380</v>
      </c>
      <c r="D758" s="2">
        <f>+D757-Tabla3[[#This Row],[Demanda]]+F757</f>
        <v>10615</v>
      </c>
      <c r="E758" s="2"/>
      <c r="F758" s="2"/>
    </row>
    <row r="759" spans="1:6">
      <c r="A759" s="1" t="s">
        <v>96</v>
      </c>
      <c r="B759" s="1">
        <v>38</v>
      </c>
      <c r="C759" s="1">
        <v>1375</v>
      </c>
      <c r="D759" s="2">
        <f>+D758-Tabla3[[#This Row],[Demanda]]+F758</f>
        <v>9240</v>
      </c>
      <c r="E759" s="2"/>
      <c r="F759" s="2"/>
    </row>
    <row r="760" spans="1:6">
      <c r="A760" s="1" t="s">
        <v>96</v>
      </c>
      <c r="B760" s="1">
        <v>39</v>
      </c>
      <c r="C760" s="1">
        <v>1675</v>
      </c>
      <c r="D760" s="2">
        <f>+D759-Tabla3[[#This Row],[Demanda]]+F759</f>
        <v>7565</v>
      </c>
      <c r="E760" s="2">
        <v>10000</v>
      </c>
      <c r="F760" s="2"/>
    </row>
    <row r="761" spans="1:6">
      <c r="A761" s="1" t="s">
        <v>96</v>
      </c>
      <c r="B761" s="1">
        <v>40</v>
      </c>
      <c r="C761" s="1">
        <v>1374</v>
      </c>
      <c r="D761" s="2">
        <f>+D760-Tabla3[[#This Row],[Demanda]]+F760</f>
        <v>6191</v>
      </c>
      <c r="E761" s="2"/>
      <c r="F761" s="2"/>
    </row>
    <row r="762" spans="1:6">
      <c r="A762" s="1" t="s">
        <v>96</v>
      </c>
      <c r="B762" s="1">
        <v>41</v>
      </c>
      <c r="C762" s="1">
        <v>1359</v>
      </c>
      <c r="D762" s="2">
        <f>+D761-Tabla3[[#This Row],[Demanda]]+F761</f>
        <v>4832</v>
      </c>
      <c r="E762" s="2"/>
      <c r="F762" s="2"/>
    </row>
    <row r="763" spans="1:6">
      <c r="A763" s="1" t="s">
        <v>96</v>
      </c>
      <c r="B763" s="1">
        <v>42</v>
      </c>
      <c r="C763" s="1">
        <v>1375</v>
      </c>
      <c r="D763" s="2">
        <f>+D762-Tabla3[[#This Row],[Demanda]]+F762</f>
        <v>3457</v>
      </c>
      <c r="E763" s="2"/>
      <c r="F763" s="2"/>
    </row>
    <row r="764" spans="1:6">
      <c r="A764" s="1" t="s">
        <v>96</v>
      </c>
      <c r="B764" s="1">
        <v>43</v>
      </c>
      <c r="C764" s="1">
        <v>1246</v>
      </c>
      <c r="D764" s="2">
        <f>+D763-Tabla3[[#This Row],[Demanda]]+F763</f>
        <v>2211</v>
      </c>
      <c r="E764" s="2"/>
      <c r="F764" s="2">
        <v>10000</v>
      </c>
    </row>
    <row r="765" spans="1:6">
      <c r="A765" s="1" t="s">
        <v>96</v>
      </c>
      <c r="B765" s="1">
        <v>44</v>
      </c>
      <c r="C765" s="1">
        <v>1451</v>
      </c>
      <c r="D765" s="2">
        <f>+D764-Tabla3[[#This Row],[Demanda]]+F764</f>
        <v>10760</v>
      </c>
      <c r="E765" s="2"/>
      <c r="F765" s="2"/>
    </row>
    <row r="766" spans="1:6">
      <c r="A766" s="1" t="s">
        <v>96</v>
      </c>
      <c r="B766" s="1">
        <v>45</v>
      </c>
      <c r="C766" s="1">
        <v>1660</v>
      </c>
      <c r="D766" s="2">
        <f>+D765-Tabla3[[#This Row],[Demanda]]+F765</f>
        <v>9100</v>
      </c>
      <c r="E766" s="2"/>
      <c r="F766" s="2"/>
    </row>
    <row r="767" spans="1:6">
      <c r="A767" s="1" t="s">
        <v>96</v>
      </c>
      <c r="B767" s="1">
        <v>46</v>
      </c>
      <c r="C767" s="1">
        <v>1373</v>
      </c>
      <c r="D767" s="2">
        <f>+D766-Tabla3[[#This Row],[Demanda]]+F766</f>
        <v>7727</v>
      </c>
      <c r="E767" s="2">
        <v>9000</v>
      </c>
      <c r="F767" s="2"/>
    </row>
    <row r="768" spans="1:6">
      <c r="A768" s="1" t="s">
        <v>96</v>
      </c>
      <c r="B768" s="1">
        <v>47</v>
      </c>
      <c r="C768" s="1">
        <v>1240</v>
      </c>
      <c r="D768" s="2">
        <f>+D767-Tabla3[[#This Row],[Demanda]]+F767</f>
        <v>6487</v>
      </c>
      <c r="E768" s="2"/>
      <c r="F768" s="2"/>
    </row>
    <row r="769" spans="1:6">
      <c r="A769" s="1" t="s">
        <v>96</v>
      </c>
      <c r="B769" s="1">
        <v>48</v>
      </c>
      <c r="C769" s="1">
        <v>1271</v>
      </c>
      <c r="D769" s="2">
        <f>+D768-Tabla3[[#This Row],[Demanda]]+F768</f>
        <v>5216</v>
      </c>
      <c r="E769" s="2"/>
      <c r="F769" s="2"/>
    </row>
    <row r="770" spans="1:6">
      <c r="A770" s="1" t="s">
        <v>96</v>
      </c>
      <c r="B770" s="1">
        <v>49</v>
      </c>
      <c r="C770" s="1">
        <v>1229</v>
      </c>
      <c r="D770" s="2">
        <f>+D769-Tabla3[[#This Row],[Demanda]]+F769</f>
        <v>3987</v>
      </c>
      <c r="E770" s="2"/>
      <c r="F770" s="2"/>
    </row>
    <row r="771" spans="1:6">
      <c r="A771" s="1" t="s">
        <v>96</v>
      </c>
      <c r="B771" s="1">
        <v>50</v>
      </c>
      <c r="C771" s="1">
        <v>1235</v>
      </c>
      <c r="D771" s="2">
        <f>+D770-Tabla3[[#This Row],[Demanda]]+F770</f>
        <v>2752</v>
      </c>
      <c r="E771" s="2"/>
      <c r="F771" s="2">
        <v>9000</v>
      </c>
    </row>
    <row r="772" spans="1:6">
      <c r="A772" s="1" t="s">
        <v>96</v>
      </c>
      <c r="B772" s="1">
        <v>51</v>
      </c>
      <c r="C772" s="1">
        <v>1280</v>
      </c>
      <c r="D772" s="2">
        <f>+D771-Tabla3[[#This Row],[Demanda]]+F771</f>
        <v>10472</v>
      </c>
      <c r="E772" s="2"/>
      <c r="F772" s="2"/>
    </row>
    <row r="773" spans="1:6">
      <c r="A773" s="1" t="s">
        <v>96</v>
      </c>
      <c r="B773" s="1">
        <v>52</v>
      </c>
      <c r="C773" s="1">
        <v>996</v>
      </c>
      <c r="D773" s="2">
        <f>+D772-Tabla3[[#This Row],[Demanda]]+F772</f>
        <v>9476</v>
      </c>
      <c r="E773" s="2"/>
      <c r="F773" s="2"/>
    </row>
    <row r="774" spans="1:6">
      <c r="A774" s="1" t="s">
        <v>96</v>
      </c>
      <c r="B774" s="1">
        <v>53</v>
      </c>
      <c r="C774" s="1">
        <v>1434</v>
      </c>
      <c r="D774" s="2">
        <f>+D773-Tabla3[[#This Row],[Demanda]]+F773</f>
        <v>8042</v>
      </c>
      <c r="E774" s="2">
        <v>9000</v>
      </c>
      <c r="F774" s="2"/>
    </row>
    <row r="775" spans="1:6">
      <c r="A775" s="1" t="s">
        <v>96</v>
      </c>
      <c r="B775" s="1">
        <v>54</v>
      </c>
      <c r="C775" s="1">
        <v>1282</v>
      </c>
      <c r="D775" s="2">
        <f>+D774-Tabla3[[#This Row],[Demanda]]+F774</f>
        <v>6760</v>
      </c>
      <c r="E775" s="2"/>
      <c r="F775" s="2"/>
    </row>
    <row r="776" spans="1:6">
      <c r="A776" s="1" t="s">
        <v>96</v>
      </c>
      <c r="B776" s="1">
        <v>55</v>
      </c>
      <c r="C776" s="1">
        <v>1348</v>
      </c>
      <c r="D776" s="2">
        <f>+D775-Tabla3[[#This Row],[Demanda]]+F775</f>
        <v>5412</v>
      </c>
      <c r="E776" s="2"/>
      <c r="F776" s="2"/>
    </row>
    <row r="777" spans="1:6">
      <c r="A777" s="1" t="s">
        <v>96</v>
      </c>
      <c r="B777" s="1">
        <v>56</v>
      </c>
      <c r="C777" s="1">
        <v>1345</v>
      </c>
      <c r="D777" s="2">
        <f>+D776-Tabla3[[#This Row],[Demanda]]+F776</f>
        <v>4067</v>
      </c>
      <c r="E777" s="2"/>
      <c r="F777" s="2"/>
    </row>
    <row r="778" spans="1:6">
      <c r="A778" s="1" t="s">
        <v>96</v>
      </c>
      <c r="B778" s="1">
        <v>57</v>
      </c>
      <c r="C778" s="1">
        <v>1062</v>
      </c>
      <c r="D778" s="2">
        <f>+D777-Tabla3[[#This Row],[Demanda]]+F777</f>
        <v>3005</v>
      </c>
      <c r="E778" s="2"/>
      <c r="F778" s="2">
        <v>9000</v>
      </c>
    </row>
    <row r="779" spans="1:6">
      <c r="A779" s="1" t="s">
        <v>96</v>
      </c>
      <c r="B779" s="1">
        <v>58</v>
      </c>
      <c r="C779" s="1">
        <v>1056</v>
      </c>
      <c r="D779" s="2">
        <f>+D778-Tabla3[[#This Row],[Demanda]]+F778</f>
        <v>10949</v>
      </c>
      <c r="E779" s="2"/>
      <c r="F779" s="2"/>
    </row>
    <row r="780" spans="1:6">
      <c r="A780" s="1" t="s">
        <v>96</v>
      </c>
      <c r="B780" s="1">
        <v>59</v>
      </c>
      <c r="C780" s="1">
        <v>1267</v>
      </c>
      <c r="D780" s="2">
        <f>+D779-Tabla3[[#This Row],[Demanda]]+F779</f>
        <v>9682</v>
      </c>
      <c r="E780" s="2"/>
      <c r="F780" s="2"/>
    </row>
    <row r="781" spans="1:6">
      <c r="A781" s="1" t="s">
        <v>96</v>
      </c>
      <c r="B781" s="1">
        <v>60</v>
      </c>
      <c r="C781" s="1">
        <v>1283</v>
      </c>
      <c r="D781" s="2">
        <f>+D780-Tabla3[[#This Row],[Demanda]]+F780</f>
        <v>8399</v>
      </c>
      <c r="E781" s="2">
        <v>9000</v>
      </c>
      <c r="F781" s="2"/>
    </row>
    <row r="782" spans="1:6">
      <c r="A782" s="1" t="s">
        <v>96</v>
      </c>
      <c r="B782" s="1">
        <v>61</v>
      </c>
      <c r="C782" s="1">
        <v>1384</v>
      </c>
      <c r="D782" s="2">
        <f>+D781-Tabla3[[#This Row],[Demanda]]+F781</f>
        <v>7015</v>
      </c>
      <c r="E782" s="2"/>
      <c r="F782" s="2"/>
    </row>
    <row r="783" spans="1:6">
      <c r="A783" s="1" t="s">
        <v>96</v>
      </c>
      <c r="B783" s="1">
        <v>62</v>
      </c>
      <c r="C783" s="1">
        <v>691</v>
      </c>
      <c r="D783" s="2">
        <f>+D782-Tabla3[[#This Row],[Demanda]]+F782</f>
        <v>6324</v>
      </c>
      <c r="E783" s="2"/>
      <c r="F783" s="2"/>
    </row>
    <row r="784" spans="1:6">
      <c r="A784" s="1" t="s">
        <v>96</v>
      </c>
      <c r="B784" s="1">
        <v>63</v>
      </c>
      <c r="C784" s="1">
        <v>1357</v>
      </c>
      <c r="D784" s="2">
        <f>+D783-Tabla3[[#This Row],[Demanda]]+F783</f>
        <v>4967</v>
      </c>
      <c r="E784" s="2"/>
      <c r="F784" s="2"/>
    </row>
    <row r="785" spans="1:6">
      <c r="A785" s="1" t="s">
        <v>96</v>
      </c>
      <c r="B785" s="1">
        <v>64</v>
      </c>
      <c r="C785" s="1">
        <v>1267</v>
      </c>
      <c r="D785" s="2">
        <f>+D784-Tabla3[[#This Row],[Demanda]]+F784</f>
        <v>3700</v>
      </c>
      <c r="E785" s="2"/>
      <c r="F785" s="2">
        <v>9000</v>
      </c>
    </row>
    <row r="786" spans="1:6">
      <c r="A786" s="1" t="s">
        <v>96</v>
      </c>
      <c r="B786" s="1">
        <v>65</v>
      </c>
      <c r="C786" s="1">
        <v>739</v>
      </c>
      <c r="D786" s="2">
        <f>+D785-Tabla3[[#This Row],[Demanda]]+F785</f>
        <v>11961</v>
      </c>
      <c r="E786" s="2"/>
      <c r="F786" s="2"/>
    </row>
    <row r="787" spans="1:6">
      <c r="A787" s="1" t="s">
        <v>96</v>
      </c>
      <c r="B787" s="1">
        <v>66</v>
      </c>
      <c r="C787" s="1">
        <v>1056</v>
      </c>
      <c r="D787" s="2">
        <f>+D786-Tabla3[[#This Row],[Demanda]]+F786</f>
        <v>10905</v>
      </c>
      <c r="E787" s="2"/>
      <c r="F787" s="2"/>
    </row>
    <row r="788" spans="1:6">
      <c r="A788" s="1" t="s">
        <v>96</v>
      </c>
      <c r="B788" s="1">
        <v>67</v>
      </c>
      <c r="C788" s="1">
        <v>979</v>
      </c>
      <c r="D788" s="2">
        <f>+D787-Tabla3[[#This Row],[Demanda]]+F787</f>
        <v>9926</v>
      </c>
      <c r="E788" s="2"/>
      <c r="F788" s="2"/>
    </row>
    <row r="789" spans="1:6">
      <c r="A789" s="1" t="s">
        <v>96</v>
      </c>
      <c r="B789" s="1">
        <v>68</v>
      </c>
      <c r="C789" s="1">
        <v>896</v>
      </c>
      <c r="D789" s="2">
        <f>+D788-Tabla3[[#This Row],[Demanda]]+F788</f>
        <v>9030</v>
      </c>
      <c r="E789" s="2"/>
      <c r="F789" s="2"/>
    </row>
    <row r="790" spans="1:6">
      <c r="A790" s="1" t="s">
        <v>96</v>
      </c>
      <c r="B790" s="1">
        <v>69</v>
      </c>
      <c r="C790" s="1">
        <v>731</v>
      </c>
      <c r="D790" s="2">
        <f>+D789-Tabla3[[#This Row],[Demanda]]+F789</f>
        <v>8299</v>
      </c>
      <c r="E790" s="2">
        <v>6000</v>
      </c>
      <c r="F790" s="2"/>
    </row>
    <row r="791" spans="1:6">
      <c r="A791" s="1" t="s">
        <v>96</v>
      </c>
      <c r="B791" s="1">
        <v>70</v>
      </c>
      <c r="C791" s="1">
        <v>1202</v>
      </c>
      <c r="D791" s="2">
        <f>+D790-Tabla3[[#This Row],[Demanda]]+F790</f>
        <v>7097</v>
      </c>
      <c r="E791" s="2"/>
      <c r="F791" s="2"/>
    </row>
    <row r="792" spans="1:6">
      <c r="A792" s="1" t="s">
        <v>96</v>
      </c>
      <c r="B792" s="1">
        <v>71</v>
      </c>
      <c r="C792" s="1">
        <v>1161</v>
      </c>
      <c r="D792" s="2">
        <f>+D791-Tabla3[[#This Row],[Demanda]]+F791</f>
        <v>5936</v>
      </c>
      <c r="E792" s="2"/>
      <c r="F792" s="2"/>
    </row>
    <row r="793" spans="1:6">
      <c r="A793" s="1" t="s">
        <v>96</v>
      </c>
      <c r="B793" s="1">
        <v>72</v>
      </c>
      <c r="C793" s="1">
        <v>1098</v>
      </c>
      <c r="D793" s="2">
        <f>+D792-Tabla3[[#This Row],[Demanda]]+F792</f>
        <v>4838</v>
      </c>
      <c r="E793" s="2"/>
      <c r="F793" s="2"/>
    </row>
    <row r="794" spans="1:6">
      <c r="A794" s="1" t="s">
        <v>96</v>
      </c>
      <c r="B794" s="1">
        <v>73</v>
      </c>
      <c r="C794" s="1">
        <v>1034</v>
      </c>
      <c r="D794" s="2">
        <f>+D793-Tabla3[[#This Row],[Demanda]]+F793</f>
        <v>3804</v>
      </c>
      <c r="E794" s="2"/>
      <c r="F794" s="2">
        <v>6000</v>
      </c>
    </row>
    <row r="795" spans="1:6">
      <c r="A795" s="1" t="s">
        <v>96</v>
      </c>
      <c r="B795" s="1">
        <v>74</v>
      </c>
      <c r="C795" s="1">
        <v>1006</v>
      </c>
      <c r="D795" s="2">
        <f>+D794-Tabla3[[#This Row],[Demanda]]+F794</f>
        <v>8798</v>
      </c>
      <c r="E795" s="2"/>
      <c r="F795" s="2"/>
    </row>
    <row r="796" spans="1:6">
      <c r="A796" s="1" t="s">
        <v>96</v>
      </c>
      <c r="B796" s="1">
        <v>75</v>
      </c>
      <c r="C796" s="1">
        <v>1207</v>
      </c>
      <c r="D796" s="2">
        <f>+D795-Tabla3[[#This Row],[Demanda]]+F795</f>
        <v>7591</v>
      </c>
      <c r="E796" s="2"/>
      <c r="F796" s="2"/>
    </row>
    <row r="797" spans="1:6">
      <c r="A797" s="1" t="s">
        <v>96</v>
      </c>
      <c r="B797" s="1">
        <v>76</v>
      </c>
      <c r="C797" s="1">
        <v>743</v>
      </c>
      <c r="D797" s="2">
        <f>+D796-Tabla3[[#This Row],[Demanda]]+F796</f>
        <v>6848</v>
      </c>
      <c r="E797" s="2">
        <v>6000</v>
      </c>
      <c r="F797" s="2"/>
    </row>
    <row r="798" spans="1:6">
      <c r="A798" s="1" t="s">
        <v>96</v>
      </c>
      <c r="B798" s="1">
        <v>77</v>
      </c>
      <c r="C798" s="1">
        <v>1009</v>
      </c>
      <c r="D798" s="2">
        <f>+D797-Tabla3[[#This Row],[Demanda]]+F797</f>
        <v>5839</v>
      </c>
      <c r="E798" s="2"/>
      <c r="F798" s="2"/>
    </row>
    <row r="799" spans="1:6">
      <c r="A799" s="1" t="s">
        <v>96</v>
      </c>
      <c r="B799" s="1">
        <v>78</v>
      </c>
      <c r="C799" s="1">
        <v>976</v>
      </c>
      <c r="D799" s="2">
        <f>+D798-Tabla3[[#This Row],[Demanda]]+F798</f>
        <v>4863</v>
      </c>
      <c r="E799" s="2"/>
      <c r="F799" s="2"/>
    </row>
    <row r="800" spans="1:6">
      <c r="A800" s="1" t="s">
        <v>96</v>
      </c>
      <c r="B800" s="1">
        <v>79</v>
      </c>
      <c r="C800" s="1">
        <v>770</v>
      </c>
      <c r="D800" s="2">
        <f>+D799-Tabla3[[#This Row],[Demanda]]+F799</f>
        <v>4093</v>
      </c>
      <c r="E800" s="2"/>
      <c r="F800" s="2">
        <v>6000</v>
      </c>
    </row>
    <row r="801" spans="1:8">
      <c r="A801" s="1" t="s">
        <v>96</v>
      </c>
      <c r="B801" s="1">
        <v>80</v>
      </c>
      <c r="C801" s="1">
        <v>644</v>
      </c>
      <c r="D801" s="2">
        <f>+D800-Tabla3[[#This Row],[Demanda]]+F800</f>
        <v>9449</v>
      </c>
      <c r="E801" s="2"/>
      <c r="F801" s="2"/>
    </row>
    <row r="802" spans="1:8">
      <c r="A802" s="1" t="s">
        <v>96</v>
      </c>
      <c r="B802" s="1">
        <v>81</v>
      </c>
      <c r="C802" s="1">
        <v>628</v>
      </c>
      <c r="D802" s="2">
        <f>+D801-Tabla3[[#This Row],[Demanda]]+F801</f>
        <v>8821</v>
      </c>
      <c r="E802" s="2"/>
      <c r="F802" s="2"/>
    </row>
    <row r="803" spans="1:8">
      <c r="A803" s="1" t="s">
        <v>96</v>
      </c>
      <c r="B803" s="1">
        <v>82</v>
      </c>
      <c r="C803" s="1">
        <v>853</v>
      </c>
      <c r="D803" s="2">
        <f>+D802-Tabla3[[#This Row],[Demanda]]+F802</f>
        <v>7968</v>
      </c>
      <c r="E803" s="2"/>
      <c r="F803" s="2"/>
    </row>
    <row r="804" spans="1:8">
      <c r="A804" s="1" t="s">
        <v>96</v>
      </c>
      <c r="B804" s="1">
        <v>83</v>
      </c>
      <c r="C804" s="1">
        <v>863</v>
      </c>
      <c r="D804" s="2">
        <f>+D803-Tabla3[[#This Row],[Demanda]]+F803</f>
        <v>7105</v>
      </c>
      <c r="E804" s="2">
        <v>6000</v>
      </c>
      <c r="F804" s="2"/>
    </row>
    <row r="805" spans="1:8">
      <c r="A805" s="1" t="s">
        <v>96</v>
      </c>
      <c r="B805" s="1">
        <v>84</v>
      </c>
      <c r="C805" s="1">
        <v>1048</v>
      </c>
      <c r="D805" s="2">
        <f>+D804-Tabla3[[#This Row],[Demanda]]+F804</f>
        <v>6057</v>
      </c>
      <c r="E805" s="2"/>
      <c r="F805" s="2"/>
    </row>
    <row r="806" spans="1:8">
      <c r="A806" s="1" t="s">
        <v>96</v>
      </c>
      <c r="B806" s="1">
        <v>85</v>
      </c>
      <c r="C806" s="1">
        <v>626</v>
      </c>
      <c r="D806" s="2">
        <f>+D805-Tabla3[[#This Row],[Demanda]]+F805</f>
        <v>5431</v>
      </c>
      <c r="E806" s="2"/>
      <c r="F806" s="2"/>
    </row>
    <row r="807" spans="1:8">
      <c r="A807" s="1" t="s">
        <v>96</v>
      </c>
      <c r="B807" s="1">
        <v>86</v>
      </c>
      <c r="C807" s="1">
        <v>303</v>
      </c>
      <c r="D807" s="2">
        <f>+D806-Tabla3[[#This Row],[Demanda]]+F806</f>
        <v>5128</v>
      </c>
      <c r="E807" s="2"/>
      <c r="F807" s="2"/>
    </row>
    <row r="808" spans="1:8">
      <c r="A808" s="1" t="s">
        <v>96</v>
      </c>
      <c r="B808" s="1">
        <v>87</v>
      </c>
      <c r="C808" s="1">
        <v>474</v>
      </c>
      <c r="D808" s="2">
        <f>+D807-Tabla3[[#This Row],[Demanda]]+F807</f>
        <v>4654</v>
      </c>
      <c r="E808" s="2"/>
      <c r="F808" s="2">
        <v>6000</v>
      </c>
    </row>
    <row r="809" spans="1:8">
      <c r="A809" s="1" t="s">
        <v>96</v>
      </c>
      <c r="B809" s="1">
        <v>88</v>
      </c>
      <c r="C809" s="1">
        <v>889</v>
      </c>
      <c r="D809" s="2">
        <f>+D808-Tabla3[[#This Row],[Demanda]]+F808</f>
        <v>9765</v>
      </c>
      <c r="E809" s="2"/>
      <c r="F809" s="2"/>
    </row>
    <row r="810" spans="1:8">
      <c r="A810" s="1" t="s">
        <v>96</v>
      </c>
      <c r="B810" s="1">
        <v>89</v>
      </c>
      <c r="C810" s="1">
        <v>608</v>
      </c>
      <c r="D810" s="2">
        <f>+D809-Tabla3[[#This Row],[Demanda]]+F809</f>
        <v>9157</v>
      </c>
      <c r="E810" s="2"/>
      <c r="F810" s="2"/>
    </row>
    <row r="811" spans="1:8">
      <c r="A811" s="1" t="s">
        <v>96</v>
      </c>
      <c r="B811" s="1">
        <v>90</v>
      </c>
      <c r="C811" s="1">
        <v>827</v>
      </c>
      <c r="D811" s="2">
        <f>+D810-Tabla3[[#This Row],[Demanda]]+F810</f>
        <v>8330</v>
      </c>
      <c r="E811" s="2"/>
      <c r="F811" s="2"/>
    </row>
    <row r="812" spans="1:8">
      <c r="A812" s="1" t="s">
        <v>97</v>
      </c>
      <c r="B812" s="1">
        <v>1</v>
      </c>
      <c r="C812" s="1">
        <v>1288</v>
      </c>
      <c r="D812" s="1">
        <f>8851-Tabla3[[#This Row],[Demanda]]</f>
        <v>7563</v>
      </c>
      <c r="E812" s="2"/>
      <c r="F812" s="2">
        <v>1500</v>
      </c>
      <c r="H812">
        <f>AVERAGE(C812:C901)</f>
        <v>1257.5222222222221</v>
      </c>
    </row>
    <row r="813" spans="1:8">
      <c r="A813" s="1" t="s">
        <v>97</v>
      </c>
      <c r="B813" s="1">
        <v>2</v>
      </c>
      <c r="C813" s="1">
        <v>1312</v>
      </c>
      <c r="D813" s="2">
        <f>+D812-Tabla3[[#This Row],[Demanda]]+F812</f>
        <v>7751</v>
      </c>
      <c r="E813" s="2"/>
      <c r="F813" s="2">
        <v>1500</v>
      </c>
    </row>
    <row r="814" spans="1:8">
      <c r="A814" s="1" t="s">
        <v>97</v>
      </c>
      <c r="B814" s="1">
        <v>3</v>
      </c>
      <c r="C814" s="1">
        <v>1748</v>
      </c>
      <c r="D814" s="2">
        <f>+D813-Tabla3[[#This Row],[Demanda]]+F813</f>
        <v>7503</v>
      </c>
      <c r="E814" s="2"/>
      <c r="F814" s="2">
        <v>1500</v>
      </c>
    </row>
    <row r="815" spans="1:8">
      <c r="A815" s="1" t="s">
        <v>97</v>
      </c>
      <c r="B815" s="1">
        <v>4</v>
      </c>
      <c r="C815" s="1">
        <v>1500</v>
      </c>
      <c r="D815" s="2">
        <f>+D814-Tabla3[[#This Row],[Demanda]]+F814</f>
        <v>7503</v>
      </c>
      <c r="E815" s="2">
        <v>7500</v>
      </c>
      <c r="F815" s="2">
        <v>1500</v>
      </c>
    </row>
    <row r="816" spans="1:8">
      <c r="A816" s="1" t="s">
        <v>97</v>
      </c>
      <c r="B816" s="1">
        <v>5</v>
      </c>
      <c r="C816" s="1">
        <v>1511</v>
      </c>
      <c r="D816" s="2">
        <f>+D815-Tabla3[[#This Row],[Demanda]]+F815</f>
        <v>7492</v>
      </c>
      <c r="E816" s="2"/>
      <c r="F816" s="2">
        <v>1500</v>
      </c>
    </row>
    <row r="817" spans="1:6">
      <c r="A817" s="1" t="s">
        <v>97</v>
      </c>
      <c r="B817" s="1">
        <v>6</v>
      </c>
      <c r="C817" s="1">
        <v>1402</v>
      </c>
      <c r="D817" s="2">
        <f>+D816-Tabla3[[#This Row],[Demanda]]+F816</f>
        <v>7590</v>
      </c>
      <c r="E817" s="2"/>
      <c r="F817" s="2">
        <v>1500</v>
      </c>
    </row>
    <row r="818" spans="1:6">
      <c r="A818" s="1" t="s">
        <v>97</v>
      </c>
      <c r="B818" s="1">
        <v>7</v>
      </c>
      <c r="C818" s="1">
        <v>1441</v>
      </c>
      <c r="D818" s="2">
        <f>+D817-Tabla3[[#This Row],[Demanda]]+F817</f>
        <v>7649</v>
      </c>
      <c r="E818" s="2"/>
      <c r="F818" s="2">
        <v>1500</v>
      </c>
    </row>
    <row r="819" spans="1:6">
      <c r="A819" s="1" t="s">
        <v>97</v>
      </c>
      <c r="B819" s="1">
        <v>8</v>
      </c>
      <c r="C819" s="1">
        <v>1490</v>
      </c>
      <c r="D819" s="2">
        <f>+D818-Tabla3[[#This Row],[Demanda]]+F818</f>
        <v>7659</v>
      </c>
      <c r="E819" s="2"/>
      <c r="F819" s="2">
        <v>1500</v>
      </c>
    </row>
    <row r="820" spans="1:6">
      <c r="A820" s="1" t="s">
        <v>97</v>
      </c>
      <c r="B820" s="1">
        <v>9</v>
      </c>
      <c r="C820" s="1">
        <v>1520</v>
      </c>
      <c r="D820" s="2">
        <f>+D819-Tabla3[[#This Row],[Demanda]]+F819</f>
        <v>7639</v>
      </c>
      <c r="E820" s="2">
        <v>7500</v>
      </c>
      <c r="F820" s="2">
        <v>1500</v>
      </c>
    </row>
    <row r="821" spans="1:6">
      <c r="A821" s="1" t="s">
        <v>97</v>
      </c>
      <c r="B821" s="1">
        <v>10</v>
      </c>
      <c r="C821" s="1">
        <v>1923</v>
      </c>
      <c r="D821" s="2">
        <f>+D820-Tabla3[[#This Row],[Demanda]]+F820</f>
        <v>7216</v>
      </c>
      <c r="E821" s="2"/>
      <c r="F821" s="2">
        <v>1500</v>
      </c>
    </row>
    <row r="822" spans="1:6">
      <c r="A822" s="1" t="s">
        <v>97</v>
      </c>
      <c r="B822" s="1">
        <v>11</v>
      </c>
      <c r="C822" s="1">
        <v>1817</v>
      </c>
      <c r="D822" s="2">
        <f>+D821-Tabla3[[#This Row],[Demanda]]+F821</f>
        <v>6899</v>
      </c>
      <c r="E822" s="2"/>
      <c r="F822" s="2">
        <v>1500</v>
      </c>
    </row>
    <row r="823" spans="1:6">
      <c r="A823" s="1" t="s">
        <v>97</v>
      </c>
      <c r="B823" s="1">
        <v>12</v>
      </c>
      <c r="C823" s="1">
        <v>1731</v>
      </c>
      <c r="D823" s="2">
        <f>+D822-Tabla3[[#This Row],[Demanda]]+F822</f>
        <v>6668</v>
      </c>
      <c r="E823" s="2"/>
      <c r="F823" s="2">
        <v>1500</v>
      </c>
    </row>
    <row r="824" spans="1:6">
      <c r="A824" s="1" t="s">
        <v>97</v>
      </c>
      <c r="B824" s="1">
        <v>13</v>
      </c>
      <c r="C824" s="1">
        <v>2097</v>
      </c>
      <c r="D824" s="2">
        <f>+D823-Tabla3[[#This Row],[Demanda]]+F823</f>
        <v>6071</v>
      </c>
      <c r="E824" s="2"/>
      <c r="F824" s="2">
        <v>1500</v>
      </c>
    </row>
    <row r="825" spans="1:6">
      <c r="A825" s="1" t="s">
        <v>97</v>
      </c>
      <c r="B825" s="1">
        <v>14</v>
      </c>
      <c r="C825" s="1">
        <v>1960</v>
      </c>
      <c r="D825" s="2">
        <f>+D824-Tabla3[[#This Row],[Demanda]]+F824</f>
        <v>5611</v>
      </c>
      <c r="E825" s="2">
        <v>7500</v>
      </c>
      <c r="F825" s="2">
        <v>1500</v>
      </c>
    </row>
    <row r="826" spans="1:6">
      <c r="A826" s="1" t="s">
        <v>97</v>
      </c>
      <c r="B826" s="1">
        <v>15</v>
      </c>
      <c r="C826" s="1">
        <v>1726</v>
      </c>
      <c r="D826" s="2">
        <f>+D825-Tabla3[[#This Row],[Demanda]]+F825</f>
        <v>5385</v>
      </c>
      <c r="E826" s="2"/>
      <c r="F826" s="2">
        <v>1500</v>
      </c>
    </row>
    <row r="827" spans="1:6">
      <c r="A827" s="1" t="s">
        <v>97</v>
      </c>
      <c r="B827" s="1">
        <v>16</v>
      </c>
      <c r="C827" s="1">
        <v>1751</v>
      </c>
      <c r="D827" s="2">
        <f>+D826-Tabla3[[#This Row],[Demanda]]+F826</f>
        <v>5134</v>
      </c>
      <c r="E827" s="2"/>
      <c r="F827" s="2">
        <v>1500</v>
      </c>
    </row>
    <row r="828" spans="1:6">
      <c r="A828" s="1" t="s">
        <v>97</v>
      </c>
      <c r="B828" s="1">
        <v>17</v>
      </c>
      <c r="C828" s="1">
        <v>1382</v>
      </c>
      <c r="D828" s="2">
        <f>+D827-Tabla3[[#This Row],[Demanda]]+F827</f>
        <v>5252</v>
      </c>
      <c r="E828" s="2"/>
      <c r="F828" s="2">
        <v>1500</v>
      </c>
    </row>
    <row r="829" spans="1:6">
      <c r="A829" s="1" t="s">
        <v>97</v>
      </c>
      <c r="B829" s="1">
        <v>18</v>
      </c>
      <c r="C829" s="1">
        <v>1851</v>
      </c>
      <c r="D829" s="2">
        <f>+D828-Tabla3[[#This Row],[Demanda]]+F828</f>
        <v>4901</v>
      </c>
      <c r="E829" s="2"/>
      <c r="F829" s="2">
        <v>1500</v>
      </c>
    </row>
    <row r="830" spans="1:6">
      <c r="A830" s="1" t="s">
        <v>97</v>
      </c>
      <c r="B830" s="1">
        <v>19</v>
      </c>
      <c r="C830" s="1">
        <v>1507</v>
      </c>
      <c r="D830" s="2">
        <f>+D829-Tabla3[[#This Row],[Demanda]]+F829</f>
        <v>4894</v>
      </c>
      <c r="E830" s="2">
        <v>7500</v>
      </c>
      <c r="F830" s="2">
        <v>1500</v>
      </c>
    </row>
    <row r="831" spans="1:6">
      <c r="A831" s="1" t="s">
        <v>97</v>
      </c>
      <c r="B831" s="1">
        <v>20</v>
      </c>
      <c r="C831" s="1">
        <v>1586</v>
      </c>
      <c r="D831" s="2">
        <f>+D830-Tabla3[[#This Row],[Demanda]]+F830</f>
        <v>4808</v>
      </c>
      <c r="E831" s="2"/>
      <c r="F831" s="2">
        <v>1500</v>
      </c>
    </row>
    <row r="832" spans="1:6">
      <c r="A832" s="1" t="s">
        <v>97</v>
      </c>
      <c r="B832" s="1">
        <v>21</v>
      </c>
      <c r="C832" s="1">
        <v>1515</v>
      </c>
      <c r="D832" s="2">
        <f>+D831-Tabla3[[#This Row],[Demanda]]+F831</f>
        <v>4793</v>
      </c>
      <c r="E832" s="2"/>
      <c r="F832" s="2">
        <v>1500</v>
      </c>
    </row>
    <row r="833" spans="1:6">
      <c r="A833" s="1" t="s">
        <v>97</v>
      </c>
      <c r="B833" s="1">
        <v>22</v>
      </c>
      <c r="C833" s="1">
        <v>1726</v>
      </c>
      <c r="D833" s="2">
        <f>+D832-Tabla3[[#This Row],[Demanda]]+F832</f>
        <v>4567</v>
      </c>
      <c r="E833" s="2"/>
      <c r="F833" s="2">
        <v>1500</v>
      </c>
    </row>
    <row r="834" spans="1:6">
      <c r="A834" s="1" t="s">
        <v>97</v>
      </c>
      <c r="B834" s="1">
        <v>23</v>
      </c>
      <c r="C834" s="1">
        <v>1375</v>
      </c>
      <c r="D834" s="2">
        <f>+D833-Tabla3[[#This Row],[Demanda]]+F833</f>
        <v>4692</v>
      </c>
      <c r="E834" s="2"/>
      <c r="F834" s="2">
        <v>1500</v>
      </c>
    </row>
    <row r="835" spans="1:6">
      <c r="A835" s="1" t="s">
        <v>97</v>
      </c>
      <c r="B835" s="1">
        <v>24</v>
      </c>
      <c r="C835" s="1">
        <v>1153</v>
      </c>
      <c r="D835" s="2">
        <f>+D834-Tabla3[[#This Row],[Demanda]]+F834</f>
        <v>5039</v>
      </c>
      <c r="E835" s="2">
        <v>7500</v>
      </c>
      <c r="F835" s="2">
        <v>1500</v>
      </c>
    </row>
    <row r="836" spans="1:6">
      <c r="A836" s="1" t="s">
        <v>97</v>
      </c>
      <c r="B836" s="1">
        <v>25</v>
      </c>
      <c r="C836" s="1">
        <v>1170</v>
      </c>
      <c r="D836" s="2">
        <f>+D835-Tabla3[[#This Row],[Demanda]]+F835</f>
        <v>5369</v>
      </c>
      <c r="E836" s="2"/>
      <c r="F836" s="2">
        <v>1500</v>
      </c>
    </row>
    <row r="837" spans="1:6">
      <c r="A837" s="1" t="s">
        <v>97</v>
      </c>
      <c r="B837" s="1">
        <v>26</v>
      </c>
      <c r="C837" s="1">
        <v>1205</v>
      </c>
      <c r="D837" s="2">
        <f>+D836-Tabla3[[#This Row],[Demanda]]+F836</f>
        <v>5664</v>
      </c>
      <c r="E837" s="2"/>
      <c r="F837" s="2">
        <v>1500</v>
      </c>
    </row>
    <row r="838" spans="1:6">
      <c r="A838" s="1" t="s">
        <v>97</v>
      </c>
      <c r="B838" s="1">
        <v>27</v>
      </c>
      <c r="C838" s="1">
        <v>1319</v>
      </c>
      <c r="D838" s="2">
        <f>+D837-Tabla3[[#This Row],[Demanda]]+F837</f>
        <v>5845</v>
      </c>
      <c r="E838" s="2"/>
      <c r="F838" s="2">
        <v>1500</v>
      </c>
    </row>
    <row r="839" spans="1:6">
      <c r="A839" s="1" t="s">
        <v>97</v>
      </c>
      <c r="B839" s="1">
        <v>28</v>
      </c>
      <c r="C839" s="1">
        <v>1083</v>
      </c>
      <c r="D839" s="2">
        <f>+D838-Tabla3[[#This Row],[Demanda]]+F838</f>
        <v>6262</v>
      </c>
      <c r="E839" s="2"/>
      <c r="F839" s="2">
        <v>1500</v>
      </c>
    </row>
    <row r="840" spans="1:6">
      <c r="A840" s="1" t="s">
        <v>97</v>
      </c>
      <c r="B840" s="1">
        <v>29</v>
      </c>
      <c r="C840" s="1">
        <v>916</v>
      </c>
      <c r="D840" s="2">
        <f>+D839-Tabla3[[#This Row],[Demanda]]+F839</f>
        <v>6846</v>
      </c>
      <c r="E840" s="2">
        <v>7500</v>
      </c>
      <c r="F840" s="2">
        <v>1500</v>
      </c>
    </row>
    <row r="841" spans="1:6">
      <c r="A841" s="1" t="s">
        <v>97</v>
      </c>
      <c r="B841" s="1">
        <v>30</v>
      </c>
      <c r="C841" s="1">
        <v>933</v>
      </c>
      <c r="D841" s="2">
        <f>+D840-Tabla3[[#This Row],[Demanda]]+F840</f>
        <v>7413</v>
      </c>
      <c r="E841" s="2"/>
      <c r="F841" s="2">
        <v>1500</v>
      </c>
    </row>
    <row r="842" spans="1:6">
      <c r="A842" s="1" t="s">
        <v>97</v>
      </c>
      <c r="B842" s="1">
        <v>31</v>
      </c>
      <c r="C842" s="1">
        <v>936</v>
      </c>
      <c r="D842" s="2">
        <f>+D841-Tabla3[[#This Row],[Demanda]]+F841</f>
        <v>7977</v>
      </c>
      <c r="E842" s="2"/>
      <c r="F842" s="2">
        <v>1500</v>
      </c>
    </row>
    <row r="843" spans="1:6">
      <c r="A843" s="1" t="s">
        <v>97</v>
      </c>
      <c r="B843" s="1">
        <v>32</v>
      </c>
      <c r="C843" s="1">
        <v>811</v>
      </c>
      <c r="D843" s="2">
        <f>+D842-Tabla3[[#This Row],[Demanda]]+F842</f>
        <v>8666</v>
      </c>
      <c r="E843" s="2"/>
      <c r="F843" s="2">
        <v>1500</v>
      </c>
    </row>
    <row r="844" spans="1:6">
      <c r="A844" s="1" t="s">
        <v>97</v>
      </c>
      <c r="B844" s="1">
        <v>33</v>
      </c>
      <c r="C844" s="1">
        <v>790</v>
      </c>
      <c r="D844" s="2">
        <f>+D843-Tabla3[[#This Row],[Demanda]]+F843</f>
        <v>9376</v>
      </c>
      <c r="E844" s="2"/>
      <c r="F844" s="2">
        <v>1500</v>
      </c>
    </row>
    <row r="845" spans="1:6">
      <c r="A845" s="1" t="s">
        <v>97</v>
      </c>
      <c r="B845" s="1">
        <v>34</v>
      </c>
      <c r="C845" s="1">
        <v>957</v>
      </c>
      <c r="D845" s="2">
        <f>+D844-Tabla3[[#This Row],[Demanda]]+F844</f>
        <v>9919</v>
      </c>
      <c r="E845" s="2">
        <v>7500</v>
      </c>
      <c r="F845" s="2">
        <v>1500</v>
      </c>
    </row>
    <row r="846" spans="1:6">
      <c r="A846" s="1" t="s">
        <v>97</v>
      </c>
      <c r="B846" s="1">
        <v>35</v>
      </c>
      <c r="C846" s="1">
        <v>856</v>
      </c>
      <c r="D846" s="2">
        <f>+D845-Tabla3[[#This Row],[Demanda]]+F845</f>
        <v>10563</v>
      </c>
      <c r="E846" s="2"/>
      <c r="F846" s="2">
        <v>1500</v>
      </c>
    </row>
    <row r="847" spans="1:6">
      <c r="A847" s="1" t="s">
        <v>97</v>
      </c>
      <c r="B847" s="1">
        <v>36</v>
      </c>
      <c r="C847" s="1">
        <v>524</v>
      </c>
      <c r="D847" s="2">
        <f>+D846-Tabla3[[#This Row],[Demanda]]+F846</f>
        <v>11539</v>
      </c>
      <c r="E847" s="2"/>
      <c r="F847" s="2">
        <v>1500</v>
      </c>
    </row>
    <row r="848" spans="1:6">
      <c r="A848" s="1" t="s">
        <v>97</v>
      </c>
      <c r="B848" s="1">
        <v>37</v>
      </c>
      <c r="C848" s="1">
        <v>501</v>
      </c>
      <c r="D848" s="2">
        <f>+D847-Tabla3[[#This Row],[Demanda]]+F847</f>
        <v>12538</v>
      </c>
      <c r="E848" s="2"/>
      <c r="F848" s="2">
        <v>1500</v>
      </c>
    </row>
    <row r="849" spans="1:6">
      <c r="A849" s="1" t="s">
        <v>97</v>
      </c>
      <c r="B849" s="1">
        <v>38</v>
      </c>
      <c r="C849" s="1">
        <v>497</v>
      </c>
      <c r="D849" s="2">
        <f>+D848-Tabla3[[#This Row],[Demanda]]+F848</f>
        <v>13541</v>
      </c>
      <c r="E849" s="2"/>
      <c r="F849" s="2">
        <v>1500</v>
      </c>
    </row>
    <row r="850" spans="1:6">
      <c r="A850" s="1" t="s">
        <v>97</v>
      </c>
      <c r="B850" s="1">
        <v>39</v>
      </c>
      <c r="C850" s="1">
        <v>545</v>
      </c>
      <c r="D850" s="2">
        <f>+D849-Tabla3[[#This Row],[Demanda]]+F849</f>
        <v>14496</v>
      </c>
      <c r="E850" s="2">
        <v>5000</v>
      </c>
      <c r="F850" s="2">
        <v>1500</v>
      </c>
    </row>
    <row r="851" spans="1:6">
      <c r="A851" s="1" t="s">
        <v>97</v>
      </c>
      <c r="B851" s="1">
        <v>40</v>
      </c>
      <c r="C851" s="1">
        <v>661</v>
      </c>
      <c r="D851" s="2">
        <f>+D850-Tabla3[[#This Row],[Demanda]]+F850</f>
        <v>15335</v>
      </c>
      <c r="E851" s="2"/>
      <c r="F851" s="2">
        <v>1500</v>
      </c>
    </row>
    <row r="852" spans="1:6">
      <c r="A852" s="1" t="s">
        <v>97</v>
      </c>
      <c r="B852" s="1">
        <v>41</v>
      </c>
      <c r="C852" s="1">
        <v>753</v>
      </c>
      <c r="D852" s="2">
        <f>+D851-Tabla3[[#This Row],[Demanda]]+F851</f>
        <v>16082</v>
      </c>
      <c r="E852" s="2"/>
      <c r="F852" s="2">
        <v>1500</v>
      </c>
    </row>
    <row r="853" spans="1:6">
      <c r="A853" s="1" t="s">
        <v>97</v>
      </c>
      <c r="B853" s="1">
        <v>42</v>
      </c>
      <c r="C853" s="1">
        <v>732</v>
      </c>
      <c r="D853" s="2">
        <f>+D852-Tabla3[[#This Row],[Demanda]]+F852</f>
        <v>16850</v>
      </c>
      <c r="E853" s="2"/>
      <c r="F853" s="2">
        <v>1500</v>
      </c>
    </row>
    <row r="854" spans="1:6">
      <c r="A854" s="1" t="s">
        <v>97</v>
      </c>
      <c r="B854" s="1">
        <v>43</v>
      </c>
      <c r="C854" s="1">
        <v>707</v>
      </c>
      <c r="D854" s="2">
        <f>+D853-Tabla3[[#This Row],[Demanda]]+F853</f>
        <v>17643</v>
      </c>
      <c r="E854" s="2">
        <v>5000</v>
      </c>
      <c r="F854" s="2">
        <v>500</v>
      </c>
    </row>
    <row r="855" spans="1:6">
      <c r="A855" s="1" t="s">
        <v>97</v>
      </c>
      <c r="B855" s="1">
        <v>44</v>
      </c>
      <c r="C855" s="1">
        <v>622</v>
      </c>
      <c r="D855" s="2">
        <f>+D854-Tabla3[[#This Row],[Demanda]]+F854</f>
        <v>17521</v>
      </c>
      <c r="E855" s="2"/>
      <c r="F855" s="2">
        <v>1500</v>
      </c>
    </row>
    <row r="856" spans="1:6">
      <c r="A856" s="1" t="s">
        <v>97</v>
      </c>
      <c r="B856" s="1">
        <v>45</v>
      </c>
      <c r="C856" s="1">
        <v>924</v>
      </c>
      <c r="D856" s="2">
        <f>+D855-Tabla3[[#This Row],[Demanda]]+F855</f>
        <v>18097</v>
      </c>
      <c r="E856" s="2"/>
      <c r="F856" s="2">
        <v>1500</v>
      </c>
    </row>
    <row r="857" spans="1:6">
      <c r="A857" s="1" t="s">
        <v>97</v>
      </c>
      <c r="B857" s="1">
        <v>46</v>
      </c>
      <c r="C857" s="1">
        <v>756</v>
      </c>
      <c r="D857" s="2">
        <f>+D856-Tabla3[[#This Row],[Demanda]]+F856</f>
        <v>18841</v>
      </c>
      <c r="E857" s="2"/>
      <c r="F857" s="2">
        <v>1500</v>
      </c>
    </row>
    <row r="858" spans="1:6">
      <c r="A858" s="1" t="s">
        <v>97</v>
      </c>
      <c r="B858" s="1">
        <v>47</v>
      </c>
      <c r="C858" s="1">
        <v>946</v>
      </c>
      <c r="D858" s="2">
        <f>+D857-Tabla3[[#This Row],[Demanda]]+F857</f>
        <v>19395</v>
      </c>
      <c r="E858" s="2"/>
      <c r="F858" s="2">
        <v>500</v>
      </c>
    </row>
    <row r="859" spans="1:6">
      <c r="A859" s="1" t="s">
        <v>97</v>
      </c>
      <c r="B859" s="1">
        <v>48</v>
      </c>
      <c r="C859" s="1">
        <v>911</v>
      </c>
      <c r="D859" s="2">
        <f>+D858-Tabla3[[#This Row],[Demanda]]+F858</f>
        <v>18984</v>
      </c>
      <c r="E859" s="2"/>
      <c r="F859" s="2"/>
    </row>
    <row r="860" spans="1:6">
      <c r="A860" s="1" t="s">
        <v>97</v>
      </c>
      <c r="B860" s="1">
        <v>49</v>
      </c>
      <c r="C860" s="1">
        <v>1193</v>
      </c>
      <c r="D860" s="2">
        <f>+D859-Tabla3[[#This Row],[Demanda]]+F859</f>
        <v>17791</v>
      </c>
      <c r="E860" s="2"/>
      <c r="F860" s="2"/>
    </row>
    <row r="861" spans="1:6">
      <c r="A861" s="1" t="s">
        <v>97</v>
      </c>
      <c r="B861" s="1">
        <v>50</v>
      </c>
      <c r="C861" s="1">
        <v>1161</v>
      </c>
      <c r="D861" s="2">
        <f>+D860-Tabla3[[#This Row],[Demanda]]+F860</f>
        <v>16630</v>
      </c>
      <c r="E861" s="2"/>
      <c r="F861" s="2"/>
    </row>
    <row r="862" spans="1:6">
      <c r="A862" s="1" t="s">
        <v>97</v>
      </c>
      <c r="B862" s="1">
        <v>51</v>
      </c>
      <c r="C862" s="1">
        <v>994</v>
      </c>
      <c r="D862" s="2">
        <f>+D861-Tabla3[[#This Row],[Demanda]]+F861</f>
        <v>15636</v>
      </c>
      <c r="E862" s="2"/>
      <c r="F862" s="2"/>
    </row>
    <row r="863" spans="1:6">
      <c r="A863" s="1" t="s">
        <v>97</v>
      </c>
      <c r="B863" s="1">
        <v>52</v>
      </c>
      <c r="C863" s="1">
        <v>1228</v>
      </c>
      <c r="D863" s="2">
        <f>+D862-Tabla3[[#This Row],[Demanda]]+F862</f>
        <v>14408</v>
      </c>
      <c r="E863" s="2"/>
      <c r="F863" s="2"/>
    </row>
    <row r="864" spans="1:6">
      <c r="A864" s="1" t="s">
        <v>97</v>
      </c>
      <c r="B864" s="1">
        <v>53</v>
      </c>
      <c r="C864" s="1">
        <v>1398</v>
      </c>
      <c r="D864" s="2">
        <f>+D863-Tabla3[[#This Row],[Demanda]]+F863</f>
        <v>13010</v>
      </c>
      <c r="E864" s="2"/>
      <c r="F864" s="2"/>
    </row>
    <row r="865" spans="1:6">
      <c r="A865" s="1" t="s">
        <v>97</v>
      </c>
      <c r="B865" s="1">
        <v>54</v>
      </c>
      <c r="C865" s="1">
        <v>1461</v>
      </c>
      <c r="D865" s="2">
        <f>+D864-Tabla3[[#This Row],[Demanda]]+F864</f>
        <v>11549</v>
      </c>
      <c r="E865" s="2"/>
      <c r="F865" s="2"/>
    </row>
    <row r="866" spans="1:6">
      <c r="A866" s="1" t="s">
        <v>97</v>
      </c>
      <c r="B866" s="1">
        <v>55</v>
      </c>
      <c r="C866" s="1">
        <v>1217</v>
      </c>
      <c r="D866" s="2">
        <f>+D865-Tabla3[[#This Row],[Demanda]]+F865</f>
        <v>10332</v>
      </c>
      <c r="E866" s="2">
        <v>5000</v>
      </c>
      <c r="F866" s="2"/>
    </row>
    <row r="867" spans="1:6">
      <c r="A867" s="1" t="s">
        <v>97</v>
      </c>
      <c r="B867" s="1">
        <v>56</v>
      </c>
      <c r="C867" s="1">
        <v>1483</v>
      </c>
      <c r="D867" s="2">
        <f>+D866-Tabla3[[#This Row],[Demanda]]+F866</f>
        <v>8849</v>
      </c>
      <c r="E867" s="2"/>
      <c r="F867" s="2">
        <v>1500</v>
      </c>
    </row>
    <row r="868" spans="1:6">
      <c r="A868" s="1" t="s">
        <v>97</v>
      </c>
      <c r="B868" s="1">
        <v>57</v>
      </c>
      <c r="C868" s="1">
        <v>1579</v>
      </c>
      <c r="D868" s="2">
        <f>+D867-Tabla3[[#This Row],[Demanda]]+F867</f>
        <v>8770</v>
      </c>
      <c r="E868" s="2"/>
      <c r="F868" s="2">
        <v>1500</v>
      </c>
    </row>
    <row r="869" spans="1:6">
      <c r="A869" s="1" t="s">
        <v>97</v>
      </c>
      <c r="B869" s="1">
        <v>58</v>
      </c>
      <c r="C869" s="1">
        <v>1450</v>
      </c>
      <c r="D869" s="2">
        <f>+D868-Tabla3[[#This Row],[Demanda]]+F868</f>
        <v>8820</v>
      </c>
      <c r="E869" s="2"/>
      <c r="F869" s="2">
        <v>1500</v>
      </c>
    </row>
    <row r="870" spans="1:6">
      <c r="A870" s="1" t="s">
        <v>97</v>
      </c>
      <c r="B870" s="1">
        <v>59</v>
      </c>
      <c r="C870" s="1">
        <v>1518</v>
      </c>
      <c r="D870" s="2">
        <f>+D869-Tabla3[[#This Row],[Demanda]]+F869</f>
        <v>8802</v>
      </c>
      <c r="E870" s="2">
        <v>5000</v>
      </c>
      <c r="F870" s="2">
        <v>500</v>
      </c>
    </row>
    <row r="871" spans="1:6">
      <c r="A871" s="1" t="s">
        <v>97</v>
      </c>
      <c r="B871" s="1">
        <v>60</v>
      </c>
      <c r="C871" s="1">
        <v>1586</v>
      </c>
      <c r="D871" s="2">
        <f>+D870-Tabla3[[#This Row],[Demanda]]+F870</f>
        <v>7716</v>
      </c>
      <c r="E871" s="2"/>
      <c r="F871" s="2">
        <v>1500</v>
      </c>
    </row>
    <row r="872" spans="1:6">
      <c r="A872" s="1" t="s">
        <v>97</v>
      </c>
      <c r="B872" s="1">
        <v>61</v>
      </c>
      <c r="C872" s="1">
        <v>1564</v>
      </c>
      <c r="D872" s="2">
        <f>+D871-Tabla3[[#This Row],[Demanda]]+F871</f>
        <v>7652</v>
      </c>
      <c r="E872" s="2"/>
      <c r="F872" s="2">
        <v>1500</v>
      </c>
    </row>
    <row r="873" spans="1:6">
      <c r="A873" s="1" t="s">
        <v>97</v>
      </c>
      <c r="B873" s="1">
        <v>62</v>
      </c>
      <c r="C873" s="1">
        <v>1968</v>
      </c>
      <c r="D873" s="2">
        <f>+D872-Tabla3[[#This Row],[Demanda]]+F872</f>
        <v>7184</v>
      </c>
      <c r="E873" s="2"/>
      <c r="F873" s="2">
        <v>1500</v>
      </c>
    </row>
    <row r="874" spans="1:6">
      <c r="A874" s="1" t="s">
        <v>97</v>
      </c>
      <c r="B874" s="1">
        <v>63</v>
      </c>
      <c r="C874" s="1">
        <v>1887</v>
      </c>
      <c r="D874" s="2">
        <f>+D873-Tabla3[[#This Row],[Demanda]]+F873</f>
        <v>6797</v>
      </c>
      <c r="E874" s="2">
        <v>5000</v>
      </c>
      <c r="F874" s="2">
        <v>500</v>
      </c>
    </row>
    <row r="875" spans="1:6">
      <c r="A875" s="1" t="s">
        <v>97</v>
      </c>
      <c r="B875" s="1">
        <v>64</v>
      </c>
      <c r="C875" s="1">
        <v>2034</v>
      </c>
      <c r="D875" s="2">
        <f>+D874-Tabla3[[#This Row],[Demanda]]+F874</f>
        <v>5263</v>
      </c>
      <c r="E875" s="2"/>
      <c r="F875" s="2">
        <v>1500</v>
      </c>
    </row>
    <row r="876" spans="1:6">
      <c r="A876" s="1" t="s">
        <v>97</v>
      </c>
      <c r="B876" s="1">
        <v>65</v>
      </c>
      <c r="C876" s="1">
        <v>2004</v>
      </c>
      <c r="D876" s="2">
        <f>+D875-Tabla3[[#This Row],[Demanda]]+F875</f>
        <v>4759</v>
      </c>
      <c r="E876" s="2"/>
      <c r="F876" s="2">
        <v>1500</v>
      </c>
    </row>
    <row r="877" spans="1:6">
      <c r="A877" s="1" t="s">
        <v>97</v>
      </c>
      <c r="B877" s="1">
        <v>66</v>
      </c>
      <c r="C877" s="1">
        <v>1675</v>
      </c>
      <c r="D877" s="2">
        <f>+D876-Tabla3[[#This Row],[Demanda]]+F876</f>
        <v>4584</v>
      </c>
      <c r="E877" s="2"/>
      <c r="F877" s="2">
        <v>1500</v>
      </c>
    </row>
    <row r="878" spans="1:6">
      <c r="A878" s="1" t="s">
        <v>97</v>
      </c>
      <c r="B878" s="1">
        <v>67</v>
      </c>
      <c r="C878" s="1">
        <v>1623</v>
      </c>
      <c r="D878" s="2">
        <f>+D877-Tabla3[[#This Row],[Demanda]]+F877</f>
        <v>4461</v>
      </c>
      <c r="E878" s="2">
        <v>5000</v>
      </c>
      <c r="F878" s="2">
        <v>500</v>
      </c>
    </row>
    <row r="879" spans="1:6">
      <c r="A879" s="1" t="s">
        <v>97</v>
      </c>
      <c r="B879" s="1">
        <v>68</v>
      </c>
      <c r="C879" s="1">
        <v>1755</v>
      </c>
      <c r="D879" s="2">
        <f>+D878-Tabla3[[#This Row],[Demanda]]+F878</f>
        <v>3206</v>
      </c>
      <c r="E879" s="2"/>
      <c r="F879" s="2">
        <v>1500</v>
      </c>
    </row>
    <row r="880" spans="1:6">
      <c r="A880" s="1" t="s">
        <v>97</v>
      </c>
      <c r="B880" s="1">
        <v>69</v>
      </c>
      <c r="C880" s="1">
        <v>1844</v>
      </c>
      <c r="D880" s="2">
        <f>+D879-Tabla3[[#This Row],[Demanda]]+F879</f>
        <v>2862</v>
      </c>
      <c r="E880" s="2"/>
      <c r="F880" s="2">
        <v>1500</v>
      </c>
    </row>
    <row r="881" spans="1:6">
      <c r="A881" s="1" t="s">
        <v>97</v>
      </c>
      <c r="B881" s="1">
        <v>70</v>
      </c>
      <c r="C881" s="1">
        <v>1709</v>
      </c>
      <c r="D881" s="2">
        <f>+D880-Tabla3[[#This Row],[Demanda]]+F880</f>
        <v>2653</v>
      </c>
      <c r="E881" s="2"/>
      <c r="F881" s="2">
        <v>1500</v>
      </c>
    </row>
    <row r="882" spans="1:6">
      <c r="A882" s="1" t="s">
        <v>97</v>
      </c>
      <c r="B882" s="1">
        <v>71</v>
      </c>
      <c r="C882" s="1">
        <v>1427</v>
      </c>
      <c r="D882" s="2">
        <f>+D881-Tabla3[[#This Row],[Demanda]]+F881</f>
        <v>2726</v>
      </c>
      <c r="E882" s="2">
        <v>5000</v>
      </c>
      <c r="F882" s="2">
        <v>500</v>
      </c>
    </row>
    <row r="883" spans="1:6">
      <c r="A883" s="1" t="s">
        <v>97</v>
      </c>
      <c r="B883" s="1">
        <v>72</v>
      </c>
      <c r="C883" s="1">
        <v>1485</v>
      </c>
      <c r="D883" s="2">
        <f>+D882-Tabla3[[#This Row],[Demanda]]+F882</f>
        <v>1741</v>
      </c>
      <c r="E883" s="2"/>
      <c r="F883" s="2">
        <v>1500</v>
      </c>
    </row>
    <row r="884" spans="1:6">
      <c r="A884" s="1" t="s">
        <v>97</v>
      </c>
      <c r="B884" s="1">
        <v>73</v>
      </c>
      <c r="C884" s="1">
        <v>1868</v>
      </c>
      <c r="D884" s="2">
        <f>+D883-Tabla3[[#This Row],[Demanda]]+F883</f>
        <v>1373</v>
      </c>
      <c r="E884" s="2"/>
      <c r="F884" s="2">
        <v>1500</v>
      </c>
    </row>
    <row r="885" spans="1:6">
      <c r="A885" s="1" t="s">
        <v>97</v>
      </c>
      <c r="B885" s="1">
        <v>74</v>
      </c>
      <c r="C885" s="1">
        <v>1295</v>
      </c>
      <c r="D885" s="2">
        <f>+D884-Tabla3[[#This Row],[Demanda]]+F884</f>
        <v>1578</v>
      </c>
      <c r="E885" s="2"/>
      <c r="F885" s="2">
        <v>1500</v>
      </c>
    </row>
    <row r="886" spans="1:6">
      <c r="A886" s="1" t="s">
        <v>97</v>
      </c>
      <c r="B886" s="1">
        <v>75</v>
      </c>
      <c r="C886" s="1">
        <v>1349</v>
      </c>
      <c r="D886" s="2">
        <f>+D885-Tabla3[[#This Row],[Demanda]]+F885</f>
        <v>1729</v>
      </c>
      <c r="E886" s="2">
        <v>5000</v>
      </c>
      <c r="F886" s="2">
        <v>500</v>
      </c>
    </row>
    <row r="887" spans="1:6">
      <c r="A887" s="1" t="s">
        <v>97</v>
      </c>
      <c r="B887" s="1">
        <v>76</v>
      </c>
      <c r="C887" s="1">
        <v>1190</v>
      </c>
      <c r="D887" s="2">
        <f>+D886-Tabla3[[#This Row],[Demanda]]+F886</f>
        <v>1039</v>
      </c>
      <c r="E887" s="2"/>
      <c r="F887" s="2">
        <v>1500</v>
      </c>
    </row>
    <row r="888" spans="1:6">
      <c r="A888" s="1" t="s">
        <v>97</v>
      </c>
      <c r="B888" s="1">
        <v>77</v>
      </c>
      <c r="C888" s="1">
        <v>1197</v>
      </c>
      <c r="D888" s="2">
        <f>+D887-Tabla3[[#This Row],[Demanda]]+F887</f>
        <v>1342</v>
      </c>
      <c r="E888" s="2"/>
      <c r="F888" s="2">
        <v>1500</v>
      </c>
    </row>
    <row r="889" spans="1:6">
      <c r="A889" s="1" t="s">
        <v>97</v>
      </c>
      <c r="B889" s="1">
        <v>78</v>
      </c>
      <c r="C889" s="1">
        <v>1246</v>
      </c>
      <c r="D889" s="2">
        <f>+D888-Tabla3[[#This Row],[Demanda]]+F888</f>
        <v>1596</v>
      </c>
      <c r="E889" s="2"/>
      <c r="F889" s="2">
        <v>1500</v>
      </c>
    </row>
    <row r="890" spans="1:6">
      <c r="A890" s="1" t="s">
        <v>97</v>
      </c>
      <c r="B890" s="1">
        <v>79</v>
      </c>
      <c r="C890" s="1">
        <v>932</v>
      </c>
      <c r="D890" s="2">
        <f>+D889-Tabla3[[#This Row],[Demanda]]+F889</f>
        <v>2164</v>
      </c>
      <c r="E890" s="2">
        <v>5000</v>
      </c>
      <c r="F890" s="2">
        <v>500</v>
      </c>
    </row>
    <row r="891" spans="1:6">
      <c r="A891" s="1" t="s">
        <v>97</v>
      </c>
      <c r="B891" s="1">
        <v>80</v>
      </c>
      <c r="C891" s="1">
        <v>693</v>
      </c>
      <c r="D891" s="2">
        <f>+D890-Tabla3[[#This Row],[Demanda]]+F890</f>
        <v>1971</v>
      </c>
      <c r="E891" s="2"/>
      <c r="F891" s="2">
        <v>1500</v>
      </c>
    </row>
    <row r="892" spans="1:6">
      <c r="A892" s="1" t="s">
        <v>97</v>
      </c>
      <c r="B892" s="1">
        <v>81</v>
      </c>
      <c r="C892" s="1">
        <v>940</v>
      </c>
      <c r="D892" s="2">
        <f>+D891-Tabla3[[#This Row],[Demanda]]+F891</f>
        <v>2531</v>
      </c>
      <c r="E892" s="2"/>
      <c r="F892" s="2">
        <v>1500</v>
      </c>
    </row>
    <row r="893" spans="1:6">
      <c r="A893" s="1" t="s">
        <v>97</v>
      </c>
      <c r="B893" s="1">
        <v>82</v>
      </c>
      <c r="C893" s="1">
        <v>1187</v>
      </c>
      <c r="D893" s="2">
        <f>+D892-Tabla3[[#This Row],[Demanda]]+F892</f>
        <v>2844</v>
      </c>
      <c r="E893" s="2"/>
      <c r="F893" s="2">
        <v>1500</v>
      </c>
    </row>
    <row r="894" spans="1:6">
      <c r="A894" s="1" t="s">
        <v>97</v>
      </c>
      <c r="B894" s="1">
        <v>83</v>
      </c>
      <c r="C894" s="1">
        <v>870</v>
      </c>
      <c r="D894" s="2">
        <f>+D893-Tabla3[[#This Row],[Demanda]]+F893</f>
        <v>3474</v>
      </c>
      <c r="E894" s="2">
        <v>5000</v>
      </c>
      <c r="F894" s="2">
        <v>500</v>
      </c>
    </row>
    <row r="895" spans="1:6">
      <c r="A895" s="1" t="s">
        <v>97</v>
      </c>
      <c r="B895" s="1">
        <v>84</v>
      </c>
      <c r="C895" s="1">
        <v>997</v>
      </c>
      <c r="D895" s="2">
        <f>+D894-Tabla3[[#This Row],[Demanda]]+F894</f>
        <v>2977</v>
      </c>
      <c r="E895" s="2"/>
      <c r="F895" s="2">
        <v>1500</v>
      </c>
    </row>
    <row r="896" spans="1:6">
      <c r="A896" s="1" t="s">
        <v>97</v>
      </c>
      <c r="B896" s="1">
        <v>85</v>
      </c>
      <c r="C896" s="1">
        <v>718</v>
      </c>
      <c r="D896" s="2">
        <f>+D895-Tabla3[[#This Row],[Demanda]]+F895</f>
        <v>3759</v>
      </c>
      <c r="E896" s="2"/>
      <c r="F896" s="2">
        <v>1500</v>
      </c>
    </row>
    <row r="897" spans="1:8">
      <c r="A897" s="1" t="s">
        <v>97</v>
      </c>
      <c r="B897" s="1">
        <v>86</v>
      </c>
      <c r="C897" s="1">
        <v>740</v>
      </c>
      <c r="D897" s="2">
        <f>+D896-Tabla3[[#This Row],[Demanda]]+F896</f>
        <v>4519</v>
      </c>
      <c r="E897" s="2"/>
      <c r="F897" s="2">
        <v>1500</v>
      </c>
    </row>
    <row r="898" spans="1:8">
      <c r="A898" s="1" t="s">
        <v>97</v>
      </c>
      <c r="B898" s="1">
        <v>87</v>
      </c>
      <c r="C898" s="1">
        <v>529</v>
      </c>
      <c r="D898" s="2">
        <f>+D897-Tabla3[[#This Row],[Demanda]]+F897</f>
        <v>5490</v>
      </c>
      <c r="E898" s="2">
        <v>5000</v>
      </c>
      <c r="F898" s="2">
        <v>500</v>
      </c>
    </row>
    <row r="899" spans="1:8">
      <c r="A899" s="1" t="s">
        <v>97</v>
      </c>
      <c r="B899" s="1">
        <v>88</v>
      </c>
      <c r="C899" s="1">
        <v>709</v>
      </c>
      <c r="D899" s="2">
        <f>+D898-Tabla3[[#This Row],[Demanda]]+F898</f>
        <v>5281</v>
      </c>
      <c r="E899" s="2"/>
      <c r="F899" s="2">
        <v>1500</v>
      </c>
    </row>
    <row r="900" spans="1:8">
      <c r="A900" s="1" t="s">
        <v>97</v>
      </c>
      <c r="B900" s="1">
        <v>89</v>
      </c>
      <c r="C900" s="1">
        <v>461</v>
      </c>
      <c r="D900" s="2">
        <f>+D899-Tabla3[[#This Row],[Demanda]]+F899</f>
        <v>6320</v>
      </c>
      <c r="E900" s="2"/>
      <c r="F900" s="2">
        <v>1500</v>
      </c>
    </row>
    <row r="901" spans="1:8">
      <c r="A901" s="1" t="s">
        <v>97</v>
      </c>
      <c r="B901" s="1">
        <v>90</v>
      </c>
      <c r="C901" s="1">
        <v>646</v>
      </c>
      <c r="D901" s="2">
        <f>+D900-Tabla3[[#This Row],[Demanda]]+F900</f>
        <v>7174</v>
      </c>
      <c r="E901" s="2"/>
      <c r="F901" s="2">
        <v>1500</v>
      </c>
    </row>
    <row r="902" spans="1:8">
      <c r="A902" s="1" t="s">
        <v>98</v>
      </c>
      <c r="B902" s="1">
        <v>1</v>
      </c>
      <c r="C902" s="1">
        <v>1206</v>
      </c>
      <c r="D902" s="1">
        <f>7410-Tabla3[[#This Row],[Demanda]]</f>
        <v>6204</v>
      </c>
      <c r="E902" s="2"/>
      <c r="F902" s="2">
        <v>2200</v>
      </c>
      <c r="H902">
        <f>AVERAGE(C902:C991)</f>
        <v>1247.1777777777777</v>
      </c>
    </row>
    <row r="903" spans="1:8">
      <c r="A903" s="1" t="s">
        <v>98</v>
      </c>
      <c r="B903" s="1">
        <v>2</v>
      </c>
      <c r="C903" s="1">
        <v>1361</v>
      </c>
      <c r="D903" s="2">
        <f>+D902-Tabla3[[#This Row],[Demanda]]+F902</f>
        <v>7043</v>
      </c>
      <c r="E903" s="2"/>
      <c r="F903" s="2">
        <v>2200</v>
      </c>
    </row>
    <row r="904" spans="1:8">
      <c r="A904" s="1" t="s">
        <v>98</v>
      </c>
      <c r="B904" s="1">
        <v>3</v>
      </c>
      <c r="C904" s="1">
        <v>1433</v>
      </c>
      <c r="D904" s="2">
        <f>+D903-Tabla3[[#This Row],[Demanda]]+F903</f>
        <v>7810</v>
      </c>
      <c r="E904" s="2"/>
      <c r="F904" s="2">
        <v>2200</v>
      </c>
    </row>
    <row r="905" spans="1:8">
      <c r="A905" s="1" t="s">
        <v>98</v>
      </c>
      <c r="B905" s="1">
        <v>4</v>
      </c>
      <c r="C905" s="1">
        <v>1535</v>
      </c>
      <c r="D905" s="2">
        <f>+D904-Tabla3[[#This Row],[Demanda]]+F904</f>
        <v>8475</v>
      </c>
      <c r="E905" s="2"/>
      <c r="F905" s="2"/>
    </row>
    <row r="906" spans="1:8">
      <c r="A906" s="1" t="s">
        <v>98</v>
      </c>
      <c r="B906" s="1">
        <v>5</v>
      </c>
      <c r="C906" s="1">
        <v>1615</v>
      </c>
      <c r="D906" s="2">
        <f>+D905-Tabla3[[#This Row],[Demanda]]+F905</f>
        <v>6860</v>
      </c>
      <c r="E906" s="2">
        <v>10000</v>
      </c>
      <c r="F906" s="2"/>
    </row>
    <row r="907" spans="1:8">
      <c r="A907" s="1" t="s">
        <v>98</v>
      </c>
      <c r="B907" s="1">
        <v>6</v>
      </c>
      <c r="C907" s="1">
        <v>1654</v>
      </c>
      <c r="D907" s="2">
        <f>+D906-Tabla3[[#This Row],[Demanda]]+F906</f>
        <v>5206</v>
      </c>
      <c r="E907" s="2"/>
      <c r="F907" s="2">
        <v>2200</v>
      </c>
    </row>
    <row r="908" spans="1:8">
      <c r="A908" s="1" t="s">
        <v>98</v>
      </c>
      <c r="B908" s="1">
        <v>7</v>
      </c>
      <c r="C908" s="1">
        <v>1458</v>
      </c>
      <c r="D908" s="2">
        <f>+D907-Tabla3[[#This Row],[Demanda]]+F907</f>
        <v>5948</v>
      </c>
      <c r="E908" s="2"/>
      <c r="F908" s="2">
        <v>2200</v>
      </c>
    </row>
    <row r="909" spans="1:8">
      <c r="A909" s="1" t="s">
        <v>98</v>
      </c>
      <c r="B909" s="1">
        <v>8</v>
      </c>
      <c r="C909" s="1">
        <v>1475</v>
      </c>
      <c r="D909" s="2">
        <f>+D908-Tabla3[[#This Row],[Demanda]]+F908</f>
        <v>6673</v>
      </c>
      <c r="E909" s="2"/>
      <c r="F909" s="2">
        <v>2100</v>
      </c>
    </row>
    <row r="910" spans="1:8">
      <c r="A910" s="1" t="s">
        <v>98</v>
      </c>
      <c r="B910" s="1">
        <v>9</v>
      </c>
      <c r="C910" s="1">
        <v>1463</v>
      </c>
      <c r="D910" s="2">
        <f>+D909-Tabla3[[#This Row],[Demanda]]+F909</f>
        <v>7310</v>
      </c>
      <c r="E910" s="2"/>
      <c r="F910" s="2">
        <v>2100</v>
      </c>
    </row>
    <row r="911" spans="1:8">
      <c r="A911" s="1" t="s">
        <v>98</v>
      </c>
      <c r="B911" s="1">
        <v>10</v>
      </c>
      <c r="C911" s="1">
        <v>1586</v>
      </c>
      <c r="D911" s="2">
        <f>+D910-Tabla3[[#This Row],[Demanda]]+F910</f>
        <v>7824</v>
      </c>
      <c r="E911" s="2"/>
      <c r="F911" s="2">
        <v>1400</v>
      </c>
    </row>
    <row r="912" spans="1:8">
      <c r="A912" s="1" t="s">
        <v>98</v>
      </c>
      <c r="B912" s="1">
        <v>11</v>
      </c>
      <c r="C912" s="1">
        <v>1922</v>
      </c>
      <c r="D912" s="2">
        <f>+D911-Tabla3[[#This Row],[Demanda]]+F911</f>
        <v>7302</v>
      </c>
      <c r="E912" s="2">
        <v>10000</v>
      </c>
      <c r="F912" s="2"/>
    </row>
    <row r="913" spans="1:6">
      <c r="A913" s="1" t="s">
        <v>98</v>
      </c>
      <c r="B913" s="1">
        <v>12</v>
      </c>
      <c r="C913" s="1">
        <v>1772</v>
      </c>
      <c r="D913" s="2">
        <f>+D912-Tabla3[[#This Row],[Demanda]]+F912</f>
        <v>5530</v>
      </c>
      <c r="E913" s="2"/>
      <c r="F913" s="2">
        <v>2200</v>
      </c>
    </row>
    <row r="914" spans="1:6">
      <c r="A914" s="1" t="s">
        <v>98</v>
      </c>
      <c r="B914" s="1">
        <v>13</v>
      </c>
      <c r="C914" s="1">
        <v>1946</v>
      </c>
      <c r="D914" s="2">
        <f>+D913-Tabla3[[#This Row],[Demanda]]+F913</f>
        <v>5784</v>
      </c>
      <c r="E914" s="2"/>
      <c r="F914" s="2">
        <v>2200</v>
      </c>
    </row>
    <row r="915" spans="1:6">
      <c r="A915" s="1" t="s">
        <v>98</v>
      </c>
      <c r="B915" s="1">
        <v>14</v>
      </c>
      <c r="C915" s="1">
        <v>1938</v>
      </c>
      <c r="D915" s="2">
        <f>+D914-Tabla3[[#This Row],[Demanda]]+F914</f>
        <v>6046</v>
      </c>
      <c r="E915" s="2"/>
      <c r="F915" s="2">
        <v>2200</v>
      </c>
    </row>
    <row r="916" spans="1:6">
      <c r="A916" s="1" t="s">
        <v>98</v>
      </c>
      <c r="B916" s="1">
        <v>15</v>
      </c>
      <c r="C916" s="1">
        <v>1862</v>
      </c>
      <c r="D916" s="2">
        <f>+D915-Tabla3[[#This Row],[Demanda]]+F915</f>
        <v>6384</v>
      </c>
      <c r="E916" s="2"/>
      <c r="F916" s="2">
        <v>2200</v>
      </c>
    </row>
    <row r="917" spans="1:6">
      <c r="A917" s="1" t="s">
        <v>98</v>
      </c>
      <c r="B917" s="1">
        <v>16</v>
      </c>
      <c r="C917" s="1">
        <v>1769</v>
      </c>
      <c r="D917" s="2">
        <f>+D916-Tabla3[[#This Row],[Demanda]]+F916</f>
        <v>6815</v>
      </c>
      <c r="E917" s="2"/>
      <c r="F917" s="2">
        <v>1200</v>
      </c>
    </row>
    <row r="918" spans="1:6">
      <c r="A918" s="1" t="s">
        <v>98</v>
      </c>
      <c r="B918" s="1">
        <v>17</v>
      </c>
      <c r="C918" s="1">
        <v>1719</v>
      </c>
      <c r="D918" s="2">
        <f>+D917-Tabla3[[#This Row],[Demanda]]+F917</f>
        <v>6296</v>
      </c>
      <c r="E918" s="2">
        <v>10000</v>
      </c>
      <c r="F918" s="2"/>
    </row>
    <row r="919" spans="1:6">
      <c r="A919" s="1" t="s">
        <v>98</v>
      </c>
      <c r="B919" s="1">
        <v>18</v>
      </c>
      <c r="C919" s="1">
        <v>1691</v>
      </c>
      <c r="D919" s="2">
        <f>+D918-Tabla3[[#This Row],[Demanda]]+F918</f>
        <v>4605</v>
      </c>
      <c r="E919" s="2"/>
      <c r="F919" s="2">
        <v>2200</v>
      </c>
    </row>
    <row r="920" spans="1:6">
      <c r="A920" s="1" t="s">
        <v>98</v>
      </c>
      <c r="B920" s="1">
        <v>19</v>
      </c>
      <c r="C920" s="1">
        <v>1717</v>
      </c>
      <c r="D920" s="2">
        <f>+D919-Tabla3[[#This Row],[Demanda]]+F919</f>
        <v>5088</v>
      </c>
      <c r="E920" s="2"/>
      <c r="F920" s="2">
        <v>2300</v>
      </c>
    </row>
    <row r="921" spans="1:6">
      <c r="A921" s="1" t="s">
        <v>98</v>
      </c>
      <c r="B921" s="1">
        <v>20</v>
      </c>
      <c r="C921" s="1">
        <v>1502</v>
      </c>
      <c r="D921" s="2">
        <f>+D920-Tabla3[[#This Row],[Demanda]]+F920</f>
        <v>5886</v>
      </c>
      <c r="E921" s="2"/>
      <c r="F921" s="2">
        <v>2300</v>
      </c>
    </row>
    <row r="922" spans="1:6">
      <c r="A922" s="1" t="s">
        <v>98</v>
      </c>
      <c r="B922" s="1">
        <v>21</v>
      </c>
      <c r="C922" s="1">
        <v>1413</v>
      </c>
      <c r="D922" s="2">
        <f>+D921-Tabla3[[#This Row],[Demanda]]+F921</f>
        <v>6773</v>
      </c>
      <c r="E922" s="2"/>
      <c r="F922" s="2">
        <v>2100</v>
      </c>
    </row>
    <row r="923" spans="1:6">
      <c r="A923" s="1" t="s">
        <v>98</v>
      </c>
      <c r="B923" s="1">
        <v>22</v>
      </c>
      <c r="C923" s="1">
        <v>1407</v>
      </c>
      <c r="D923" s="2">
        <f>+D922-Tabla3[[#This Row],[Demanda]]+F922</f>
        <v>7466</v>
      </c>
      <c r="E923" s="2"/>
      <c r="F923" s="2">
        <v>1100</v>
      </c>
    </row>
    <row r="924" spans="1:6">
      <c r="A924" s="1" t="s">
        <v>98</v>
      </c>
      <c r="B924" s="1">
        <v>23</v>
      </c>
      <c r="C924" s="1">
        <v>1456</v>
      </c>
      <c r="D924" s="2">
        <f>+D923-Tabla3[[#This Row],[Demanda]]+F923</f>
        <v>7110</v>
      </c>
      <c r="E924" s="2">
        <v>10000</v>
      </c>
      <c r="F924" s="2"/>
    </row>
    <row r="925" spans="1:6">
      <c r="A925" s="1" t="s">
        <v>98</v>
      </c>
      <c r="B925" s="1">
        <v>24</v>
      </c>
      <c r="C925" s="1">
        <v>1337</v>
      </c>
      <c r="D925" s="2">
        <f>+D924-Tabla3[[#This Row],[Demanda]]+F924</f>
        <v>5773</v>
      </c>
      <c r="E925" s="2"/>
      <c r="F925" s="2">
        <v>2300</v>
      </c>
    </row>
    <row r="926" spans="1:6">
      <c r="A926" s="1" t="s">
        <v>98</v>
      </c>
      <c r="B926" s="1">
        <v>25</v>
      </c>
      <c r="C926" s="1">
        <v>1180</v>
      </c>
      <c r="D926" s="2">
        <f>+D925-Tabla3[[#This Row],[Demanda]]+F925</f>
        <v>6893</v>
      </c>
      <c r="E926" s="2"/>
      <c r="F926" s="2">
        <v>2300</v>
      </c>
    </row>
    <row r="927" spans="1:6">
      <c r="A927" s="1" t="s">
        <v>98</v>
      </c>
      <c r="B927" s="1">
        <v>26</v>
      </c>
      <c r="C927" s="1">
        <v>1389</v>
      </c>
      <c r="D927" s="2">
        <f>+D926-Tabla3[[#This Row],[Demanda]]+F926</f>
        <v>7804</v>
      </c>
      <c r="E927" s="2"/>
      <c r="F927" s="2">
        <v>2200</v>
      </c>
    </row>
    <row r="928" spans="1:6">
      <c r="A928" s="1" t="s">
        <v>98</v>
      </c>
      <c r="B928" s="1">
        <v>27</v>
      </c>
      <c r="C928" s="1">
        <v>1111</v>
      </c>
      <c r="D928" s="2">
        <f>+D927-Tabla3[[#This Row],[Demanda]]+F927</f>
        <v>8893</v>
      </c>
      <c r="E928" s="2"/>
      <c r="F928" s="2">
        <v>2200</v>
      </c>
    </row>
    <row r="929" spans="1:6">
      <c r="A929" s="1" t="s">
        <v>98</v>
      </c>
      <c r="B929" s="1">
        <v>28</v>
      </c>
      <c r="C929" s="1">
        <v>971</v>
      </c>
      <c r="D929" s="2">
        <f>+D928-Tabla3[[#This Row],[Demanda]]+F928</f>
        <v>10122</v>
      </c>
      <c r="E929" s="2"/>
      <c r="F929" s="2">
        <v>1000</v>
      </c>
    </row>
    <row r="930" spans="1:6">
      <c r="A930" s="1" t="s">
        <v>98</v>
      </c>
      <c r="B930" s="1">
        <v>29</v>
      </c>
      <c r="C930" s="1">
        <v>880</v>
      </c>
      <c r="D930" s="2">
        <f>+D929-Tabla3[[#This Row],[Demanda]]+F929</f>
        <v>10242</v>
      </c>
      <c r="E930" s="2">
        <v>10000</v>
      </c>
      <c r="F930" s="2"/>
    </row>
    <row r="931" spans="1:6">
      <c r="A931" s="1" t="s">
        <v>98</v>
      </c>
      <c r="B931" s="1">
        <v>30</v>
      </c>
      <c r="C931" s="1">
        <v>796</v>
      </c>
      <c r="D931" s="2">
        <f>+D930-Tabla3[[#This Row],[Demanda]]+F930</f>
        <v>9446</v>
      </c>
      <c r="E931" s="2"/>
      <c r="F931" s="2">
        <v>2200</v>
      </c>
    </row>
    <row r="932" spans="1:6">
      <c r="A932" s="1" t="s">
        <v>98</v>
      </c>
      <c r="B932" s="1">
        <v>31</v>
      </c>
      <c r="C932" s="1">
        <v>1180</v>
      </c>
      <c r="D932" s="2">
        <f>+D931-Tabla3[[#This Row],[Demanda]]+F931</f>
        <v>10466</v>
      </c>
      <c r="E932" s="2"/>
      <c r="F932" s="2">
        <v>2200</v>
      </c>
    </row>
    <row r="933" spans="1:6">
      <c r="A933" s="1" t="s">
        <v>98</v>
      </c>
      <c r="B933" s="1">
        <v>32</v>
      </c>
      <c r="C933" s="1">
        <v>809</v>
      </c>
      <c r="D933" s="2">
        <f>+D932-Tabla3[[#This Row],[Demanda]]+F932</f>
        <v>11857</v>
      </c>
      <c r="E933" s="2"/>
      <c r="F933" s="2">
        <v>2100</v>
      </c>
    </row>
    <row r="934" spans="1:6">
      <c r="A934" s="1" t="s">
        <v>98</v>
      </c>
      <c r="B934" s="1">
        <v>33</v>
      </c>
      <c r="C934" s="1">
        <v>809</v>
      </c>
      <c r="D934" s="2">
        <f>+D933-Tabla3[[#This Row],[Demanda]]+F933</f>
        <v>13148</v>
      </c>
      <c r="E934" s="2"/>
      <c r="F934" s="2">
        <v>2100</v>
      </c>
    </row>
    <row r="935" spans="1:6">
      <c r="A935" s="1" t="s">
        <v>98</v>
      </c>
      <c r="B935" s="1">
        <v>34</v>
      </c>
      <c r="C935" s="1">
        <v>742</v>
      </c>
      <c r="D935" s="2">
        <f>+D934-Tabla3[[#This Row],[Demanda]]+F934</f>
        <v>14506</v>
      </c>
      <c r="E935" s="2"/>
      <c r="F935" s="2">
        <v>1400</v>
      </c>
    </row>
    <row r="936" spans="1:6">
      <c r="A936" s="1" t="s">
        <v>98</v>
      </c>
      <c r="B936" s="1">
        <v>35</v>
      </c>
      <c r="C936" s="1">
        <v>663</v>
      </c>
      <c r="D936" s="2">
        <f>+D935-Tabla3[[#This Row],[Demanda]]+F935</f>
        <v>15243</v>
      </c>
      <c r="E936" s="2">
        <v>8000</v>
      </c>
      <c r="F936" s="2"/>
    </row>
    <row r="937" spans="1:6">
      <c r="A937" s="1" t="s">
        <v>98</v>
      </c>
      <c r="B937" s="1">
        <v>36</v>
      </c>
      <c r="C937" s="1">
        <v>798</v>
      </c>
      <c r="D937" s="2">
        <f>+D936-Tabla3[[#This Row],[Demanda]]+F936</f>
        <v>14445</v>
      </c>
      <c r="E937" s="2"/>
      <c r="F937" s="2">
        <v>2200</v>
      </c>
    </row>
    <row r="938" spans="1:6">
      <c r="A938" s="1" t="s">
        <v>98</v>
      </c>
      <c r="B938" s="1">
        <v>37</v>
      </c>
      <c r="C938" s="1">
        <v>482</v>
      </c>
      <c r="D938" s="2">
        <f>+D937-Tabla3[[#This Row],[Demanda]]+F937</f>
        <v>16163</v>
      </c>
      <c r="E938" s="2"/>
      <c r="F938" s="2">
        <v>2200</v>
      </c>
    </row>
    <row r="939" spans="1:6">
      <c r="A939" s="1" t="s">
        <v>98</v>
      </c>
      <c r="B939" s="1">
        <v>38</v>
      </c>
      <c r="C939" s="1">
        <v>456</v>
      </c>
      <c r="D939" s="2">
        <f>+D938-Tabla3[[#This Row],[Demanda]]+F938</f>
        <v>17907</v>
      </c>
      <c r="E939" s="2"/>
      <c r="F939" s="2">
        <v>2200</v>
      </c>
    </row>
    <row r="940" spans="1:6">
      <c r="A940" s="1" t="s">
        <v>98</v>
      </c>
      <c r="B940" s="1">
        <v>39</v>
      </c>
      <c r="C940" s="1">
        <v>900</v>
      </c>
      <c r="D940" s="2">
        <f>+D939-Tabla3[[#This Row],[Demanda]]+F939</f>
        <v>19207</v>
      </c>
      <c r="E940" s="2"/>
      <c r="F940" s="2">
        <v>1400</v>
      </c>
    </row>
    <row r="941" spans="1:6">
      <c r="A941" s="1" t="s">
        <v>98</v>
      </c>
      <c r="B941" s="1">
        <v>40</v>
      </c>
      <c r="C941" s="1">
        <v>500</v>
      </c>
      <c r="D941" s="2">
        <f>+D940-Tabla3[[#This Row],[Demanda]]+F940</f>
        <v>20107</v>
      </c>
      <c r="E941" s="2"/>
      <c r="F941" s="2"/>
    </row>
    <row r="942" spans="1:6">
      <c r="A942" s="1" t="s">
        <v>98</v>
      </c>
      <c r="B942" s="1">
        <v>41</v>
      </c>
      <c r="C942" s="1">
        <v>544</v>
      </c>
      <c r="D942" s="2">
        <f>+D941-Tabla3[[#This Row],[Demanda]]+F941</f>
        <v>19563</v>
      </c>
      <c r="E942" s="2"/>
      <c r="F942" s="2"/>
    </row>
    <row r="943" spans="1:6">
      <c r="A943" s="1" t="s">
        <v>98</v>
      </c>
      <c r="B943" s="1">
        <v>42</v>
      </c>
      <c r="C943" s="1">
        <v>528</v>
      </c>
      <c r="D943" s="2">
        <f>+D942-Tabla3[[#This Row],[Demanda]]+F942</f>
        <v>19035</v>
      </c>
      <c r="E943" s="2"/>
      <c r="F943" s="2"/>
    </row>
    <row r="944" spans="1:6">
      <c r="A944" s="1" t="s">
        <v>98</v>
      </c>
      <c r="B944" s="1">
        <v>43</v>
      </c>
      <c r="C944" s="1">
        <v>718</v>
      </c>
      <c r="D944" s="2">
        <f>+D943-Tabla3[[#This Row],[Demanda]]+F943</f>
        <v>18317</v>
      </c>
      <c r="E944" s="2"/>
      <c r="F944" s="2"/>
    </row>
    <row r="945" spans="1:6">
      <c r="A945" s="1" t="s">
        <v>98</v>
      </c>
      <c r="B945" s="1">
        <v>44</v>
      </c>
      <c r="C945" s="1">
        <v>722</v>
      </c>
      <c r="D945" s="2">
        <f>+D944-Tabla3[[#This Row],[Demanda]]+F944</f>
        <v>17595</v>
      </c>
      <c r="E945" s="2"/>
      <c r="F945" s="2"/>
    </row>
    <row r="946" spans="1:6">
      <c r="A946" s="1" t="s">
        <v>98</v>
      </c>
      <c r="B946" s="1">
        <v>45</v>
      </c>
      <c r="C946" s="1">
        <v>611</v>
      </c>
      <c r="D946" s="2">
        <f>+D945-Tabla3[[#This Row],[Demanda]]+F945</f>
        <v>16984</v>
      </c>
      <c r="E946" s="2"/>
      <c r="F946" s="2"/>
    </row>
    <row r="947" spans="1:6">
      <c r="A947" s="1" t="s">
        <v>98</v>
      </c>
      <c r="B947" s="1">
        <v>46</v>
      </c>
      <c r="C947" s="1">
        <v>934</v>
      </c>
      <c r="D947" s="2">
        <f>+D946-Tabla3[[#This Row],[Demanda]]+F946</f>
        <v>16050</v>
      </c>
      <c r="E947" s="2"/>
      <c r="F947" s="2"/>
    </row>
    <row r="948" spans="1:6">
      <c r="A948" s="1" t="s">
        <v>98</v>
      </c>
      <c r="B948" s="1">
        <v>47</v>
      </c>
      <c r="C948" s="1">
        <v>747</v>
      </c>
      <c r="D948" s="2">
        <f>+D947-Tabla3[[#This Row],[Demanda]]+F947</f>
        <v>15303</v>
      </c>
      <c r="E948" s="2"/>
      <c r="F948" s="2"/>
    </row>
    <row r="949" spans="1:6">
      <c r="A949" s="1" t="s">
        <v>98</v>
      </c>
      <c r="B949" s="1">
        <v>48</v>
      </c>
      <c r="C949" s="1">
        <v>656</v>
      </c>
      <c r="D949" s="2">
        <f>+D948-Tabla3[[#This Row],[Demanda]]+F948</f>
        <v>14647</v>
      </c>
      <c r="E949" s="2">
        <v>10000</v>
      </c>
      <c r="F949" s="2"/>
    </row>
    <row r="950" spans="1:6">
      <c r="A950" s="1" t="s">
        <v>98</v>
      </c>
      <c r="B950" s="1">
        <v>49</v>
      </c>
      <c r="C950" s="1">
        <v>865</v>
      </c>
      <c r="D950" s="2">
        <f>+D949-Tabla3[[#This Row],[Demanda]]+F949</f>
        <v>13782</v>
      </c>
      <c r="E950" s="2"/>
      <c r="F950" s="2">
        <v>2200</v>
      </c>
    </row>
    <row r="951" spans="1:6">
      <c r="A951" s="1" t="s">
        <v>98</v>
      </c>
      <c r="B951" s="1">
        <v>50</v>
      </c>
      <c r="C951" s="1">
        <v>984</v>
      </c>
      <c r="D951" s="2">
        <f>+D950-Tabla3[[#This Row],[Demanda]]+F950</f>
        <v>14998</v>
      </c>
      <c r="E951" s="2"/>
      <c r="F951" s="2">
        <v>2200</v>
      </c>
    </row>
    <row r="952" spans="1:6">
      <c r="A952" s="1" t="s">
        <v>98</v>
      </c>
      <c r="B952" s="1">
        <v>51</v>
      </c>
      <c r="C952" s="1">
        <v>1159</v>
      </c>
      <c r="D952" s="2">
        <f>+D951-Tabla3[[#This Row],[Demanda]]+F951</f>
        <v>16039</v>
      </c>
      <c r="E952" s="2"/>
      <c r="F952" s="2">
        <v>2200</v>
      </c>
    </row>
    <row r="953" spans="1:6">
      <c r="A953" s="1" t="s">
        <v>98</v>
      </c>
      <c r="B953" s="1">
        <v>52</v>
      </c>
      <c r="C953" s="1">
        <v>968</v>
      </c>
      <c r="D953" s="2">
        <f>+D952-Tabla3[[#This Row],[Demanda]]+F952</f>
        <v>17271</v>
      </c>
      <c r="E953" s="2"/>
      <c r="F953" s="2">
        <v>2200</v>
      </c>
    </row>
    <row r="954" spans="1:6">
      <c r="A954" s="1" t="s">
        <v>98</v>
      </c>
      <c r="B954" s="1">
        <v>53</v>
      </c>
      <c r="C954" s="1">
        <v>1320</v>
      </c>
      <c r="D954" s="2">
        <f>+D953-Tabla3[[#This Row],[Demanda]]+F953</f>
        <v>18151</v>
      </c>
      <c r="E954" s="2"/>
      <c r="F954" s="2">
        <v>1200</v>
      </c>
    </row>
    <row r="955" spans="1:6">
      <c r="A955" s="1" t="s">
        <v>98</v>
      </c>
      <c r="B955" s="1">
        <v>54</v>
      </c>
      <c r="C955" s="1">
        <v>1436</v>
      </c>
      <c r="D955" s="2">
        <f>+D954-Tabla3[[#This Row],[Demanda]]+F954</f>
        <v>17915</v>
      </c>
      <c r="E955" s="2">
        <v>10000</v>
      </c>
      <c r="F955" s="2"/>
    </row>
    <row r="956" spans="1:6">
      <c r="A956" s="1" t="s">
        <v>98</v>
      </c>
      <c r="B956" s="1">
        <v>55</v>
      </c>
      <c r="C956" s="1">
        <v>1530</v>
      </c>
      <c r="D956" s="2">
        <f>+D955-Tabla3[[#This Row],[Demanda]]+F955</f>
        <v>16385</v>
      </c>
      <c r="E956" s="2"/>
      <c r="F956" s="2">
        <v>2200</v>
      </c>
    </row>
    <row r="957" spans="1:6">
      <c r="A957" s="1" t="s">
        <v>98</v>
      </c>
      <c r="B957" s="1">
        <v>56</v>
      </c>
      <c r="C957" s="1">
        <v>1667</v>
      </c>
      <c r="D957" s="2">
        <f>+D956-Tabla3[[#This Row],[Demanda]]+F956</f>
        <v>16918</v>
      </c>
      <c r="E957" s="2"/>
      <c r="F957" s="2">
        <v>2200</v>
      </c>
    </row>
    <row r="958" spans="1:6">
      <c r="A958" s="1" t="s">
        <v>98</v>
      </c>
      <c r="B958" s="1">
        <v>57</v>
      </c>
      <c r="C958" s="1">
        <v>1541</v>
      </c>
      <c r="D958" s="2">
        <f>+D957-Tabla3[[#This Row],[Demanda]]+F957</f>
        <v>17577</v>
      </c>
      <c r="E958" s="2"/>
      <c r="F958" s="2">
        <v>2200</v>
      </c>
    </row>
    <row r="959" spans="1:6">
      <c r="A959" s="1" t="s">
        <v>98</v>
      </c>
      <c r="B959" s="1">
        <v>58</v>
      </c>
      <c r="C959" s="1">
        <v>1557</v>
      </c>
      <c r="D959" s="2">
        <f>+D958-Tabla3[[#This Row],[Demanda]]+F958</f>
        <v>18220</v>
      </c>
      <c r="E959" s="2"/>
      <c r="F959" s="2">
        <v>2200</v>
      </c>
    </row>
    <row r="960" spans="1:6">
      <c r="A960" s="1" t="s">
        <v>98</v>
      </c>
      <c r="B960" s="1">
        <v>59</v>
      </c>
      <c r="C960" s="1">
        <v>1689</v>
      </c>
      <c r="D960" s="2">
        <f>+D959-Tabla3[[#This Row],[Demanda]]+F959</f>
        <v>18731</v>
      </c>
      <c r="E960" s="2"/>
      <c r="F960" s="2">
        <v>1200</v>
      </c>
    </row>
    <row r="961" spans="1:6">
      <c r="A961" s="1" t="s">
        <v>98</v>
      </c>
      <c r="B961" s="1">
        <v>60</v>
      </c>
      <c r="C961" s="1">
        <v>1847</v>
      </c>
      <c r="D961" s="2">
        <f>+D960-Tabla3[[#This Row],[Demanda]]+F960</f>
        <v>18084</v>
      </c>
      <c r="E961" s="2"/>
      <c r="F961" s="2"/>
    </row>
    <row r="962" spans="1:6">
      <c r="A962" s="1" t="s">
        <v>98</v>
      </c>
      <c r="B962" s="1">
        <v>61</v>
      </c>
      <c r="C962" s="1">
        <v>1762</v>
      </c>
      <c r="D962" s="2">
        <f>+D961-Tabla3[[#This Row],[Demanda]]+F961</f>
        <v>16322</v>
      </c>
      <c r="E962" s="2">
        <v>10000</v>
      </c>
      <c r="F962" s="2"/>
    </row>
    <row r="963" spans="1:6">
      <c r="A963" s="1" t="s">
        <v>98</v>
      </c>
      <c r="B963" s="1">
        <v>62</v>
      </c>
      <c r="C963" s="1">
        <v>1642</v>
      </c>
      <c r="D963" s="2">
        <f>+D962-Tabla3[[#This Row],[Demanda]]+F962</f>
        <v>14680</v>
      </c>
      <c r="E963" s="2"/>
      <c r="F963" s="2">
        <v>2200</v>
      </c>
    </row>
    <row r="964" spans="1:6">
      <c r="A964" s="1" t="s">
        <v>98</v>
      </c>
      <c r="B964" s="1">
        <v>63</v>
      </c>
      <c r="C964" s="1">
        <v>1811</v>
      </c>
      <c r="D964" s="2">
        <f>+D963-Tabla3[[#This Row],[Demanda]]+F963</f>
        <v>15069</v>
      </c>
      <c r="E964" s="2"/>
      <c r="F964" s="2">
        <v>2200</v>
      </c>
    </row>
    <row r="965" spans="1:6">
      <c r="A965" s="1" t="s">
        <v>98</v>
      </c>
      <c r="B965" s="1">
        <v>64</v>
      </c>
      <c r="C965" s="1">
        <v>1678</v>
      </c>
      <c r="D965" s="2">
        <f>+D964-Tabla3[[#This Row],[Demanda]]+F964</f>
        <v>15591</v>
      </c>
      <c r="E965" s="2"/>
      <c r="F965" s="2">
        <v>2200</v>
      </c>
    </row>
    <row r="966" spans="1:6">
      <c r="A966" s="1" t="s">
        <v>98</v>
      </c>
      <c r="B966" s="1">
        <v>65</v>
      </c>
      <c r="C966" s="1">
        <v>1690</v>
      </c>
      <c r="D966" s="2">
        <f>+D965-Tabla3[[#This Row],[Demanda]]+F965</f>
        <v>16101</v>
      </c>
      <c r="E966" s="2"/>
      <c r="F966" s="2">
        <v>2200</v>
      </c>
    </row>
    <row r="967" spans="1:6">
      <c r="A967" s="1" t="s">
        <v>98</v>
      </c>
      <c r="B967" s="1">
        <v>66</v>
      </c>
      <c r="C967" s="1">
        <v>1598</v>
      </c>
      <c r="D967" s="2">
        <f>+D966-Tabla3[[#This Row],[Demanda]]+F966</f>
        <v>16703</v>
      </c>
      <c r="E967" s="2"/>
      <c r="F967" s="2">
        <v>1200</v>
      </c>
    </row>
    <row r="968" spans="1:6">
      <c r="A968" s="1" t="s">
        <v>98</v>
      </c>
      <c r="B968" s="1">
        <v>67</v>
      </c>
      <c r="C968" s="1">
        <v>1793</v>
      </c>
      <c r="D968" s="2">
        <f>+D967-Tabla3[[#This Row],[Demanda]]+F967</f>
        <v>16110</v>
      </c>
      <c r="E968" s="2"/>
      <c r="F968" s="2"/>
    </row>
    <row r="969" spans="1:6">
      <c r="A969" s="1" t="s">
        <v>98</v>
      </c>
      <c r="B969" s="1">
        <v>68</v>
      </c>
      <c r="C969" s="1">
        <v>1896</v>
      </c>
      <c r="D969" s="2">
        <f>+D968-Tabla3[[#This Row],[Demanda]]+F968</f>
        <v>14214</v>
      </c>
      <c r="E969" s="2">
        <v>10000</v>
      </c>
      <c r="F969" s="2"/>
    </row>
    <row r="970" spans="1:6">
      <c r="A970" s="1" t="s">
        <v>98</v>
      </c>
      <c r="B970" s="1">
        <v>69</v>
      </c>
      <c r="C970" s="1">
        <v>1849</v>
      </c>
      <c r="D970" s="2">
        <f>+D969-Tabla3[[#This Row],[Demanda]]+F969</f>
        <v>12365</v>
      </c>
      <c r="E970" s="2"/>
      <c r="F970" s="2">
        <v>2200</v>
      </c>
    </row>
    <row r="971" spans="1:6">
      <c r="A971" s="1" t="s">
        <v>98</v>
      </c>
      <c r="B971" s="1">
        <v>70</v>
      </c>
      <c r="C971" s="1">
        <v>1707</v>
      </c>
      <c r="D971" s="2">
        <f>+D970-Tabla3[[#This Row],[Demanda]]+F970</f>
        <v>12858</v>
      </c>
      <c r="E971" s="2"/>
      <c r="F971" s="2">
        <v>2200</v>
      </c>
    </row>
    <row r="972" spans="1:6">
      <c r="A972" s="1" t="s">
        <v>98</v>
      </c>
      <c r="B972" s="1">
        <v>71</v>
      </c>
      <c r="C972" s="1">
        <v>1635</v>
      </c>
      <c r="D972" s="2">
        <f>+D971-Tabla3[[#This Row],[Demanda]]+F971</f>
        <v>13423</v>
      </c>
      <c r="E972" s="2"/>
      <c r="F972" s="2">
        <v>2300</v>
      </c>
    </row>
    <row r="973" spans="1:6">
      <c r="A973" s="1" t="s">
        <v>98</v>
      </c>
      <c r="B973" s="1">
        <v>72</v>
      </c>
      <c r="C973" s="1">
        <v>1550</v>
      </c>
      <c r="D973" s="2">
        <f>+D972-Tabla3[[#This Row],[Demanda]]+F972</f>
        <v>14173</v>
      </c>
      <c r="E973" s="2"/>
      <c r="F973" s="2">
        <v>2100</v>
      </c>
    </row>
    <row r="974" spans="1:6">
      <c r="A974" s="1" t="s">
        <v>98</v>
      </c>
      <c r="B974" s="1">
        <v>73</v>
      </c>
      <c r="C974" s="1">
        <v>1615</v>
      </c>
      <c r="D974" s="2">
        <f>+D973-Tabla3[[#This Row],[Demanda]]+F973</f>
        <v>14658</v>
      </c>
      <c r="E974" s="2"/>
      <c r="F974" s="2">
        <v>1200</v>
      </c>
    </row>
    <row r="975" spans="1:6">
      <c r="A975" s="1" t="s">
        <v>98</v>
      </c>
      <c r="B975" s="1">
        <v>74</v>
      </c>
      <c r="C975" s="1">
        <v>1455</v>
      </c>
      <c r="D975" s="2">
        <f>+D974-Tabla3[[#This Row],[Demanda]]+F974</f>
        <v>14403</v>
      </c>
      <c r="E975" s="2"/>
      <c r="F975" s="2"/>
    </row>
    <row r="976" spans="1:6">
      <c r="A976" s="1" t="s">
        <v>98</v>
      </c>
      <c r="B976" s="1">
        <v>75</v>
      </c>
      <c r="C976" s="1">
        <v>1284</v>
      </c>
      <c r="D976" s="2">
        <f>+D975-Tabla3[[#This Row],[Demanda]]+F975</f>
        <v>13119</v>
      </c>
      <c r="E976" s="2">
        <v>8000</v>
      </c>
      <c r="F976" s="2"/>
    </row>
    <row r="977" spans="1:8">
      <c r="A977" s="1" t="s">
        <v>98</v>
      </c>
      <c r="B977" s="1">
        <v>76</v>
      </c>
      <c r="C977" s="1">
        <v>1143</v>
      </c>
      <c r="D977" s="2">
        <f>+D976-Tabla3[[#This Row],[Demanda]]+F976</f>
        <v>11976</v>
      </c>
      <c r="E977" s="2"/>
      <c r="F977" s="2">
        <v>2200</v>
      </c>
    </row>
    <row r="978" spans="1:8">
      <c r="A978" s="1" t="s">
        <v>98</v>
      </c>
      <c r="B978" s="1">
        <v>77</v>
      </c>
      <c r="C978" s="1">
        <v>1353</v>
      </c>
      <c r="D978" s="2">
        <f>+D977-Tabla3[[#This Row],[Demanda]]+F977</f>
        <v>12823</v>
      </c>
      <c r="E978" s="2"/>
      <c r="F978" s="2">
        <v>2300</v>
      </c>
    </row>
    <row r="979" spans="1:8">
      <c r="A979" s="1" t="s">
        <v>98</v>
      </c>
      <c r="B979" s="1">
        <v>78</v>
      </c>
      <c r="C979" s="1">
        <v>976</v>
      </c>
      <c r="D979" s="2">
        <f>+D978-Tabla3[[#This Row],[Demanda]]+F978</f>
        <v>14147</v>
      </c>
      <c r="E979" s="2"/>
      <c r="F979" s="2">
        <v>2100</v>
      </c>
    </row>
    <row r="980" spans="1:8">
      <c r="A980" s="1" t="s">
        <v>98</v>
      </c>
      <c r="B980" s="1">
        <v>79</v>
      </c>
      <c r="C980" s="1">
        <v>1433</v>
      </c>
      <c r="D980" s="2">
        <f>+D979-Tabla3[[#This Row],[Demanda]]+F979</f>
        <v>14814</v>
      </c>
      <c r="E980" s="2"/>
      <c r="F980" s="2">
        <v>1400</v>
      </c>
    </row>
    <row r="981" spans="1:8">
      <c r="A981" s="1" t="s">
        <v>98</v>
      </c>
      <c r="B981" s="1">
        <v>80</v>
      </c>
      <c r="C981" s="1">
        <v>957</v>
      </c>
      <c r="D981" s="2">
        <f>+D980-Tabla3[[#This Row],[Demanda]]+F980</f>
        <v>15257</v>
      </c>
      <c r="E981" s="2"/>
      <c r="F981" s="2"/>
    </row>
    <row r="982" spans="1:8">
      <c r="A982" s="1" t="s">
        <v>98</v>
      </c>
      <c r="B982" s="1">
        <v>81</v>
      </c>
      <c r="C982" s="1">
        <v>897</v>
      </c>
      <c r="D982" s="2">
        <f>+D981-Tabla3[[#This Row],[Demanda]]+F981</f>
        <v>14360</v>
      </c>
      <c r="E982" s="2"/>
      <c r="F982" s="2"/>
    </row>
    <row r="983" spans="1:8">
      <c r="A983" s="1" t="s">
        <v>98</v>
      </c>
      <c r="B983" s="1">
        <v>82</v>
      </c>
      <c r="C983" s="1">
        <v>1117</v>
      </c>
      <c r="D983" s="2">
        <f>+D982-Tabla3[[#This Row],[Demanda]]+F982</f>
        <v>13243</v>
      </c>
      <c r="E983" s="2"/>
      <c r="F983" s="2"/>
    </row>
    <row r="984" spans="1:8">
      <c r="A984" s="1" t="s">
        <v>98</v>
      </c>
      <c r="B984" s="1">
        <v>83</v>
      </c>
      <c r="C984" s="1">
        <v>809</v>
      </c>
      <c r="D984" s="2">
        <f>+D983-Tabla3[[#This Row],[Demanda]]+F983</f>
        <v>12434</v>
      </c>
      <c r="E984" s="2"/>
      <c r="F984" s="2"/>
    </row>
    <row r="985" spans="1:8">
      <c r="A985" s="1" t="s">
        <v>98</v>
      </c>
      <c r="B985" s="1">
        <v>84</v>
      </c>
      <c r="C985" s="1">
        <v>696</v>
      </c>
      <c r="D985" s="2">
        <f>+D984-Tabla3[[#This Row],[Demanda]]+F984</f>
        <v>11738</v>
      </c>
      <c r="E985" s="2"/>
      <c r="F985" s="2"/>
    </row>
    <row r="986" spans="1:8">
      <c r="A986" s="1" t="s">
        <v>98</v>
      </c>
      <c r="B986" s="1">
        <v>85</v>
      </c>
      <c r="C986" s="1">
        <v>887</v>
      </c>
      <c r="D986" s="2">
        <f>+D985-Tabla3[[#This Row],[Demanda]]+F985</f>
        <v>10851</v>
      </c>
      <c r="E986" s="2"/>
      <c r="F986" s="2"/>
    </row>
    <row r="987" spans="1:8">
      <c r="A987" s="1" t="s">
        <v>98</v>
      </c>
      <c r="B987" s="1">
        <v>86</v>
      </c>
      <c r="C987" s="1">
        <v>588</v>
      </c>
      <c r="D987" s="2">
        <f>+D986-Tabla3[[#This Row],[Demanda]]+F986</f>
        <v>10263</v>
      </c>
      <c r="E987" s="2"/>
      <c r="F987" s="2"/>
    </row>
    <row r="988" spans="1:8">
      <c r="A988" s="1" t="s">
        <v>98</v>
      </c>
      <c r="B988" s="1">
        <v>87</v>
      </c>
      <c r="C988" s="1">
        <v>848</v>
      </c>
      <c r="D988" s="2">
        <f>+D987-Tabla3[[#This Row],[Demanda]]+F987</f>
        <v>9415</v>
      </c>
      <c r="E988" s="2"/>
      <c r="F988" s="2"/>
    </row>
    <row r="989" spans="1:8">
      <c r="A989" s="1" t="s">
        <v>98</v>
      </c>
      <c r="B989" s="1">
        <v>88</v>
      </c>
      <c r="C989" s="1">
        <v>545</v>
      </c>
      <c r="D989" s="2">
        <f>+D988-Tabla3[[#This Row],[Demanda]]+F988</f>
        <v>8870</v>
      </c>
      <c r="E989" s="2"/>
      <c r="F989" s="2"/>
    </row>
    <row r="990" spans="1:8">
      <c r="A990" s="1" t="s">
        <v>98</v>
      </c>
      <c r="B990" s="1">
        <v>89</v>
      </c>
      <c r="C990" s="1">
        <v>657</v>
      </c>
      <c r="D990" s="2">
        <f>+D989-Tabla3[[#This Row],[Demanda]]+F989</f>
        <v>8213</v>
      </c>
      <c r="E990" s="2"/>
      <c r="F990" s="2"/>
    </row>
    <row r="991" spans="1:8">
      <c r="A991" s="1" t="s">
        <v>98</v>
      </c>
      <c r="B991" s="1">
        <v>90</v>
      </c>
      <c r="C991" s="1">
        <v>449</v>
      </c>
      <c r="D991" s="2">
        <f>+D990-Tabla3[[#This Row],[Demanda]]+F990</f>
        <v>7764</v>
      </c>
      <c r="E991" s="2"/>
      <c r="F991" s="2"/>
    </row>
    <row r="992" spans="1:8">
      <c r="A992" s="1" t="s">
        <v>99</v>
      </c>
      <c r="B992" s="1">
        <v>1</v>
      </c>
      <c r="C992" s="1">
        <v>1379</v>
      </c>
      <c r="D992" s="1">
        <f>7600-Tabla3[[#This Row],[Demanda]]</f>
        <v>6221</v>
      </c>
      <c r="E992" s="2"/>
      <c r="F992" s="2"/>
      <c r="H992">
        <f>AVERAGE(C992:C1081)</f>
        <v>1213.2</v>
      </c>
    </row>
    <row r="993" spans="1:6">
      <c r="A993" s="1" t="s">
        <v>99</v>
      </c>
      <c r="B993" s="1">
        <v>2</v>
      </c>
      <c r="C993" s="1">
        <v>1365</v>
      </c>
      <c r="D993" s="2">
        <f>+D992-Tabla3[[#This Row],[Demanda]]+F992</f>
        <v>4856</v>
      </c>
      <c r="E993" s="2">
        <v>5000</v>
      </c>
      <c r="F993" s="2"/>
    </row>
    <row r="994" spans="1:6">
      <c r="A994" s="1" t="s">
        <v>99</v>
      </c>
      <c r="B994" s="1">
        <v>3</v>
      </c>
      <c r="C994" s="1">
        <v>1341</v>
      </c>
      <c r="D994" s="2">
        <f>+D993-Tabla3[[#This Row],[Demanda]]+F993</f>
        <v>3515</v>
      </c>
      <c r="E994" s="2"/>
      <c r="F994" s="2">
        <v>2500</v>
      </c>
    </row>
    <row r="995" spans="1:6">
      <c r="A995" s="1" t="s">
        <v>99</v>
      </c>
      <c r="B995" s="1">
        <v>4</v>
      </c>
      <c r="C995" s="1">
        <v>1424</v>
      </c>
      <c r="D995" s="2">
        <f>+D994-Tabla3[[#This Row],[Demanda]]+F994</f>
        <v>4591</v>
      </c>
      <c r="E995" s="2"/>
      <c r="F995" s="2">
        <v>2500</v>
      </c>
    </row>
    <row r="996" spans="1:6">
      <c r="A996" s="1" t="s">
        <v>99</v>
      </c>
      <c r="B996" s="1">
        <v>5</v>
      </c>
      <c r="C996" s="1">
        <v>1663</v>
      </c>
      <c r="D996" s="2">
        <f>+D995-Tabla3[[#This Row],[Demanda]]+F995</f>
        <v>5428</v>
      </c>
      <c r="E996" s="2"/>
      <c r="F996" s="2"/>
    </row>
    <row r="997" spans="1:6">
      <c r="A997" s="1" t="s">
        <v>99</v>
      </c>
      <c r="B997" s="1">
        <v>6</v>
      </c>
      <c r="C997" s="1">
        <v>1566</v>
      </c>
      <c r="D997" s="2">
        <f>+D996-Tabla3[[#This Row],[Demanda]]+F996</f>
        <v>3862</v>
      </c>
      <c r="E997" s="2"/>
      <c r="F997" s="2"/>
    </row>
    <row r="998" spans="1:6">
      <c r="A998" s="1" t="s">
        <v>99</v>
      </c>
      <c r="B998" s="1">
        <v>7</v>
      </c>
      <c r="C998" s="1">
        <v>1652</v>
      </c>
      <c r="D998" s="2">
        <f>+D997-Tabla3[[#This Row],[Demanda]]+F997</f>
        <v>2210</v>
      </c>
      <c r="E998" s="2">
        <v>5000</v>
      </c>
      <c r="F998" s="2"/>
    </row>
    <row r="999" spans="1:6">
      <c r="A999" s="1" t="s">
        <v>99</v>
      </c>
      <c r="B999" s="1">
        <v>8</v>
      </c>
      <c r="C999" s="1">
        <v>1615</v>
      </c>
      <c r="D999" s="2">
        <f>+D998-Tabla3[[#This Row],[Demanda]]+F998</f>
        <v>595</v>
      </c>
      <c r="E999" s="2"/>
      <c r="F999" s="2">
        <v>2500</v>
      </c>
    </row>
    <row r="1000" spans="1:6">
      <c r="A1000" s="1" t="s">
        <v>99</v>
      </c>
      <c r="B1000" s="1">
        <v>9</v>
      </c>
      <c r="C1000" s="1">
        <v>1848</v>
      </c>
      <c r="D1000" s="2">
        <f>+D999-Tabla3[[#This Row],[Demanda]]+F999</f>
        <v>1247</v>
      </c>
      <c r="E1000" s="2"/>
      <c r="F1000" s="2">
        <v>2500</v>
      </c>
    </row>
    <row r="1001" spans="1:6">
      <c r="A1001" s="1" t="s">
        <v>99</v>
      </c>
      <c r="B1001" s="1">
        <v>10</v>
      </c>
      <c r="C1001" s="1">
        <v>1670</v>
      </c>
      <c r="D1001" s="2">
        <f>+D1000-Tabla3[[#This Row],[Demanda]]+F1000</f>
        <v>2077</v>
      </c>
      <c r="E1001" s="2">
        <v>5000</v>
      </c>
      <c r="F1001" s="2"/>
    </row>
    <row r="1002" spans="1:6">
      <c r="A1002" s="1" t="s">
        <v>99</v>
      </c>
      <c r="B1002" s="1">
        <v>11</v>
      </c>
      <c r="C1002" s="1">
        <v>1605</v>
      </c>
      <c r="D1002" s="2">
        <f>+D1001-Tabla3[[#This Row],[Demanda]]+F1001</f>
        <v>472</v>
      </c>
      <c r="E1002" s="2"/>
      <c r="F1002" s="2">
        <v>2500</v>
      </c>
    </row>
    <row r="1003" spans="1:6">
      <c r="A1003" s="1" t="s">
        <v>99</v>
      </c>
      <c r="B1003" s="1">
        <v>12</v>
      </c>
      <c r="C1003" s="1">
        <v>1953</v>
      </c>
      <c r="D1003" s="2">
        <f>+D1002-Tabla3[[#This Row],[Demanda]]+F1002</f>
        <v>1019</v>
      </c>
      <c r="E1003" s="2"/>
      <c r="F1003" s="2">
        <v>2500</v>
      </c>
    </row>
    <row r="1004" spans="1:6">
      <c r="A1004" s="1" t="s">
        <v>99</v>
      </c>
      <c r="B1004" s="1">
        <v>13</v>
      </c>
      <c r="C1004" s="1">
        <v>1890</v>
      </c>
      <c r="D1004" s="2">
        <f>+D1003-Tabla3[[#This Row],[Demanda]]+F1003</f>
        <v>1629</v>
      </c>
      <c r="E1004" s="2">
        <v>5000</v>
      </c>
      <c r="F1004" s="2"/>
    </row>
    <row r="1005" spans="1:6">
      <c r="A1005" s="1" t="s">
        <v>99</v>
      </c>
      <c r="B1005" s="1">
        <v>14</v>
      </c>
      <c r="C1005" s="1">
        <v>1919</v>
      </c>
      <c r="D1005" s="2">
        <f>+D1004-Tabla3[[#This Row],[Demanda]]+F1004</f>
        <v>-290</v>
      </c>
      <c r="E1005" s="2"/>
      <c r="F1005" s="2">
        <v>2500</v>
      </c>
    </row>
    <row r="1006" spans="1:6">
      <c r="A1006" s="1" t="s">
        <v>99</v>
      </c>
      <c r="B1006" s="1">
        <v>15</v>
      </c>
      <c r="C1006" s="1">
        <v>1460</v>
      </c>
      <c r="D1006" s="2">
        <f>+D1005-Tabla3[[#This Row],[Demanda]]+F1005</f>
        <v>750</v>
      </c>
      <c r="E1006" s="2"/>
      <c r="F1006" s="2">
        <v>2500</v>
      </c>
    </row>
    <row r="1007" spans="1:6">
      <c r="A1007" s="1" t="s">
        <v>99</v>
      </c>
      <c r="B1007" s="1">
        <v>16</v>
      </c>
      <c r="C1007" s="1">
        <v>1506</v>
      </c>
      <c r="D1007" s="2">
        <f>+D1006-Tabla3[[#This Row],[Demanda]]+F1006</f>
        <v>1744</v>
      </c>
      <c r="E1007" s="2">
        <v>5000</v>
      </c>
      <c r="F1007" s="2"/>
    </row>
    <row r="1008" spans="1:6">
      <c r="A1008" s="1" t="s">
        <v>99</v>
      </c>
      <c r="B1008" s="1">
        <v>17</v>
      </c>
      <c r="C1008" s="1">
        <v>1517</v>
      </c>
      <c r="D1008" s="2">
        <f>+D1007-Tabla3[[#This Row],[Demanda]]+F1007</f>
        <v>227</v>
      </c>
      <c r="E1008" s="2"/>
      <c r="F1008" s="2">
        <v>2500</v>
      </c>
    </row>
    <row r="1009" spans="1:6">
      <c r="A1009" s="1" t="s">
        <v>99</v>
      </c>
      <c r="B1009" s="1">
        <v>18</v>
      </c>
      <c r="C1009" s="1">
        <v>1515</v>
      </c>
      <c r="D1009" s="2">
        <f>+D1008-Tabla3[[#This Row],[Demanda]]+F1008</f>
        <v>1212</v>
      </c>
      <c r="E1009" s="2"/>
      <c r="F1009" s="2">
        <v>2500</v>
      </c>
    </row>
    <row r="1010" spans="1:6">
      <c r="A1010" s="1" t="s">
        <v>99</v>
      </c>
      <c r="B1010" s="1">
        <v>19</v>
      </c>
      <c r="C1010" s="1">
        <v>1371</v>
      </c>
      <c r="D1010" s="2">
        <f>+D1009-Tabla3[[#This Row],[Demanda]]+F1009</f>
        <v>2341</v>
      </c>
      <c r="E1010" s="2">
        <v>5000</v>
      </c>
      <c r="F1010" s="2"/>
    </row>
    <row r="1011" spans="1:6">
      <c r="A1011" s="1" t="s">
        <v>99</v>
      </c>
      <c r="B1011" s="1">
        <v>20</v>
      </c>
      <c r="C1011" s="1">
        <v>1442</v>
      </c>
      <c r="D1011" s="2">
        <f>+D1010-Tabla3[[#This Row],[Demanda]]+F1010</f>
        <v>899</v>
      </c>
      <c r="E1011" s="2"/>
      <c r="F1011" s="2">
        <v>2500</v>
      </c>
    </row>
    <row r="1012" spans="1:6">
      <c r="A1012" s="1" t="s">
        <v>99</v>
      </c>
      <c r="B1012" s="1">
        <v>21</v>
      </c>
      <c r="C1012" s="1">
        <v>1559</v>
      </c>
      <c r="D1012" s="2">
        <f>+D1011-Tabla3[[#This Row],[Demanda]]+F1011</f>
        <v>1840</v>
      </c>
      <c r="E1012" s="2">
        <v>5000</v>
      </c>
      <c r="F1012" s="2">
        <v>2500</v>
      </c>
    </row>
    <row r="1013" spans="1:6">
      <c r="A1013" s="1" t="s">
        <v>99</v>
      </c>
      <c r="B1013" s="1">
        <v>22</v>
      </c>
      <c r="C1013" s="1">
        <v>1391</v>
      </c>
      <c r="D1013" s="2">
        <f>+D1012-Tabla3[[#This Row],[Demanda]]+F1012</f>
        <v>2949</v>
      </c>
      <c r="E1013" s="2"/>
      <c r="F1013" s="2">
        <v>2500</v>
      </c>
    </row>
    <row r="1014" spans="1:6">
      <c r="A1014" s="1" t="s">
        <v>99</v>
      </c>
      <c r="B1014" s="1">
        <v>23</v>
      </c>
      <c r="C1014" s="1">
        <v>1393</v>
      </c>
      <c r="D1014" s="2">
        <f>+D1013-Tabla3[[#This Row],[Demanda]]+F1013</f>
        <v>4056</v>
      </c>
      <c r="E1014" s="2">
        <v>5000</v>
      </c>
      <c r="F1014" s="2">
        <v>2500</v>
      </c>
    </row>
    <row r="1015" spans="1:6">
      <c r="A1015" s="1" t="s">
        <v>99</v>
      </c>
      <c r="B1015" s="1">
        <v>24</v>
      </c>
      <c r="C1015" s="1">
        <v>1426</v>
      </c>
      <c r="D1015" s="2">
        <f>+D1014-Tabla3[[#This Row],[Demanda]]+F1014</f>
        <v>5130</v>
      </c>
      <c r="E1015" s="2"/>
      <c r="F1015" s="2">
        <v>2500</v>
      </c>
    </row>
    <row r="1016" spans="1:6">
      <c r="A1016" s="1" t="s">
        <v>99</v>
      </c>
      <c r="B1016" s="1">
        <v>25</v>
      </c>
      <c r="C1016" s="1">
        <v>1086</v>
      </c>
      <c r="D1016" s="2">
        <f>+D1015-Tabla3[[#This Row],[Demanda]]+F1015</f>
        <v>6544</v>
      </c>
      <c r="E1016" s="2"/>
      <c r="F1016" s="2">
        <v>2500</v>
      </c>
    </row>
    <row r="1017" spans="1:6">
      <c r="A1017" s="1" t="s">
        <v>99</v>
      </c>
      <c r="B1017" s="1">
        <v>26</v>
      </c>
      <c r="C1017" s="1">
        <v>1139</v>
      </c>
      <c r="D1017" s="2">
        <f>+D1016-Tabla3[[#This Row],[Demanda]]+F1016</f>
        <v>7905</v>
      </c>
      <c r="E1017" s="2"/>
      <c r="F1017" s="2"/>
    </row>
    <row r="1018" spans="1:6">
      <c r="A1018" s="1" t="s">
        <v>99</v>
      </c>
      <c r="B1018" s="1">
        <v>27</v>
      </c>
      <c r="C1018" s="1">
        <v>1035</v>
      </c>
      <c r="D1018" s="2">
        <f>+D1017-Tabla3[[#This Row],[Demanda]]+F1017</f>
        <v>6870</v>
      </c>
      <c r="E1018" s="2">
        <v>5000</v>
      </c>
      <c r="F1018" s="2"/>
    </row>
    <row r="1019" spans="1:6">
      <c r="A1019" s="1" t="s">
        <v>99</v>
      </c>
      <c r="B1019" s="1">
        <v>28</v>
      </c>
      <c r="C1019" s="1">
        <v>984</v>
      </c>
      <c r="D1019" s="2">
        <f>+D1018-Tabla3[[#This Row],[Demanda]]+F1018</f>
        <v>5886</v>
      </c>
      <c r="E1019" s="2"/>
      <c r="F1019" s="2">
        <v>2500</v>
      </c>
    </row>
    <row r="1020" spans="1:6">
      <c r="A1020" s="1" t="s">
        <v>99</v>
      </c>
      <c r="B1020" s="1">
        <v>29</v>
      </c>
      <c r="C1020" s="1">
        <v>1192</v>
      </c>
      <c r="D1020" s="2">
        <f>+D1019-Tabla3[[#This Row],[Demanda]]+F1019</f>
        <v>7194</v>
      </c>
      <c r="E1020" s="2"/>
      <c r="F1020" s="2">
        <v>2500</v>
      </c>
    </row>
    <row r="1021" spans="1:6">
      <c r="A1021" s="1" t="s">
        <v>99</v>
      </c>
      <c r="B1021" s="1">
        <v>30</v>
      </c>
      <c r="C1021" s="1">
        <v>1119</v>
      </c>
      <c r="D1021" s="2">
        <f>+D1020-Tabla3[[#This Row],[Demanda]]+F1020</f>
        <v>8575</v>
      </c>
      <c r="E1021" s="2">
        <v>5000</v>
      </c>
      <c r="F1021" s="2"/>
    </row>
    <row r="1022" spans="1:6">
      <c r="A1022" s="1" t="s">
        <v>99</v>
      </c>
      <c r="B1022" s="1">
        <v>31</v>
      </c>
      <c r="C1022" s="1">
        <v>965</v>
      </c>
      <c r="D1022" s="2">
        <f>+D1021-Tabla3[[#This Row],[Demanda]]+F1021</f>
        <v>7610</v>
      </c>
      <c r="E1022" s="2"/>
      <c r="F1022" s="2">
        <v>2500</v>
      </c>
    </row>
    <row r="1023" spans="1:6">
      <c r="A1023" s="1" t="s">
        <v>99</v>
      </c>
      <c r="B1023" s="1">
        <v>32</v>
      </c>
      <c r="C1023" s="1">
        <v>773</v>
      </c>
      <c r="D1023" s="2">
        <f>+D1022-Tabla3[[#This Row],[Demanda]]+F1022</f>
        <v>9337</v>
      </c>
      <c r="E1023" s="2"/>
      <c r="F1023" s="2">
        <v>2500</v>
      </c>
    </row>
    <row r="1024" spans="1:6">
      <c r="A1024" s="1" t="s">
        <v>99</v>
      </c>
      <c r="B1024" s="1">
        <v>33</v>
      </c>
      <c r="C1024" s="1">
        <v>555</v>
      </c>
      <c r="D1024" s="2">
        <f>+D1023-Tabla3[[#This Row],[Demanda]]+F1023</f>
        <v>11282</v>
      </c>
      <c r="E1024" s="2"/>
      <c r="F1024" s="2"/>
    </row>
    <row r="1025" spans="1:6">
      <c r="A1025" s="1" t="s">
        <v>99</v>
      </c>
      <c r="B1025" s="1">
        <v>34</v>
      </c>
      <c r="C1025" s="1">
        <v>659</v>
      </c>
      <c r="D1025" s="2">
        <f>+D1024-Tabla3[[#This Row],[Demanda]]+F1024</f>
        <v>10623</v>
      </c>
      <c r="E1025" s="2"/>
      <c r="F1025" s="2"/>
    </row>
    <row r="1026" spans="1:6">
      <c r="A1026" s="1" t="s">
        <v>99</v>
      </c>
      <c r="B1026" s="1">
        <v>35</v>
      </c>
      <c r="C1026" s="1">
        <v>649</v>
      </c>
      <c r="D1026" s="2">
        <f>+D1025-Tabla3[[#This Row],[Demanda]]+F1025</f>
        <v>9974</v>
      </c>
      <c r="E1026" s="2">
        <v>5000</v>
      </c>
      <c r="F1026" s="2"/>
    </row>
    <row r="1027" spans="1:6">
      <c r="A1027" s="1" t="s">
        <v>99</v>
      </c>
      <c r="B1027" s="1">
        <v>36</v>
      </c>
      <c r="C1027" s="1">
        <v>731</v>
      </c>
      <c r="D1027" s="2">
        <f>+D1026-Tabla3[[#This Row],[Demanda]]+F1026</f>
        <v>9243</v>
      </c>
      <c r="E1027" s="2"/>
      <c r="F1027" s="2">
        <v>2500</v>
      </c>
    </row>
    <row r="1028" spans="1:6">
      <c r="A1028" s="1" t="s">
        <v>99</v>
      </c>
      <c r="B1028" s="1">
        <v>37</v>
      </c>
      <c r="C1028" s="1">
        <v>402</v>
      </c>
      <c r="D1028" s="2">
        <f>+D1027-Tabla3[[#This Row],[Demanda]]+F1027</f>
        <v>11341</v>
      </c>
      <c r="E1028" s="2"/>
      <c r="F1028" s="2">
        <v>2500</v>
      </c>
    </row>
    <row r="1029" spans="1:6">
      <c r="A1029" s="1" t="s">
        <v>99</v>
      </c>
      <c r="B1029" s="1">
        <v>38</v>
      </c>
      <c r="C1029" s="1">
        <v>759</v>
      </c>
      <c r="D1029" s="2">
        <f>+D1028-Tabla3[[#This Row],[Demanda]]+F1028</f>
        <v>13082</v>
      </c>
      <c r="E1029" s="2"/>
      <c r="F1029" s="2"/>
    </row>
    <row r="1030" spans="1:6">
      <c r="A1030" s="1" t="s">
        <v>99</v>
      </c>
      <c r="B1030" s="1">
        <v>39</v>
      </c>
      <c r="C1030" s="1">
        <v>498</v>
      </c>
      <c r="D1030" s="2">
        <f>+D1029-Tabla3[[#This Row],[Demanda]]+F1029</f>
        <v>12584</v>
      </c>
      <c r="E1030" s="2"/>
      <c r="F1030" s="2"/>
    </row>
    <row r="1031" spans="1:6">
      <c r="A1031" s="1" t="s">
        <v>99</v>
      </c>
      <c r="B1031" s="1">
        <v>40</v>
      </c>
      <c r="C1031" s="1">
        <v>551</v>
      </c>
      <c r="D1031" s="2">
        <f>+D1030-Tabla3[[#This Row],[Demanda]]+F1030</f>
        <v>12033</v>
      </c>
      <c r="E1031" s="2"/>
      <c r="F1031" s="2"/>
    </row>
    <row r="1032" spans="1:6">
      <c r="A1032" s="1" t="s">
        <v>99</v>
      </c>
      <c r="B1032" s="1">
        <v>41</v>
      </c>
      <c r="C1032" s="1">
        <v>576</v>
      </c>
      <c r="D1032" s="2">
        <f>+D1031-Tabla3[[#This Row],[Demanda]]+F1031</f>
        <v>11457</v>
      </c>
      <c r="E1032" s="2"/>
      <c r="F1032" s="2"/>
    </row>
    <row r="1033" spans="1:6">
      <c r="A1033" s="1" t="s">
        <v>99</v>
      </c>
      <c r="B1033" s="1">
        <v>42</v>
      </c>
      <c r="C1033" s="1">
        <v>629</v>
      </c>
      <c r="D1033" s="2">
        <f>+D1032-Tabla3[[#This Row],[Demanda]]+F1032</f>
        <v>10828</v>
      </c>
      <c r="E1033" s="2">
        <v>5000</v>
      </c>
      <c r="F1033" s="2"/>
    </row>
    <row r="1034" spans="1:6">
      <c r="A1034" s="1" t="s">
        <v>99</v>
      </c>
      <c r="B1034" s="1">
        <v>43</v>
      </c>
      <c r="C1034" s="1">
        <v>715</v>
      </c>
      <c r="D1034" s="2">
        <f>+D1033-Tabla3[[#This Row],[Demanda]]+F1033</f>
        <v>10113</v>
      </c>
      <c r="E1034" s="2"/>
      <c r="F1034" s="2">
        <v>2500</v>
      </c>
    </row>
    <row r="1035" spans="1:6">
      <c r="A1035" s="1" t="s">
        <v>99</v>
      </c>
      <c r="B1035" s="1">
        <v>44</v>
      </c>
      <c r="C1035" s="1">
        <v>626</v>
      </c>
      <c r="D1035" s="2">
        <f>+D1034-Tabla3[[#This Row],[Demanda]]+F1034</f>
        <v>11987</v>
      </c>
      <c r="E1035" s="2"/>
      <c r="F1035" s="2">
        <v>2500</v>
      </c>
    </row>
    <row r="1036" spans="1:6">
      <c r="A1036" s="1" t="s">
        <v>99</v>
      </c>
      <c r="B1036" s="1">
        <v>45</v>
      </c>
      <c r="C1036" s="1">
        <v>854</v>
      </c>
      <c r="D1036" s="2">
        <f>+D1035-Tabla3[[#This Row],[Demanda]]+F1035</f>
        <v>13633</v>
      </c>
      <c r="E1036" s="2"/>
      <c r="F1036" s="2"/>
    </row>
    <row r="1037" spans="1:6">
      <c r="A1037" s="1" t="s">
        <v>99</v>
      </c>
      <c r="B1037" s="1">
        <v>46</v>
      </c>
      <c r="C1037" s="1">
        <v>779</v>
      </c>
      <c r="D1037" s="2">
        <f>+D1036-Tabla3[[#This Row],[Demanda]]+F1036</f>
        <v>12854</v>
      </c>
      <c r="E1037" s="2"/>
      <c r="F1037" s="2"/>
    </row>
    <row r="1038" spans="1:6">
      <c r="A1038" s="1" t="s">
        <v>99</v>
      </c>
      <c r="B1038" s="1">
        <v>47</v>
      </c>
      <c r="C1038" s="1">
        <v>680</v>
      </c>
      <c r="D1038" s="2">
        <f>+D1037-Tabla3[[#This Row],[Demanda]]+F1037</f>
        <v>12174</v>
      </c>
      <c r="E1038" s="2"/>
      <c r="F1038" s="2"/>
    </row>
    <row r="1039" spans="1:6">
      <c r="A1039" s="1" t="s">
        <v>99</v>
      </c>
      <c r="B1039" s="1">
        <v>48</v>
      </c>
      <c r="C1039" s="1">
        <v>681</v>
      </c>
      <c r="D1039" s="2">
        <f>+D1038-Tabla3[[#This Row],[Demanda]]+F1038</f>
        <v>11493</v>
      </c>
      <c r="E1039" s="2"/>
      <c r="F1039" s="2"/>
    </row>
    <row r="1040" spans="1:6">
      <c r="A1040" s="1" t="s">
        <v>99</v>
      </c>
      <c r="B1040" s="1">
        <v>49</v>
      </c>
      <c r="C1040" s="1">
        <v>1419</v>
      </c>
      <c r="D1040" s="2">
        <f>+D1039-Tabla3[[#This Row],[Demanda]]+F1039</f>
        <v>10074</v>
      </c>
      <c r="E1040" s="2">
        <v>5000</v>
      </c>
      <c r="F1040" s="2"/>
    </row>
    <row r="1041" spans="1:6">
      <c r="A1041" s="1" t="s">
        <v>99</v>
      </c>
      <c r="B1041" s="1">
        <v>50</v>
      </c>
      <c r="C1041" s="1">
        <v>851</v>
      </c>
      <c r="D1041" s="2">
        <f>+D1040-Tabla3[[#This Row],[Demanda]]+F1040</f>
        <v>9223</v>
      </c>
      <c r="E1041" s="2"/>
      <c r="F1041" s="2">
        <v>2500</v>
      </c>
    </row>
    <row r="1042" spans="1:6">
      <c r="A1042" s="1" t="s">
        <v>99</v>
      </c>
      <c r="B1042" s="1">
        <v>51</v>
      </c>
      <c r="C1042" s="1">
        <v>1029</v>
      </c>
      <c r="D1042" s="2">
        <f>+D1041-Tabla3[[#This Row],[Demanda]]+F1041</f>
        <v>10694</v>
      </c>
      <c r="E1042" s="2"/>
      <c r="F1042" s="2">
        <v>2500</v>
      </c>
    </row>
    <row r="1043" spans="1:6">
      <c r="A1043" s="1" t="s">
        <v>99</v>
      </c>
      <c r="B1043" s="1">
        <v>52</v>
      </c>
      <c r="C1043" s="1">
        <v>1175</v>
      </c>
      <c r="D1043" s="2">
        <f>+D1042-Tabla3[[#This Row],[Demanda]]+F1042</f>
        <v>12019</v>
      </c>
      <c r="E1043" s="2"/>
      <c r="F1043" s="2"/>
    </row>
    <row r="1044" spans="1:6">
      <c r="A1044" s="1" t="s">
        <v>99</v>
      </c>
      <c r="B1044" s="1">
        <v>53</v>
      </c>
      <c r="C1044" s="1">
        <v>1355</v>
      </c>
      <c r="D1044" s="2">
        <f>+D1043-Tabla3[[#This Row],[Demanda]]+F1043</f>
        <v>10664</v>
      </c>
      <c r="E1044" s="2">
        <v>5000</v>
      </c>
      <c r="F1044" s="2"/>
    </row>
    <row r="1045" spans="1:6">
      <c r="A1045" s="1" t="s">
        <v>99</v>
      </c>
      <c r="B1045" s="1">
        <v>54</v>
      </c>
      <c r="C1045" s="1">
        <v>1362</v>
      </c>
      <c r="D1045" s="2">
        <f>+D1044-Tabla3[[#This Row],[Demanda]]+F1044</f>
        <v>9302</v>
      </c>
      <c r="E1045" s="2"/>
      <c r="F1045" s="2">
        <v>2500</v>
      </c>
    </row>
    <row r="1046" spans="1:6">
      <c r="A1046" s="1" t="s">
        <v>99</v>
      </c>
      <c r="B1046" s="1">
        <v>55</v>
      </c>
      <c r="C1046" s="1">
        <v>1201</v>
      </c>
      <c r="D1046" s="2">
        <f>+D1045-Tabla3[[#This Row],[Demanda]]+F1045</f>
        <v>10601</v>
      </c>
      <c r="E1046" s="2"/>
      <c r="F1046" s="2">
        <v>2500</v>
      </c>
    </row>
    <row r="1047" spans="1:6">
      <c r="A1047" s="1" t="s">
        <v>99</v>
      </c>
      <c r="B1047" s="1">
        <v>56</v>
      </c>
      <c r="C1047" s="1">
        <v>1294</v>
      </c>
      <c r="D1047" s="2">
        <f>+D1046-Tabla3[[#This Row],[Demanda]]+F1046</f>
        <v>11807</v>
      </c>
      <c r="E1047" s="2"/>
      <c r="F1047" s="2"/>
    </row>
    <row r="1048" spans="1:6">
      <c r="A1048" s="1" t="s">
        <v>99</v>
      </c>
      <c r="B1048" s="1">
        <v>57</v>
      </c>
      <c r="C1048" s="1">
        <v>1281</v>
      </c>
      <c r="D1048" s="2">
        <f>+D1047-Tabla3[[#This Row],[Demanda]]+F1047</f>
        <v>10526</v>
      </c>
      <c r="E1048" s="2">
        <v>5000</v>
      </c>
      <c r="F1048" s="2"/>
    </row>
    <row r="1049" spans="1:6">
      <c r="A1049" s="1" t="s">
        <v>99</v>
      </c>
      <c r="B1049" s="1">
        <v>58</v>
      </c>
      <c r="C1049" s="1">
        <v>1521</v>
      </c>
      <c r="D1049" s="2">
        <f>+D1048-Tabla3[[#This Row],[Demanda]]+F1048</f>
        <v>9005</v>
      </c>
      <c r="E1049" s="2"/>
      <c r="F1049" s="2">
        <v>2500</v>
      </c>
    </row>
    <row r="1050" spans="1:6">
      <c r="A1050" s="1" t="s">
        <v>99</v>
      </c>
      <c r="B1050" s="1">
        <v>59</v>
      </c>
      <c r="C1050" s="1">
        <v>1490</v>
      </c>
      <c r="D1050" s="2">
        <f>+D1049-Tabla3[[#This Row],[Demanda]]+F1049</f>
        <v>10015</v>
      </c>
      <c r="E1050" s="2"/>
      <c r="F1050" s="2">
        <v>2500</v>
      </c>
    </row>
    <row r="1051" spans="1:6">
      <c r="A1051" s="1" t="s">
        <v>99</v>
      </c>
      <c r="B1051" s="1">
        <v>60</v>
      </c>
      <c r="C1051" s="1">
        <v>1564</v>
      </c>
      <c r="D1051" s="2">
        <f>+D1050-Tabla3[[#This Row],[Demanda]]+F1050</f>
        <v>10951</v>
      </c>
      <c r="E1051" s="2">
        <v>5000</v>
      </c>
      <c r="F1051" s="2"/>
    </row>
    <row r="1052" spans="1:6">
      <c r="A1052" s="1" t="s">
        <v>99</v>
      </c>
      <c r="B1052" s="1">
        <v>61</v>
      </c>
      <c r="C1052" s="1">
        <v>1702</v>
      </c>
      <c r="D1052" s="2">
        <f>+D1051-Tabla3[[#This Row],[Demanda]]+F1051</f>
        <v>9249</v>
      </c>
      <c r="E1052" s="2"/>
      <c r="F1052" s="2">
        <v>2500</v>
      </c>
    </row>
    <row r="1053" spans="1:6">
      <c r="A1053" s="1" t="s">
        <v>99</v>
      </c>
      <c r="B1053" s="1">
        <v>62</v>
      </c>
      <c r="C1053" s="1">
        <v>1773</v>
      </c>
      <c r="D1053" s="2">
        <f>+D1052-Tabla3[[#This Row],[Demanda]]+F1052</f>
        <v>9976</v>
      </c>
      <c r="E1053" s="2"/>
      <c r="F1053" s="2">
        <v>2500</v>
      </c>
    </row>
    <row r="1054" spans="1:6">
      <c r="A1054" s="1" t="s">
        <v>99</v>
      </c>
      <c r="B1054" s="1">
        <v>63</v>
      </c>
      <c r="C1054" s="1">
        <v>1561</v>
      </c>
      <c r="D1054" s="2">
        <f>+D1053-Tabla3[[#This Row],[Demanda]]+F1053</f>
        <v>10915</v>
      </c>
      <c r="E1054" s="2"/>
      <c r="F1054" s="2"/>
    </row>
    <row r="1055" spans="1:6">
      <c r="A1055" s="1" t="s">
        <v>99</v>
      </c>
      <c r="B1055" s="1">
        <v>64</v>
      </c>
      <c r="C1055" s="1">
        <v>1691</v>
      </c>
      <c r="D1055" s="2">
        <f>+D1054-Tabla3[[#This Row],[Demanda]]+F1054</f>
        <v>9224</v>
      </c>
      <c r="E1055" s="2">
        <v>5000</v>
      </c>
      <c r="F1055" s="2"/>
    </row>
    <row r="1056" spans="1:6">
      <c r="A1056" s="1" t="s">
        <v>99</v>
      </c>
      <c r="B1056" s="1">
        <v>65</v>
      </c>
      <c r="C1056" s="1">
        <v>1632</v>
      </c>
      <c r="D1056" s="2">
        <f>+D1055-Tabla3[[#This Row],[Demanda]]+F1055</f>
        <v>7592</v>
      </c>
      <c r="E1056" s="2"/>
      <c r="F1056" s="2">
        <v>2500</v>
      </c>
    </row>
    <row r="1057" spans="1:6">
      <c r="A1057" s="1" t="s">
        <v>99</v>
      </c>
      <c r="B1057" s="1">
        <v>66</v>
      </c>
      <c r="C1057" s="1">
        <v>1580</v>
      </c>
      <c r="D1057" s="2">
        <f>+D1056-Tabla3[[#This Row],[Demanda]]+F1056</f>
        <v>8512</v>
      </c>
      <c r="E1057" s="2"/>
      <c r="F1057" s="2">
        <v>2500</v>
      </c>
    </row>
    <row r="1058" spans="1:6">
      <c r="A1058" s="1" t="s">
        <v>99</v>
      </c>
      <c r="B1058" s="1">
        <v>67</v>
      </c>
      <c r="C1058" s="1">
        <v>1815</v>
      </c>
      <c r="D1058" s="2">
        <f>+D1057-Tabla3[[#This Row],[Demanda]]+F1057</f>
        <v>9197</v>
      </c>
      <c r="E1058" s="2">
        <v>5000</v>
      </c>
      <c r="F1058" s="2"/>
    </row>
    <row r="1059" spans="1:6">
      <c r="A1059" s="1" t="s">
        <v>99</v>
      </c>
      <c r="B1059" s="1">
        <v>68</v>
      </c>
      <c r="C1059" s="1">
        <v>1739</v>
      </c>
      <c r="D1059" s="2">
        <f>+D1058-Tabla3[[#This Row],[Demanda]]+F1058</f>
        <v>7458</v>
      </c>
      <c r="E1059" s="2"/>
      <c r="F1059" s="2">
        <v>2500</v>
      </c>
    </row>
    <row r="1060" spans="1:6">
      <c r="A1060" s="1" t="s">
        <v>99</v>
      </c>
      <c r="B1060" s="1">
        <v>69</v>
      </c>
      <c r="C1060" s="1">
        <v>1699</v>
      </c>
      <c r="D1060" s="2">
        <f>+D1059-Tabla3[[#This Row],[Demanda]]+F1059</f>
        <v>8259</v>
      </c>
      <c r="E1060" s="2"/>
      <c r="F1060" s="2">
        <v>2500</v>
      </c>
    </row>
    <row r="1061" spans="1:6">
      <c r="A1061" s="1" t="s">
        <v>99</v>
      </c>
      <c r="B1061" s="1">
        <v>70</v>
      </c>
      <c r="C1061" s="1">
        <v>1284</v>
      </c>
      <c r="D1061" s="2">
        <f>+D1060-Tabla3[[#This Row],[Demanda]]+F1060</f>
        <v>9475</v>
      </c>
      <c r="E1061" s="2">
        <v>5000</v>
      </c>
      <c r="F1061" s="2"/>
    </row>
    <row r="1062" spans="1:6">
      <c r="A1062" s="1" t="s">
        <v>99</v>
      </c>
      <c r="B1062" s="1">
        <v>71</v>
      </c>
      <c r="C1062" s="1">
        <v>1892</v>
      </c>
      <c r="D1062" s="2">
        <f>+D1061-Tabla3[[#This Row],[Demanda]]+F1061</f>
        <v>7583</v>
      </c>
      <c r="E1062" s="2"/>
      <c r="F1062" s="2">
        <v>2500</v>
      </c>
    </row>
    <row r="1063" spans="1:6">
      <c r="A1063" s="1" t="s">
        <v>99</v>
      </c>
      <c r="B1063" s="1">
        <v>72</v>
      </c>
      <c r="C1063" s="1">
        <v>1634</v>
      </c>
      <c r="D1063" s="2">
        <f>+D1062-Tabla3[[#This Row],[Demanda]]+F1062</f>
        <v>8449</v>
      </c>
      <c r="E1063" s="2"/>
      <c r="F1063" s="2">
        <v>2500</v>
      </c>
    </row>
    <row r="1064" spans="1:6">
      <c r="A1064" s="1" t="s">
        <v>99</v>
      </c>
      <c r="B1064" s="1">
        <v>73</v>
      </c>
      <c r="C1064" s="1">
        <v>1441</v>
      </c>
      <c r="D1064" s="2">
        <f>+D1063-Tabla3[[#This Row],[Demanda]]+F1063</f>
        <v>9508</v>
      </c>
      <c r="E1064" s="2"/>
      <c r="F1064" s="2"/>
    </row>
    <row r="1065" spans="1:6">
      <c r="A1065" s="1" t="s">
        <v>99</v>
      </c>
      <c r="B1065" s="1">
        <v>74</v>
      </c>
      <c r="C1065" s="1">
        <v>1488</v>
      </c>
      <c r="D1065" s="2">
        <f>+D1064-Tabla3[[#This Row],[Demanda]]+F1064</f>
        <v>8020</v>
      </c>
      <c r="E1065" s="2">
        <v>5000</v>
      </c>
      <c r="F1065" s="2"/>
    </row>
    <row r="1066" spans="1:6">
      <c r="A1066" s="1" t="s">
        <v>99</v>
      </c>
      <c r="B1066" s="1">
        <v>75</v>
      </c>
      <c r="C1066" s="1">
        <v>1378</v>
      </c>
      <c r="D1066" s="2">
        <f>+D1065-Tabla3[[#This Row],[Demanda]]+F1065</f>
        <v>6642</v>
      </c>
      <c r="E1066" s="2"/>
      <c r="F1066" s="2">
        <v>2500</v>
      </c>
    </row>
    <row r="1067" spans="1:6">
      <c r="A1067" s="1" t="s">
        <v>99</v>
      </c>
      <c r="B1067" s="1">
        <v>76</v>
      </c>
      <c r="C1067" s="1">
        <v>1108</v>
      </c>
      <c r="D1067" s="2">
        <f>+D1066-Tabla3[[#This Row],[Demanda]]+F1066</f>
        <v>8034</v>
      </c>
      <c r="E1067" s="2"/>
      <c r="F1067" s="2">
        <v>2500</v>
      </c>
    </row>
    <row r="1068" spans="1:6">
      <c r="A1068" s="1" t="s">
        <v>99</v>
      </c>
      <c r="B1068" s="1">
        <v>77</v>
      </c>
      <c r="C1068" s="1">
        <v>1211</v>
      </c>
      <c r="D1068" s="2">
        <f>+D1067-Tabla3[[#This Row],[Demanda]]+F1067</f>
        <v>9323</v>
      </c>
      <c r="E1068" s="2">
        <v>5000</v>
      </c>
      <c r="F1068" s="2"/>
    </row>
    <row r="1069" spans="1:6">
      <c r="A1069" s="1" t="s">
        <v>99</v>
      </c>
      <c r="B1069" s="1">
        <v>78</v>
      </c>
      <c r="C1069" s="1">
        <v>1276</v>
      </c>
      <c r="D1069" s="2">
        <f>+D1068-Tabla3[[#This Row],[Demanda]]+F1068</f>
        <v>8047</v>
      </c>
      <c r="E1069" s="2"/>
      <c r="F1069" s="2">
        <v>2500</v>
      </c>
    </row>
    <row r="1070" spans="1:6">
      <c r="A1070" s="1" t="s">
        <v>99</v>
      </c>
      <c r="B1070" s="1">
        <v>79</v>
      </c>
      <c r="C1070" s="1">
        <v>983</v>
      </c>
      <c r="D1070" s="2">
        <f>+D1069-Tabla3[[#This Row],[Demanda]]+F1069</f>
        <v>9564</v>
      </c>
      <c r="E1070" s="2"/>
      <c r="F1070" s="2">
        <v>2500</v>
      </c>
    </row>
    <row r="1071" spans="1:6">
      <c r="A1071" s="1" t="s">
        <v>99</v>
      </c>
      <c r="B1071" s="1">
        <v>80</v>
      </c>
      <c r="C1071" s="1">
        <v>940</v>
      </c>
      <c r="D1071" s="2">
        <f>+D1070-Tabla3[[#This Row],[Demanda]]+F1070</f>
        <v>11124</v>
      </c>
      <c r="E1071" s="2">
        <v>5000</v>
      </c>
      <c r="F1071" s="2"/>
    </row>
    <row r="1072" spans="1:6">
      <c r="A1072" s="1" t="s">
        <v>99</v>
      </c>
      <c r="B1072" s="1">
        <v>81</v>
      </c>
      <c r="C1072" s="1">
        <v>953</v>
      </c>
      <c r="D1072" s="2">
        <f>+D1071-Tabla3[[#This Row],[Demanda]]+F1071</f>
        <v>10171</v>
      </c>
      <c r="E1072" s="2"/>
      <c r="F1072" s="2">
        <v>2500</v>
      </c>
    </row>
    <row r="1073" spans="1:6">
      <c r="A1073" s="1" t="s">
        <v>99</v>
      </c>
      <c r="B1073" s="1">
        <v>82</v>
      </c>
      <c r="C1073" s="1">
        <v>1115</v>
      </c>
      <c r="D1073" s="2">
        <f>+D1072-Tabla3[[#This Row],[Demanda]]+F1072</f>
        <v>11556</v>
      </c>
      <c r="E1073" s="2"/>
      <c r="F1073" s="2">
        <v>2500</v>
      </c>
    </row>
    <row r="1074" spans="1:6">
      <c r="A1074" s="1" t="s">
        <v>99</v>
      </c>
      <c r="B1074" s="1">
        <v>83</v>
      </c>
      <c r="C1074" s="1">
        <v>885</v>
      </c>
      <c r="D1074" s="2">
        <f>+D1073-Tabla3[[#This Row],[Demanda]]+F1073</f>
        <v>13171</v>
      </c>
      <c r="E1074" s="2"/>
      <c r="F1074" s="2"/>
    </row>
    <row r="1075" spans="1:6">
      <c r="A1075" s="1" t="s">
        <v>99</v>
      </c>
      <c r="B1075" s="1">
        <v>84</v>
      </c>
      <c r="C1075" s="1">
        <v>952</v>
      </c>
      <c r="D1075" s="2">
        <f>+D1074-Tabla3[[#This Row],[Demanda]]+F1074</f>
        <v>12219</v>
      </c>
      <c r="E1075" s="2"/>
      <c r="F1075" s="2"/>
    </row>
    <row r="1076" spans="1:6">
      <c r="A1076" s="1" t="s">
        <v>99</v>
      </c>
      <c r="B1076" s="1">
        <v>85</v>
      </c>
      <c r="C1076" s="1">
        <v>657</v>
      </c>
      <c r="D1076" s="2">
        <f>+D1075-Tabla3[[#This Row],[Demanda]]+F1075</f>
        <v>11562</v>
      </c>
      <c r="E1076" s="2"/>
      <c r="F1076" s="2"/>
    </row>
    <row r="1077" spans="1:6">
      <c r="A1077" s="1" t="s">
        <v>99</v>
      </c>
      <c r="B1077" s="1">
        <v>86</v>
      </c>
      <c r="C1077" s="1">
        <v>690</v>
      </c>
      <c r="D1077" s="2">
        <f>+D1076-Tabla3[[#This Row],[Demanda]]+F1076</f>
        <v>10872</v>
      </c>
      <c r="E1077" s="2"/>
      <c r="F1077" s="2"/>
    </row>
    <row r="1078" spans="1:6">
      <c r="A1078" s="1" t="s">
        <v>99</v>
      </c>
      <c r="B1078" s="1">
        <v>87</v>
      </c>
      <c r="C1078" s="1">
        <v>675</v>
      </c>
      <c r="D1078" s="2">
        <f>+D1077-Tabla3[[#This Row],[Demanda]]+F1077</f>
        <v>10197</v>
      </c>
      <c r="E1078" s="2"/>
      <c r="F1078" s="2"/>
    </row>
    <row r="1079" spans="1:6">
      <c r="A1079" s="1" t="s">
        <v>99</v>
      </c>
      <c r="B1079" s="1">
        <v>88</v>
      </c>
      <c r="C1079" s="1">
        <v>739</v>
      </c>
      <c r="D1079" s="2">
        <f>+D1078-Tabla3[[#This Row],[Demanda]]+F1078</f>
        <v>9458</v>
      </c>
      <c r="E1079" s="2"/>
      <c r="F1079" s="2"/>
    </row>
    <row r="1080" spans="1:6">
      <c r="A1080" s="1" t="s">
        <v>99</v>
      </c>
      <c r="B1080" s="1">
        <v>89</v>
      </c>
      <c r="C1080" s="1">
        <v>499</v>
      </c>
      <c r="D1080" s="2">
        <f>+D1079-Tabla3[[#This Row],[Demanda]]+F1079</f>
        <v>8959</v>
      </c>
      <c r="E1080" s="2"/>
      <c r="F1080" s="2"/>
    </row>
    <row r="1081" spans="1:6">
      <c r="A1081" s="1" t="s">
        <v>99</v>
      </c>
      <c r="B1081" s="1">
        <v>90</v>
      </c>
      <c r="C1081" s="1">
        <v>547</v>
      </c>
      <c r="D1081" s="2">
        <f>+D1080-Tabla3[[#This Row],[Demanda]]+F1080</f>
        <v>8412</v>
      </c>
      <c r="E1081" s="2"/>
      <c r="F1081" s="2"/>
    </row>
    <row r="1083" spans="1:6">
      <c r="C1083">
        <f>SUM(C580:C631)</f>
        <v>55250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758E-3E14-4C4E-96F3-3AFC7B6FEC33}">
  <dimension ref="B4:I22"/>
  <sheetViews>
    <sheetView tabSelected="1" workbookViewId="0">
      <selection activeCell="D8" sqref="D8"/>
    </sheetView>
  </sheetViews>
  <sheetFormatPr defaultRowHeight="15"/>
  <cols>
    <col min="4" max="4" width="24.5703125" customWidth="1"/>
    <col min="5" max="5" width="12.28515625" customWidth="1"/>
  </cols>
  <sheetData>
    <row r="4" spans="2:9">
      <c r="B4" s="127" t="s">
        <v>18</v>
      </c>
      <c r="C4" t="s">
        <v>100</v>
      </c>
      <c r="D4" s="70">
        <f>Caracterización!G2*52</f>
        <v>58107.688888888886</v>
      </c>
    </row>
    <row r="5" spans="2:9">
      <c r="B5" s="127"/>
      <c r="C5" t="s">
        <v>101</v>
      </c>
      <c r="D5" s="24">
        <f>Caracterización!K2</f>
        <v>3415860</v>
      </c>
      <c r="E5" t="s">
        <v>102</v>
      </c>
    </row>
    <row r="6" spans="2:9">
      <c r="B6" s="127"/>
      <c r="C6" t="s">
        <v>66</v>
      </c>
      <c r="D6" s="24">
        <f>Caracterización!J2</f>
        <v>26478</v>
      </c>
      <c r="E6" t="s">
        <v>103</v>
      </c>
    </row>
    <row r="7" spans="2:9">
      <c r="B7" s="127"/>
      <c r="C7" t="s">
        <v>104</v>
      </c>
      <c r="D7" s="24">
        <f>Caracterización!D2*'EOQ family 1'!D6</f>
        <v>4766.04</v>
      </c>
      <c r="E7" t="s">
        <v>105</v>
      </c>
    </row>
    <row r="8" spans="2:9">
      <c r="B8" s="127"/>
      <c r="C8" s="69" t="s">
        <v>106</v>
      </c>
      <c r="D8" s="73">
        <f>((2*D4*D5)/(D7))^(1/2)</f>
        <v>9126.4733303803114</v>
      </c>
      <c r="F8" t="s">
        <v>107</v>
      </c>
    </row>
    <row r="11" spans="2:9">
      <c r="B11" s="127" t="s">
        <v>19</v>
      </c>
      <c r="C11" t="s">
        <v>100</v>
      </c>
      <c r="D11" s="70">
        <f>Caracterización!G3*52</f>
        <v>62513.244444444441</v>
      </c>
      <c r="E11" s="72"/>
    </row>
    <row r="12" spans="2:9">
      <c r="B12" s="127"/>
      <c r="C12" t="s">
        <v>101</v>
      </c>
      <c r="D12" s="24">
        <f>Caracterización!K3*6</f>
        <v>30747660</v>
      </c>
    </row>
    <row r="13" spans="2:9">
      <c r="B13" s="127"/>
      <c r="C13" t="s">
        <v>66</v>
      </c>
      <c r="D13" s="24">
        <f>Caracterización!J3</f>
        <v>35621</v>
      </c>
    </row>
    <row r="14" spans="2:9">
      <c r="B14" s="127"/>
      <c r="C14" t="s">
        <v>104</v>
      </c>
      <c r="D14" s="24">
        <f>Caracterización!D3*Caracterización!J3</f>
        <v>6411.78</v>
      </c>
    </row>
    <row r="15" spans="2:9">
      <c r="B15" s="127"/>
      <c r="C15" s="69" t="s">
        <v>106</v>
      </c>
      <c r="D15" s="71">
        <f>((2*D11*D12)/(D14*D13))^(1/2)</f>
        <v>129.73725136379684</v>
      </c>
    </row>
    <row r="16" spans="2:9">
      <c r="I16" s="68"/>
    </row>
    <row r="18" spans="2:4">
      <c r="B18" s="127" t="s">
        <v>20</v>
      </c>
      <c r="C18" t="s">
        <v>100</v>
      </c>
      <c r="D18" s="70">
        <f>Caracterización!G4*52</f>
        <v>61473.244444444441</v>
      </c>
    </row>
    <row r="19" spans="2:4">
      <c r="B19" s="127"/>
      <c r="C19" t="s">
        <v>101</v>
      </c>
      <c r="D19" s="24">
        <f>Caracterización!K4*7</f>
        <v>17301200</v>
      </c>
    </row>
    <row r="20" spans="2:4">
      <c r="B20" s="127"/>
      <c r="C20" t="s">
        <v>66</v>
      </c>
      <c r="D20" s="24">
        <f>Caracterización!J4</f>
        <v>40218</v>
      </c>
    </row>
    <row r="21" spans="2:4">
      <c r="B21" s="127"/>
      <c r="C21" t="s">
        <v>104</v>
      </c>
      <c r="D21" s="24">
        <f>Caracterización!D4*Caracterización!J4</f>
        <v>7239.24</v>
      </c>
    </row>
    <row r="22" spans="2:4">
      <c r="B22" s="127"/>
      <c r="C22" s="69" t="s">
        <v>106</v>
      </c>
      <c r="D22" s="71">
        <f>((2*D18*D19)/(D21*D20))^(1/2)</f>
        <v>85.475068256199663</v>
      </c>
    </row>
  </sheetData>
  <mergeCells count="3">
    <mergeCell ref="B4:B8"/>
    <mergeCell ref="B11:B15"/>
    <mergeCell ref="B18:B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1319-A05F-428D-A1AB-D6236082FD9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D8BD-C72C-4F50-9720-8FDF0181E0EB}">
  <dimension ref="A2:D26"/>
  <sheetViews>
    <sheetView workbookViewId="0">
      <selection activeCell="E10" sqref="E10"/>
    </sheetView>
  </sheetViews>
  <sheetFormatPr defaultRowHeight="15"/>
  <cols>
    <col min="2" max="2" width="33" bestFit="1" customWidth="1"/>
  </cols>
  <sheetData>
    <row r="2" spans="1:4">
      <c r="B2" s="67" t="s">
        <v>27</v>
      </c>
    </row>
    <row r="3" spans="1:4">
      <c r="A3" t="s">
        <v>108</v>
      </c>
      <c r="B3" t="s">
        <v>109</v>
      </c>
      <c r="C3">
        <f>'Team 3'!C1083</f>
        <v>55250</v>
      </c>
    </row>
    <row r="4" spans="1:4">
      <c r="B4" t="s">
        <v>110</v>
      </c>
      <c r="C4">
        <f>Caracterización!K8</f>
        <v>6451870</v>
      </c>
      <c r="D4" t="s">
        <v>111</v>
      </c>
    </row>
    <row r="5" spans="1:4">
      <c r="B5" t="s">
        <v>112</v>
      </c>
      <c r="C5">
        <f>Caracterización!J8</f>
        <v>56416</v>
      </c>
      <c r="D5" t="s">
        <v>103</v>
      </c>
    </row>
    <row r="6" spans="1:4">
      <c r="B6" t="s">
        <v>113</v>
      </c>
      <c r="C6">
        <f>Caracterización!D2*'EOQ FAMILY 3'!C5</f>
        <v>10154.879999999999</v>
      </c>
      <c r="D6" t="s">
        <v>105</v>
      </c>
    </row>
    <row r="8" spans="1:4">
      <c r="B8" t="s">
        <v>106</v>
      </c>
      <c r="C8">
        <f>((2*C3*C4)/(C6*C5))^(1/2)</f>
        <v>35.276492717760576</v>
      </c>
    </row>
    <row r="11" spans="1:4">
      <c r="B11" t="s">
        <v>114</v>
      </c>
    </row>
    <row r="12" spans="1:4">
      <c r="B12" t="s">
        <v>109</v>
      </c>
    </row>
    <row r="13" spans="1:4">
      <c r="B13" t="s">
        <v>110</v>
      </c>
    </row>
    <row r="14" spans="1:4">
      <c r="B14" t="s">
        <v>112</v>
      </c>
    </row>
    <row r="15" spans="1:4">
      <c r="B15" t="s">
        <v>113</v>
      </c>
    </row>
    <row r="17" spans="2:2">
      <c r="B17" t="s">
        <v>106</v>
      </c>
    </row>
    <row r="20" spans="2:2">
      <c r="B20" t="s">
        <v>29</v>
      </c>
    </row>
    <row r="21" spans="2:2">
      <c r="B21" t="s">
        <v>109</v>
      </c>
    </row>
    <row r="22" spans="2:2">
      <c r="B22" t="s">
        <v>110</v>
      </c>
    </row>
    <row r="23" spans="2:2">
      <c r="B23" t="s">
        <v>112</v>
      </c>
    </row>
    <row r="24" spans="2:2">
      <c r="B24" t="s">
        <v>113</v>
      </c>
    </row>
    <row r="26" spans="2:2">
      <c r="B2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F44A-81ED-410D-B281-D1A9A421B0B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1C98629F6EA4B9ECDDC5A5E93D398" ma:contentTypeVersion="4" ma:contentTypeDescription="Crear nuevo documento." ma:contentTypeScope="" ma:versionID="ae3ad9730d2d588226849e4ee3f651ba">
  <xsd:schema xmlns:xsd="http://www.w3.org/2001/XMLSchema" xmlns:xs="http://www.w3.org/2001/XMLSchema" xmlns:p="http://schemas.microsoft.com/office/2006/metadata/properties" xmlns:ns2="1abc0acf-bce5-49a0-8e79-eb9852c48afa" targetNamespace="http://schemas.microsoft.com/office/2006/metadata/properties" ma:root="true" ma:fieldsID="851cb114a6c7e166a265649a37a3e6ae" ns2:_="">
    <xsd:import namespace="1abc0acf-bce5-49a0-8e79-eb9852c48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c0acf-bce5-49a0-8e79-eb9852c48a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0C0D8F-F6CC-45A3-9BE7-D80D08030DF1}"/>
</file>

<file path=customXml/itemProps2.xml><?xml version="1.0" encoding="utf-8"?>
<ds:datastoreItem xmlns:ds="http://schemas.openxmlformats.org/officeDocument/2006/customXml" ds:itemID="{08561D3B-06BB-470A-BA5A-8CE4620A6E5D}"/>
</file>

<file path=customXml/itemProps3.xml><?xml version="1.0" encoding="utf-8"?>
<ds:datastoreItem xmlns:ds="http://schemas.openxmlformats.org/officeDocument/2006/customXml" ds:itemID="{71962AF8-BBA4-4DE9-93C0-1486C05E4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2024-02-08T02:43:58Z</dcterms:created>
  <dcterms:modified xsi:type="dcterms:W3CDTF">2024-04-15T21:43:33Z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0x0101006761C98629F6EA4B9ECDDC5A5E93D398</vt:lpwstr>
  </property>
</Properties>
</file>