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Detail" sheetId="2" state="visible" r:id="rId3"/>
    <sheet name="Components" sheetId="3" state="visible" r:id="rId4"/>
    <sheet name="Resources" sheetId="4" state="visible" r:id="rId5"/>
    <sheet name="Assessment &amp; Outcomes" sheetId="5" state="visible" r:id="rId6"/>
    <sheet name="_old_Physkit" sheetId="6" state="visible" r:id="rId7"/>
    <sheet name="_old_Pkhyskit3" sheetId="7" state="visible" r:id="rId8"/>
    <sheet name="calculation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<sst xmlns="http://schemas.openxmlformats.org/spreadsheetml/2006/main" count="397" uniqueCount="262">
  <si>
    <t xml:space="preserve">Kinematics</t>
  </si>
  <si>
    <t xml:space="preserve">Dynamics</t>
  </si>
  <si>
    <t xml:space="preserve">Waves and Thermodynamics</t>
  </si>
  <si>
    <t xml:space="preserve">Electricity and Magnetism</t>
  </si>
  <si>
    <t xml:space="preserve">Advanced Mechanics</t>
  </si>
  <si>
    <t xml:space="preserve">ElectroMagnetism</t>
  </si>
  <si>
    <t xml:space="preserve">Nature of Light</t>
  </si>
  <si>
    <t xml:space="preserve">Item</t>
  </si>
  <si>
    <t xml:space="preserve">Velocity</t>
  </si>
  <si>
    <t xml:space="preserve">1D Motion</t>
  </si>
  <si>
    <t xml:space="preserve">Inclined planes</t>
  </si>
  <si>
    <t xml:space="preserve">Newtons 2nd Law</t>
  </si>
  <si>
    <t xml:space="preserve">Power</t>
  </si>
  <si>
    <t xml:space="preserve">Collisions</t>
  </si>
  <si>
    <t xml:space="preserve">Momentum and Kinetic Energy</t>
  </si>
  <si>
    <t xml:space="preserve">Mechanical waves</t>
  </si>
  <si>
    <t xml:space="preserve">Wave types</t>
  </si>
  <si>
    <t xml:space="preserve">Progressive &amp; standing waves</t>
  </si>
  <si>
    <t xml:space="preserve">Resonance</t>
  </si>
  <si>
    <t xml:space="preserve">Pitch &amp; loudness</t>
  </si>
  <si>
    <t xml:space="preserve">Inverse square</t>
  </si>
  <si>
    <t xml:space="preserve">Wave interactions</t>
  </si>
  <si>
    <t xml:space="preserve">Reflection and refraction</t>
  </si>
  <si>
    <t xml:space="preserve">Total Internal Reflection</t>
  </si>
  <si>
    <t xml:space="preserve">Light dispersion</t>
  </si>
  <si>
    <t xml:space="preserve">Energy transfer</t>
  </si>
  <si>
    <t xml:space="preserve">Latent heat</t>
  </si>
  <si>
    <t xml:space="preserve">Charge</t>
  </si>
  <si>
    <t xml:space="preserve">Ohm's Law</t>
  </si>
  <si>
    <t xml:space="preserve">Series and parallel circuits</t>
  </si>
  <si>
    <t xml:space="preserve">Power &amp; energy</t>
  </si>
  <si>
    <t xml:space="preserve">Projectile Motion</t>
  </si>
  <si>
    <t xml:space="preserve">Uniform Circular Motion</t>
  </si>
  <si>
    <t xml:space="preserve">Banked Track</t>
  </si>
  <si>
    <t xml:space="preserve">Torque</t>
  </si>
  <si>
    <t xml:space="preserve">Conductor in Magnetic Field</t>
  </si>
  <si>
    <t xml:space="preserve">Parallel Current Carrying Conductors</t>
  </si>
  <si>
    <t xml:space="preserve">Lenz's Law and Induction</t>
  </si>
  <si>
    <t xml:space="preserve">Lenz's Law and Transformers</t>
  </si>
  <si>
    <t xml:space="preserve">Velocity of Light</t>
  </si>
  <si>
    <t xml:space="preserve">Spectroscopy</t>
  </si>
  <si>
    <t xml:space="preserve">Diffraction</t>
  </si>
  <si>
    <t xml:space="preserve">Malus' Law</t>
  </si>
  <si>
    <t xml:space="preserve">Wein's Law</t>
  </si>
  <si>
    <t xml:space="preserve">Photoelectric Effect</t>
  </si>
  <si>
    <t xml:space="preserve">Investigations</t>
  </si>
  <si>
    <t xml:space="preserve">PocketLab/PhysKyt</t>
  </si>
  <si>
    <t xml:space="preserve">PhysBryk/PhysKyt</t>
  </si>
  <si>
    <t xml:space="preserve">PhET Sims</t>
  </si>
  <si>
    <t xml:space="preserve">Mini Slinky</t>
  </si>
  <si>
    <t xml:space="preserve">Hodson Optical Set</t>
  </si>
  <si>
    <t xml:space="preserve">Hodson Induction Kit</t>
  </si>
  <si>
    <t xml:space="preserve">Diffraction grating</t>
  </si>
  <si>
    <t xml:space="preserve">Demonstrations</t>
  </si>
  <si>
    <t xml:space="preserve">Air Hockey Table</t>
  </si>
  <si>
    <t xml:space="preserve">Glass vacuum</t>
  </si>
  <si>
    <t xml:space="preserve">Parallel Wires</t>
  </si>
  <si>
    <t xml:space="preserve">Supplier</t>
  </si>
  <si>
    <t xml:space="preserve">@Cost</t>
  </si>
  <si>
    <t xml:space="preserve">Qty</t>
  </si>
  <si>
    <t xml:space="preserve">Cost</t>
  </si>
  <si>
    <t xml:space="preserve">PocketLab</t>
  </si>
  <si>
    <t xml:space="preserve">Voyager</t>
  </si>
  <si>
    <t xml:space="preserve">cd-soft</t>
  </si>
  <si>
    <t xml:space="preserve">Silicon Case</t>
  </si>
  <si>
    <t xml:space="preserve">Temperature probe</t>
  </si>
  <si>
    <t xml:space="preserve">Pressure sensor</t>
  </si>
  <si>
    <t xml:space="preserve">PhysBryk</t>
  </si>
  <si>
    <t xml:space="preserve">Adafruit Feather nRF52840 Sense</t>
  </si>
  <si>
    <t xml:space="preserve">Core Electronics</t>
  </si>
  <si>
    <t xml:space="preserve">LiPo battery 120mAh</t>
  </si>
  <si>
    <t xml:space="preserve">VL53L0X Time of Flight Distance Sensor</t>
  </si>
  <si>
    <t xml:space="preserve">LTC4311 I2C Active Terminator</t>
  </si>
  <si>
    <t xml:space="preserve">PhysKyt</t>
  </si>
  <si>
    <t xml:space="preserve">car chassis</t>
  </si>
  <si>
    <t xml:space="preserve">3d print</t>
  </si>
  <si>
    <t xml:space="preserve">car wheels (608 Bearings) x 16</t>
  </si>
  <si>
    <t xml:space="preserve">Amazon au</t>
  </si>
  <si>
    <t xml:space="preserve">Neodynium magnet cases</t>
  </si>
  <si>
    <t xml:space="preserve">Hot Wheels Track 90 cm</t>
  </si>
  <si>
    <t xml:space="preserve">Big W</t>
  </si>
  <si>
    <t xml:space="preserve">Neodynium magnets 12mm x 6</t>
  </si>
  <si>
    <t xml:space="preserve">Bunnings</t>
  </si>
  <si>
    <t xml:space="preserve">Banked track stand</t>
  </si>
  <si>
    <t xml:space="preserve">track pillar</t>
  </si>
  <si>
    <t xml:space="preserve">resonance apparatus</t>
  </si>
  <si>
    <t xml:space="preserve">Power Resistor Kit - 10W</t>
  </si>
  <si>
    <t xml:space="preserve">Regulated power source 9V</t>
  </si>
  <si>
    <t xml:space="preserve">to make</t>
  </si>
  <si>
    <t xml:space="preserve">E10 Indicator Light, Clear, 12 V, 100 mA, 10000h</t>
  </si>
  <si>
    <t xml:space="preserve">RS Components</t>
  </si>
  <si>
    <t xml:space="preserve">E10 Indicator Bulb Holder</t>
  </si>
  <si>
    <t xml:space="preserve">For PhysBryk only</t>
  </si>
  <si>
    <t xml:space="preserve">AS7341 10-Channel Spectrometer</t>
  </si>
  <si>
    <t xml:space="preserve">Thermocouple Type-K</t>
  </si>
  <si>
    <t xml:space="preserve">MCP9600 I2C Thermocouple Amplifier</t>
  </si>
  <si>
    <t xml:space="preserve">INA219 High Side DC Current Sensor</t>
  </si>
  <si>
    <t xml:space="preserve">Other</t>
  </si>
  <si>
    <t xml:space="preserve">Mini slinky</t>
  </si>
  <si>
    <t xml:space="preserve">Haines</t>
  </si>
  <si>
    <t xml:space="preserve">LM317T 1.2 → 37 V Linear Voltage Regulator</t>
  </si>
  <si>
    <t xml:space="preserve">Potentiometer 2.5kΩ, ±10%, 1W</t>
  </si>
  <si>
    <t xml:space="preserve">240Ω Metal Film Resistor 0.6W ±1% LR1F240R</t>
  </si>
  <si>
    <t xml:space="preserve">Potentiometer Knob</t>
  </si>
  <si>
    <t xml:space="preserve">Press Stud 9V PP3 Battery Contact</t>
  </si>
  <si>
    <t xml:space="preserve">PCB</t>
  </si>
  <si>
    <t xml:space="preserve">Case</t>
  </si>
  <si>
    <t xml:space="preserve">Pocketlab Lesson Index</t>
  </si>
  <si>
    <t xml:space="preserve">Eagle PCB tutorial</t>
  </si>
  <si>
    <t xml:space="preserve">PCB tutorial</t>
  </si>
  <si>
    <t xml:space="preserve">DC motor to AC phase generator mini</t>
  </si>
  <si>
    <t xml:space="preserve">DC motor to AC phase generator</t>
  </si>
  <si>
    <t xml:space="preserve">Cylindrical perspex lens 10mm</t>
  </si>
  <si>
    <t xml:space="preserve">ebay</t>
  </si>
  <si>
    <t xml:space="preserve">warlondplastics.</t>
  </si>
  <si>
    <t xml:space="preserve">Polaroid filters, 100 x 100mm square, pair</t>
  </si>
  <si>
    <t xml:space="preserve">LabNation BVBA Smartscope</t>
  </si>
  <si>
    <t xml:space="preserve">Amazon</t>
  </si>
  <si>
    <t xml:space="preserve">Hot Wheels Track 12 m</t>
  </si>
  <si>
    <t xml:space="preserve">Ecell kit</t>
  </si>
  <si>
    <t xml:space="preserve">KIT0098</t>
  </si>
  <si>
    <t xml:space="preserve">resistor set</t>
  </si>
  <si>
    <t xml:space="preserve">KIT-13053</t>
  </si>
  <si>
    <t xml:space="preserve">650nm Red Dot Laser Diode</t>
  </si>
  <si>
    <t xml:space="preserve">1. Kinematics</t>
  </si>
  <si>
    <t xml:space="preserve">2. Dynamics</t>
  </si>
  <si>
    <t xml:space="preserve">3. Waves and Thermodynamics</t>
  </si>
  <si>
    <t xml:space="preserve">4. Electricity and Magnetism</t>
  </si>
  <si>
    <t xml:space="preserve">5. Advanced Mechanics</t>
  </si>
  <si>
    <t xml:space="preserve">6. Electromagnetism</t>
  </si>
  <si>
    <t xml:space="preserve">7: The Nature of Light</t>
  </si>
  <si>
    <t xml:space="preserve">8: From the Universe to the Atom</t>
  </si>
  <si>
    <t xml:space="preserve">AT1: Portfolio</t>
  </si>
  <si>
    <t xml:space="preserve">AT2: Depth Study</t>
  </si>
  <si>
    <t xml:space="preserve">AT3: Exam</t>
  </si>
  <si>
    <t xml:space="preserve">Total</t>
  </si>
  <si>
    <t xml:space="preserve">Pracs</t>
  </si>
  <si>
    <t xml:space="preserve">Conolidate</t>
  </si>
  <si>
    <t xml:space="preserve">PH11/12-1 </t>
  </si>
  <si>
    <t xml:space="preserve">PH11/12-2</t>
  </si>
  <si>
    <t xml:space="preserve">PH11/12-3</t>
  </si>
  <si>
    <t xml:space="preserve">PH11/12-4</t>
  </si>
  <si>
    <t xml:space="preserve">PH11/12-5</t>
  </si>
  <si>
    <t xml:space="preserve">PH11/12-6</t>
  </si>
  <si>
    <t xml:space="preserve">PH11/12-7</t>
  </si>
  <si>
    <t xml:space="preserve">PH11-8</t>
  </si>
  <si>
    <t xml:space="preserve">PH11-9</t>
  </si>
  <si>
    <t xml:space="preserve">PH11-10</t>
  </si>
  <si>
    <t xml:space="preserve">PH11-11</t>
  </si>
  <si>
    <t xml:space="preserve">PH12-12</t>
  </si>
  <si>
    <t xml:space="preserve">PH12-13</t>
  </si>
  <si>
    <t xml:space="preserve">PH12-14</t>
  </si>
  <si>
    <t xml:space="preserve">PH12-15</t>
  </si>
  <si>
    <t xml:space="preserve">Force and time</t>
  </si>
  <si>
    <t xml:space="preserve">basic components</t>
  </si>
  <si>
    <t xml:space="preserve">basic cost</t>
  </si>
  <si>
    <t xml:space="preserve">deluxe</t>
  </si>
  <si>
    <t xml:space="preserve">deluxe cost</t>
  </si>
  <si>
    <t xml:space="preserve">order</t>
  </si>
  <si>
    <t xml:space="preserve">Equipment</t>
  </si>
  <si>
    <t xml:space="preserve">SKU</t>
  </si>
  <si>
    <t xml:space="preserve">Vendor</t>
  </si>
  <si>
    <t xml:space="preserve">y</t>
  </si>
  <si>
    <t xml:space="preserve">Metre rule</t>
  </si>
  <si>
    <t xml:space="preserve">TEB0423</t>
  </si>
  <si>
    <t xml:space="preserve">MTA</t>
  </si>
  <si>
    <t xml:space="preserve">Ball race and ramp</t>
  </si>
  <si>
    <t xml:space="preserve">Metal balls x 3</t>
  </si>
  <si>
    <t xml:space="preserve">bulk</t>
  </si>
  <si>
    <t xml:space="preserve">Multimeter</t>
  </si>
  <si>
    <t xml:space="preserve">QM1500</t>
  </si>
  <si>
    <t xml:space="preserve">Jaycar</t>
  </si>
  <si>
    <t xml:space="preserve">Hall's Car</t>
  </si>
  <si>
    <t xml:space="preserve">diffraction slides double slit</t>
  </si>
  <si>
    <t xml:space="preserve">diffraction slides single slit</t>
  </si>
  <si>
    <t xml:space="preserve">diffraction grating</t>
  </si>
  <si>
    <t xml:space="preserve">Bench pulley</t>
  </si>
  <si>
    <t xml:space="preserve">Mass carrier &amp; 50g masses</t>
  </si>
  <si>
    <t xml:space="preserve">Polarising filters x 2</t>
  </si>
  <si>
    <t xml:space="preserve">daedal2005 ebay</t>
  </si>
  <si>
    <t xml:space="preserve">Solenoid</t>
  </si>
  <si>
    <t xml:space="preserve">AF-2776</t>
  </si>
  <si>
    <t xml:space="preserve">Littlebird</t>
  </si>
  <si>
    <t xml:space="preserve">Friction cube</t>
  </si>
  <si>
    <t xml:space="preserve">ballons</t>
  </si>
  <si>
    <t xml:space="preserve">spring balance</t>
  </si>
  <si>
    <t xml:space="preserve">Air track</t>
  </si>
  <si>
    <t xml:space="preserve">Ripple tank</t>
  </si>
  <si>
    <t xml:space="preserve">Slinkys</t>
  </si>
  <si>
    <t xml:space="preserve">Vacuum pump</t>
  </si>
  <si>
    <t xml:space="preserve">SF-ROB-10398</t>
  </si>
  <si>
    <t xml:space="preserve">piezo buzzer 12v</t>
  </si>
  <si>
    <t xml:space="preserve">TB-AB3462</t>
  </si>
  <si>
    <t xml:space="preserve">Bluno nano</t>
  </si>
  <si>
    <t xml:space="preserve">DF-DFR0296</t>
  </si>
  <si>
    <t xml:space="preserve">IO shield</t>
  </si>
  <si>
    <t xml:space="preserve">DFR0012</t>
  </si>
  <si>
    <t xml:space="preserve">Cylindrical lens</t>
  </si>
  <si>
    <t xml:space="preserve">see bulk</t>
  </si>
  <si>
    <t xml:space="preserve">Breadboard</t>
  </si>
  <si>
    <t xml:space="preserve">FIT0096</t>
  </si>
  <si>
    <t xml:space="preserve">Breadboard power supply</t>
  </si>
  <si>
    <t xml:space="preserve">DFR0140</t>
  </si>
  <si>
    <t xml:space="preserve">nichrome wire (bulk)</t>
  </si>
  <si>
    <t xml:space="preserve">STEMtera</t>
  </si>
  <si>
    <t xml:space="preserve">conductivity set</t>
  </si>
  <si>
    <t xml:space="preserve">incandescent globe</t>
  </si>
  <si>
    <t xml:space="preserve">ID#</t>
  </si>
  <si>
    <t xml:space="preserve">Materials</t>
  </si>
  <si>
    <t xml:space="preserve">Quantity</t>
  </si>
  <si>
    <t xml:space="preserve">Price</t>
  </si>
  <si>
    <t xml:space="preserve">Vendor ID</t>
  </si>
  <si>
    <t xml:space="preserve">Little Bird Order</t>
  </si>
  <si>
    <t xml:space="preserve">20mm PVC end cap</t>
  </si>
  <si>
    <t xml:space="preserve">20mm PVC coupling</t>
  </si>
  <si>
    <t xml:space="preserve">TB-ZD0293</t>
  </si>
  <si>
    <t xml:space="preserve">LED 5MM CLR RED 23500MCD</t>
  </si>
  <si>
    <t xml:space="preserve">20mm PVC pipe 1m</t>
  </si>
  <si>
    <t xml:space="preserve">TB-RR0548</t>
  </si>
  <si>
    <t xml:space="preserve">100 ohm resistors x 8</t>
  </si>
  <si>
    <t xml:space="preserve">23500mcd Blue LED</t>
  </si>
  <si>
    <t xml:space="preserve">100 ohm resistor pkt of 8</t>
  </si>
  <si>
    <t xml:space="preserve">DFR0250</t>
  </si>
  <si>
    <t xml:space="preserve">Polaroid filter 100 x 100 mm pair</t>
  </si>
  <si>
    <t xml:space="preserve">AF-356</t>
  </si>
  <si>
    <t xml:space="preserve">Breadboard trim potentiometer [10K]</t>
  </si>
  <si>
    <t xml:space="preserve">PL-1708</t>
  </si>
  <si>
    <t xml:space="preserve">Jumper wire M-M 3"</t>
  </si>
  <si>
    <t xml:space="preserve">PL-1720</t>
  </si>
  <si>
    <t xml:space="preserve">Jumper Wire 10-Pack M-F 6" Black</t>
  </si>
  <si>
    <t xml:space="preserve">Batteries</t>
  </si>
  <si>
    <t xml:space="preserve">PL-1722</t>
  </si>
  <si>
    <t xml:space="preserve">Jumper Wire 10-Pack M-F 6" Red</t>
  </si>
  <si>
    <t xml:space="preserve">mini-slinky</t>
  </si>
  <si>
    <t xml:space="preserve">PL-1740</t>
  </si>
  <si>
    <t xml:space="preserve">Jumper Wire 10-Pack F-F 12" Black</t>
  </si>
  <si>
    <t xml:space="preserve">breadboard potentiometer</t>
  </si>
  <si>
    <t xml:space="preserve">PL-1742</t>
  </si>
  <si>
    <t xml:space="preserve">Jumper Wire 10-Pack F-F 12" Red</t>
  </si>
  <si>
    <t xml:space="preserve">QM1323</t>
  </si>
  <si>
    <t xml:space="preserve">Cat III Multimeter with Temperature</t>
  </si>
  <si>
    <t xml:space="preserve">AF-290</t>
  </si>
  <si>
    <t xml:space="preserve">Solid-Core Wire Spool - 25ft - 22AWG - Black</t>
  </si>
  <si>
    <t xml:space="preserve">AF-288</t>
  </si>
  <si>
    <t xml:space="preserve">Solid-Core Wire Spool - 25ft - 22AWG - Red</t>
  </si>
  <si>
    <t xml:space="preserve">Sets</t>
  </si>
  <si>
    <t xml:space="preserve">Teacher</t>
  </si>
  <si>
    <t xml:space="preserve">Bundarra</t>
  </si>
  <si>
    <t xml:space="preserve">Quirindi</t>
  </si>
  <si>
    <t xml:space="preserve">Colleambly</t>
  </si>
  <si>
    <t xml:space="preserve">Gunnedah</t>
  </si>
  <si>
    <t xml:space="preserve">Young</t>
  </si>
  <si>
    <t xml:space="preserve">V</t>
  </si>
  <si>
    <t xml:space="preserve">R</t>
  </si>
  <si>
    <t xml:space="preserve">I</t>
  </si>
  <si>
    <t xml:space="preserve">P</t>
  </si>
  <si>
    <t xml:space="preserve">Voltage Regulator</t>
  </si>
  <si>
    <t xml:space="preserve">Vref</t>
  </si>
  <si>
    <t xml:space="preserve">R1</t>
  </si>
  <si>
    <t xml:space="preserve">R2</t>
  </si>
  <si>
    <t xml:space="preserve">Iadj</t>
  </si>
  <si>
    <t xml:space="preserve">Vout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</si>
</sst>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General"/>
    <numFmt numFmtId="167" formatCode="0.00"/>
    <numFmt numFmtId="168" formatCode="0"/>
    <numFmt numFmtId="169" formatCode="_-\$* #,##0.00_-;&quot;-$&quot;* #,##0.00_-;_-\$* \-??_-;_-@_-"/>
    <numFmt numFmtId="170" formatCode="d\-mmm"/>
    <numFmt numFmtId="171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u val="single"/>
      <sz val="11"/>
      <color rgb="FF0070C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563C1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D0CECE"/>
        <bgColor rgb="FFC9C9C9"/>
      </patternFill>
    </fill>
    <fill>
      <patternFill patternType="solid">
        <fgColor rgb="FFC9C9C9"/>
        <bgColor rgb="FFD0CECE"/>
      </patternFill>
    </fill>
    <fill>
      <patternFill patternType="solid">
        <fgColor rgb="FFFFF2CC"/>
        <bgColor rgb="FFE2F0D9"/>
      </patternFill>
    </fill>
    <fill>
      <patternFill patternType="solid">
        <fgColor rgb="FFBDD7EE"/>
        <bgColor rgb="FFD0CECE"/>
      </patternFill>
    </fill>
    <fill>
      <patternFill patternType="solid">
        <fgColor rgb="FFF4B183"/>
        <bgColor rgb="FFE8B3AA"/>
      </patternFill>
    </fill>
    <fill>
      <patternFill patternType="solid">
        <fgColor rgb="FFE2F0D9"/>
        <bgColor rgb="FFFFF2CC"/>
      </patternFill>
    </fill>
    <fill>
      <patternFill patternType="solid">
        <fgColor rgb="FFE8B3AA"/>
        <bgColor rgb="FFF4B183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6" fontId="4" fillId="1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6" fontId="4" fillId="6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7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7" fontId="4" fillId="11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8" fontId="4" fillId="11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9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9C9C9"/>
      <rgbColor rgb="FF808080"/>
      <rgbColor rgb="FF9999FF"/>
      <rgbColor rgb="FF993366"/>
      <rgbColor rgb="FFFFF2CC"/>
      <rgbColor rgb="FFC5E0B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D0CECE"/>
      <rgbColor rgb="FFE8B3AA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dsoft.com.au/p/9320278/pocketlab-voyager.html" TargetMode="External"/><Relationship Id="rId2" Type="http://schemas.openxmlformats.org/officeDocument/2006/relationships/hyperlink" Target="https://www.cdsoft.com.au/p/9320285/pocketlab-voyager-weather---silicone-case.html" TargetMode="External"/><Relationship Id="rId3" Type="http://schemas.openxmlformats.org/officeDocument/2006/relationships/hyperlink" Target="https://www.cdsoft.com.au/p/9320284/pocketlab-voyager-weather---temperature-probe.html" TargetMode="External"/><Relationship Id="rId4" Type="http://schemas.openxmlformats.org/officeDocument/2006/relationships/hyperlink" Target="https://www.cdsoft.com.au/p/9355047/pocketlab-voyager---tactile-pressure-sensor.html" TargetMode="External"/><Relationship Id="rId5" Type="http://schemas.openxmlformats.org/officeDocument/2006/relationships/hyperlink" Target="https://core-electronics.com.au/adafruit-feather-nrf52840-sense.html" TargetMode="External"/><Relationship Id="rId6" Type="http://schemas.openxmlformats.org/officeDocument/2006/relationships/hyperlink" Target="https://core-electronics.com.au/lipo-polymer-lithium-ion-battery-120mah.html" TargetMode="External"/><Relationship Id="rId7" Type="http://schemas.openxmlformats.org/officeDocument/2006/relationships/hyperlink" Target="https://core-electronics.com.au/adafruit-vl53l0x-time-of-flight-distance-sensor-30-to-1000mm.html" TargetMode="External"/><Relationship Id="rId8" Type="http://schemas.openxmlformats.org/officeDocument/2006/relationships/hyperlink" Target="https://www.amazon.com.au/Generic-Precision-Bearing-Skateboard-Longboard/dp/B0190LYNRK" TargetMode="External"/><Relationship Id="rId9" Type="http://schemas.openxmlformats.org/officeDocument/2006/relationships/hyperlink" Target="https://www.bigw.com.au/product/hot-wheels-workshop-straight-track/p/44191/" TargetMode="External"/><Relationship Id="rId10" Type="http://schemas.openxmlformats.org/officeDocument/2006/relationships/hyperlink" Target="https://www.bunnings.com.au/everhang-12mm-rare-earth-disc-magnet-6-pack_p3690099" TargetMode="External"/><Relationship Id="rId11" Type="http://schemas.openxmlformats.org/officeDocument/2006/relationships/hyperlink" Target="https://core-electronics.com.au/power-resistor-kit-10w-25-pack.html" TargetMode="External"/><Relationship Id="rId12" Type="http://schemas.openxmlformats.org/officeDocument/2006/relationships/hyperlink" Target="https://au.rs-online.com/web/p/filament-indicator-lamps/1716188/" TargetMode="External"/><Relationship Id="rId13" Type="http://schemas.openxmlformats.org/officeDocument/2006/relationships/hyperlink" Target="https://au.rs-online.com/web/p/indicator-lampholders/1712603/" TargetMode="External"/><Relationship Id="rId14" Type="http://schemas.openxmlformats.org/officeDocument/2006/relationships/hyperlink" Target="https://core-electronics.com.au/adafruit-as7341-10-channel-light-color-sensor-breakout-stemma-qt-qwiic.html" TargetMode="External"/><Relationship Id="rId15" Type="http://schemas.openxmlformats.org/officeDocument/2006/relationships/hyperlink" Target="https://core-electronics.com.au/thermocouple-type-k-glass-braid-insulated-k.html" TargetMode="External"/><Relationship Id="rId16" Type="http://schemas.openxmlformats.org/officeDocument/2006/relationships/hyperlink" Target="https://core-electronics.com.au/adafruit-mcp9600-i2c-thermocouple-amplifier-k-j-t-n-s-e-b-and-r-type-t.html" TargetMode="External"/><Relationship Id="rId17" Type="http://schemas.openxmlformats.org/officeDocument/2006/relationships/hyperlink" Target="https://core-electronics.com.au/adafruit-ina219-featherwing.html" TargetMode="External"/><Relationship Id="rId18" Type="http://schemas.openxmlformats.org/officeDocument/2006/relationships/hyperlink" Target="https://www.haines.com.au/hodson-light-box-optical-set.html" TargetMode="External"/><Relationship Id="rId19" Type="http://schemas.openxmlformats.org/officeDocument/2006/relationships/hyperlink" Target="https://www.amazon.com.au/Sport-Squad-Electric-Powered-Hockey/dp/B007TDGY9C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au.rs-online.com/web/p/linear-voltage-regulators/7140792/" TargetMode="External"/><Relationship Id="rId2" Type="http://schemas.openxmlformats.org/officeDocument/2006/relationships/hyperlink" Target="https://au.rs-online.com/web/p/potentiometers/8427018/" TargetMode="External"/><Relationship Id="rId3" Type="http://schemas.openxmlformats.org/officeDocument/2006/relationships/hyperlink" Target="https://au.rs-online.com/web/p/through-hole-fixed-resistors/0148354/" TargetMode="External"/><Relationship Id="rId4" Type="http://schemas.openxmlformats.org/officeDocument/2006/relationships/hyperlink" Target="https://au.rs-online.com/web/p/potentiometer-knobs/2596890/" TargetMode="External"/><Relationship Id="rId5" Type="http://schemas.openxmlformats.org/officeDocument/2006/relationships/hyperlink" Target="https://au.rs-online.com/web/p/battery-contacts/0489021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thepocketlab.com/educators/lesson-index" TargetMode="External"/><Relationship Id="rId2" Type="http://schemas.openxmlformats.org/officeDocument/2006/relationships/hyperlink" Target="https://courses.engr.illinois.edu/ece445/documents/EaglecadTutorial_F15.pdf" TargetMode="External"/><Relationship Id="rId3" Type="http://schemas.openxmlformats.org/officeDocument/2006/relationships/hyperlink" Target="https://www.aliexpress.com/item/32969881346.htmlhttps:/www.aliexpress.com/item/32969881346.html" TargetMode="External"/><Relationship Id="rId4" Type="http://schemas.openxmlformats.org/officeDocument/2006/relationships/hyperlink" Target="https://www.aliexpress.com/item/32743232953.html" TargetMode="External"/><Relationship Id="rId5" Type="http://schemas.openxmlformats.org/officeDocument/2006/relationships/hyperlink" Target="https://rover.ebay.com/rover/0/e11400.m1842.l1181/7?euid=45e8cfd1960b4188ab4e7427643153c4&amp;bu=43063593651&amp;loc=https%3A%2F%2Fwww.ebay.com.au%2Fulk%2Fusr%2Fwarlondplastics&amp;sojTags=bu=bu" TargetMode="External"/><Relationship Id="rId6" Type="http://schemas.openxmlformats.org/officeDocument/2006/relationships/hyperlink" Target="https://www.haines.com.au/index.php/polaroid-filters-100-x-100mm-square-pair.html" TargetMode="External"/><Relationship Id="rId7" Type="http://schemas.openxmlformats.org/officeDocument/2006/relationships/hyperlink" Target="https://au.rs-online.com/web/p/digital-oscilloscopes/1176089/" TargetMode="External"/><Relationship Id="rId8" Type="http://schemas.openxmlformats.org/officeDocument/2006/relationships/hyperlink" Target="https://www.amazon.com.au/Sport-Squad-Electric-Powered-Hockey/dp/B007TDGY9C" TargetMode="External"/><Relationship Id="rId9" Type="http://schemas.openxmlformats.org/officeDocument/2006/relationships/hyperlink" Target="https://www.amazon.com.au/Hot-Wheels-Mega-Track-Pack/dp/B0721CGJMT" TargetMode="External"/><Relationship Id="rId10" Type="http://schemas.openxmlformats.org/officeDocument/2006/relationships/hyperlink" Target="https://www.amazon.com.au/Gikfun-Laser-Module-Arduino-EK1060x5A/dp/B07FFLQWH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teaching.com.au/product/TEB0423" TargetMode="External"/><Relationship Id="rId2" Type="http://schemas.openxmlformats.org/officeDocument/2006/relationships/hyperlink" Target="https://www.teaching.com.au/home" TargetMode="External"/><Relationship Id="rId3" Type="http://schemas.openxmlformats.org/officeDocument/2006/relationships/hyperlink" Target="https://www.jaycar.com.au/low-cost-digital-multimeter-dmm/p/QM1500" TargetMode="External"/><Relationship Id="rId4" Type="http://schemas.openxmlformats.org/officeDocument/2006/relationships/hyperlink" Target="https://www.jaycar.com.au/" TargetMode="External"/><Relationship Id="rId5" Type="http://schemas.openxmlformats.org/officeDocument/2006/relationships/hyperlink" Target="https://www.haines.com.au/halls-car.html" TargetMode="External"/><Relationship Id="rId6" Type="http://schemas.openxmlformats.org/officeDocument/2006/relationships/hyperlink" Target="https://www.haines.com.au/index.php/" TargetMode="External"/><Relationship Id="rId7" Type="http://schemas.openxmlformats.org/officeDocument/2006/relationships/hyperlink" Target="https://www.haines.com.au/index.php/diffraction-experiment-kit-spare-transparency-double-slits.html" TargetMode="External"/><Relationship Id="rId8" Type="http://schemas.openxmlformats.org/officeDocument/2006/relationships/hyperlink" Target="https://www.haines.com.au/index.php/diffraction-experiment-kit-spare-transparency-single-slits.html" TargetMode="External"/><Relationship Id="rId9" Type="http://schemas.openxmlformats.org/officeDocument/2006/relationships/hyperlink" Target="https://www.haines.com.au/index.php/" TargetMode="External"/><Relationship Id="rId10" Type="http://schemas.openxmlformats.org/officeDocument/2006/relationships/hyperlink" Target="https://www.haines.com.au/index.php/" TargetMode="External"/><Relationship Id="rId11" Type="http://schemas.openxmlformats.org/officeDocument/2006/relationships/hyperlink" Target="https://www.ebay.com.au/itm/272521724156" TargetMode="External"/><Relationship Id="rId12" Type="http://schemas.openxmlformats.org/officeDocument/2006/relationships/hyperlink" Target="http://www.ebay.com.au/usr/daedal2005?_trksid=p2047675.l2559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littlebirdelectronics.com.au/led-5mm-clr-red-23500mcd-cree" TargetMode="External"/><Relationship Id="rId2" Type="http://schemas.openxmlformats.org/officeDocument/2006/relationships/hyperlink" Target="https://www.littlebirdelectronics.com.au/100-ohm-0.5-watt-metal-film-resistors-pack-of-8" TargetMode="External"/><Relationship Id="rId3" Type="http://schemas.openxmlformats.org/officeDocument/2006/relationships/hyperlink" Target="https://www.littlebirdelectronics.com.au/400-tie-point-interlocking-solderless-breadboard" TargetMode="External"/><Relationship Id="rId4" Type="http://schemas.openxmlformats.org/officeDocument/2006/relationships/hyperlink" Target="https://www.littlebirdelectronics.com.au/100-ohm-0.5-watt-metal-film-resistors-pack-of-8" TargetMode="External"/><Relationship Id="rId5" Type="http://schemas.openxmlformats.org/officeDocument/2006/relationships/hyperlink" Target="https://www.littlebirdelectronics.com.au/aa-boost-module-v2" TargetMode="External"/><Relationship Id="rId6" Type="http://schemas.openxmlformats.org/officeDocument/2006/relationships/hyperlink" Target="https://www.haines.com.au/index.php/polaroid-filters-100-x-100mm-square-pair.html" TargetMode="External"/><Relationship Id="rId7" Type="http://schemas.openxmlformats.org/officeDocument/2006/relationships/hyperlink" Target="https://www.littlebirdelectronics.com.au/ecell-breadboard-plugin-components-pack" TargetMode="External"/><Relationship Id="rId8" Type="http://schemas.openxmlformats.org/officeDocument/2006/relationships/hyperlink" Target="https://www.littlebirdelectronics.com.au/400-tie-point-interlocking-solderless-breadboard" TargetMode="External"/><Relationship Id="rId9" Type="http://schemas.openxmlformats.org/officeDocument/2006/relationships/hyperlink" Target="https://www.littlebirdelectronics.com.au/breadboard-trim-potentiometer-10k" TargetMode="External"/><Relationship Id="rId10" Type="http://schemas.openxmlformats.org/officeDocument/2006/relationships/hyperlink" Target="https://www.littlebirdelectronics.com.au/aa-boost-module-v2" TargetMode="External"/><Relationship Id="rId11" Type="http://schemas.openxmlformats.org/officeDocument/2006/relationships/hyperlink" Target="https://www.littlebirdelectronics.com.au/premium-jumper-wire-50-piece-rainbow-assortment-m~793" TargetMode="External"/><Relationship Id="rId12" Type="http://schemas.openxmlformats.org/officeDocument/2006/relationships/hyperlink" Target="https://www.littlebirdelectronics.com.au/ecell-breadboard-plugin-components-pack" TargetMode="External"/><Relationship Id="rId13" Type="http://schemas.openxmlformats.org/officeDocument/2006/relationships/hyperlink" Target="https://www.littlebirdelectronics.com.au/premium-jumper-wire-10-pack-m-f-6-black" TargetMode="External"/><Relationship Id="rId14" Type="http://schemas.openxmlformats.org/officeDocument/2006/relationships/hyperlink" Target="https://www.littlebirdelectronics.com.au/premium-jumper-wire-10-pack-m-f-6-red" TargetMode="External"/><Relationship Id="rId15" Type="http://schemas.openxmlformats.org/officeDocument/2006/relationships/hyperlink" Target="https://www.amazon.com/Mini-Metal-Coil-Spring-Toy/dp/B072NC31P2/ref=sr_1_2_sspa?s=toys-and-games&amp;ie=UTF8&amp;qid=1525044446&amp;sr=1-2-spons&amp;keywords=slinky&amp;psc=1" TargetMode="External"/><Relationship Id="rId16" Type="http://schemas.openxmlformats.org/officeDocument/2006/relationships/hyperlink" Target="https://www.littlebirdelectronics.com.au/premium-jumper-wire-10-pack-f-f-12-black" TargetMode="External"/><Relationship Id="rId17" Type="http://schemas.openxmlformats.org/officeDocument/2006/relationships/hyperlink" Target="https://www.littlebirdelectronics.com.au/breadboard-trim-potentiometer-10k" TargetMode="External"/><Relationship Id="rId18" Type="http://schemas.openxmlformats.org/officeDocument/2006/relationships/hyperlink" Target="https://www.littlebirdelectronics.com.au/premium-jumper-wire-10-pack-f-f-12-red" TargetMode="External"/><Relationship Id="rId19" Type="http://schemas.openxmlformats.org/officeDocument/2006/relationships/hyperlink" Target="https://www.jaycar.com.au/cat-iii-multimeter-with-temperature/p/QM1323" TargetMode="External"/><Relationship Id="rId20" Type="http://schemas.openxmlformats.org/officeDocument/2006/relationships/hyperlink" Target="https://www.littlebirdelectronics.com.au/solid-core-wire-spool-25ft-22awg-black" TargetMode="External"/><Relationship Id="rId21" Type="http://schemas.openxmlformats.org/officeDocument/2006/relationships/hyperlink" Target="https://www.littlebirdelectronics.com.au/solid-core-wire-spool-25ft-22awg-red" TargetMode="External"/><Relationship Id="rId22" Type="http://schemas.openxmlformats.org/officeDocument/2006/relationships/hyperlink" Target="https://au.rs-online.com/web/p/digital-oscilloscopes/1176089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AE9" activeCellId="0" sqref="AE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0.57"/>
    <col collapsed="false" customWidth="true" hidden="false" outlineLevel="0" max="3" min="2" style="2" width="3.57"/>
    <col collapsed="false" customWidth="true" hidden="false" outlineLevel="0" max="4" min="4" style="3" width="3.57"/>
    <col collapsed="false" customWidth="true" hidden="false" outlineLevel="0" max="8" min="5" style="4" width="3.57"/>
    <col collapsed="false" customWidth="true" hidden="false" outlineLevel="0" max="20" min="9" style="5" width="3.57"/>
    <col collapsed="false" customWidth="true" hidden="false" outlineLevel="0" max="24" min="21" style="6" width="3.57"/>
    <col collapsed="false" customWidth="true" hidden="false" outlineLevel="0" max="28" min="25" style="7" width="3.57"/>
    <col collapsed="false" customWidth="true" hidden="false" outlineLevel="0" max="32" min="29" style="8" width="3.57"/>
    <col collapsed="false" customWidth="true" hidden="false" outlineLevel="0" max="38" min="33" style="9" width="3.57"/>
    <col collapsed="false" customWidth="false" hidden="false" outlineLevel="0" max="1024" min="39" style="1" width="9.13"/>
  </cols>
  <sheetData>
    <row r="1" s="10" customFormat="true" ht="15" hidden="false" customHeight="false" outlineLevel="0" collapsed="false">
      <c r="B1" s="11" t="s">
        <v>0</v>
      </c>
      <c r="C1" s="11"/>
      <c r="D1" s="12" t="s">
        <v>1</v>
      </c>
      <c r="E1" s="13"/>
      <c r="F1" s="13"/>
      <c r="G1" s="13"/>
      <c r="H1" s="13"/>
      <c r="I1" s="14" t="s">
        <v>2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 t="s">
        <v>3</v>
      </c>
      <c r="V1" s="15"/>
      <c r="W1" s="15"/>
      <c r="X1" s="15"/>
      <c r="Y1" s="16" t="s">
        <v>4</v>
      </c>
      <c r="Z1" s="16"/>
      <c r="AA1" s="16"/>
      <c r="AB1" s="16"/>
      <c r="AC1" s="17" t="s">
        <v>5</v>
      </c>
      <c r="AD1" s="17"/>
      <c r="AE1" s="17"/>
      <c r="AF1" s="17"/>
      <c r="AG1" s="18" t="s">
        <v>6</v>
      </c>
      <c r="AH1" s="18"/>
      <c r="AI1" s="18"/>
      <c r="AJ1" s="18"/>
      <c r="AK1" s="18"/>
      <c r="AL1" s="18"/>
    </row>
    <row r="2" customFormat="false" ht="177.75" hidden="false" customHeight="false" outlineLevel="0" collapsed="false">
      <c r="A2" s="10" t="s">
        <v>7</v>
      </c>
      <c r="B2" s="19" t="s">
        <v>8</v>
      </c>
      <c r="C2" s="19" t="s">
        <v>9</v>
      </c>
      <c r="D2" s="20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2" t="s">
        <v>15</v>
      </c>
      <c r="J2" s="22" t="s">
        <v>16</v>
      </c>
      <c r="K2" s="22" t="s">
        <v>17</v>
      </c>
      <c r="L2" s="22" t="s">
        <v>18</v>
      </c>
      <c r="M2" s="22" t="s">
        <v>19</v>
      </c>
      <c r="N2" s="22" t="s">
        <v>20</v>
      </c>
      <c r="O2" s="22" t="s">
        <v>21</v>
      </c>
      <c r="P2" s="22" t="s">
        <v>22</v>
      </c>
      <c r="Q2" s="22" t="s">
        <v>23</v>
      </c>
      <c r="R2" s="22" t="s">
        <v>24</v>
      </c>
      <c r="S2" s="22" t="s">
        <v>25</v>
      </c>
      <c r="T2" s="22" t="s">
        <v>26</v>
      </c>
      <c r="U2" s="23" t="s">
        <v>27</v>
      </c>
      <c r="V2" s="23" t="s">
        <v>28</v>
      </c>
      <c r="W2" s="23" t="s">
        <v>29</v>
      </c>
      <c r="X2" s="23" t="s">
        <v>30</v>
      </c>
      <c r="Y2" s="24" t="s">
        <v>31</v>
      </c>
      <c r="Z2" s="24" t="s">
        <v>32</v>
      </c>
      <c r="AA2" s="24" t="s">
        <v>33</v>
      </c>
      <c r="AB2" s="24" t="s">
        <v>34</v>
      </c>
      <c r="AC2" s="25" t="s">
        <v>35</v>
      </c>
      <c r="AD2" s="25" t="s">
        <v>36</v>
      </c>
      <c r="AE2" s="25" t="s">
        <v>37</v>
      </c>
      <c r="AF2" s="25" t="s">
        <v>38</v>
      </c>
      <c r="AG2" s="26" t="s">
        <v>39</v>
      </c>
      <c r="AH2" s="26" t="s">
        <v>40</v>
      </c>
      <c r="AI2" s="26" t="s">
        <v>41</v>
      </c>
      <c r="AJ2" s="26" t="s">
        <v>42</v>
      </c>
      <c r="AK2" s="26" t="s">
        <v>43</v>
      </c>
      <c r="AL2" s="26" t="s">
        <v>44</v>
      </c>
    </row>
    <row r="3" customFormat="false" ht="15" hidden="false" customHeight="false" outlineLevel="0" collapsed="false">
      <c r="A3" s="10" t="s">
        <v>45</v>
      </c>
      <c r="B3" s="19"/>
      <c r="C3" s="19"/>
      <c r="D3" s="20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3"/>
      <c r="V3" s="23"/>
      <c r="W3" s="23"/>
      <c r="X3" s="23"/>
      <c r="Y3" s="24"/>
      <c r="Z3" s="24"/>
      <c r="AA3" s="24"/>
      <c r="AB3" s="24"/>
      <c r="AC3" s="25"/>
      <c r="AD3" s="25"/>
      <c r="AE3" s="25"/>
      <c r="AF3" s="25"/>
      <c r="AG3" s="26"/>
      <c r="AH3" s="26"/>
      <c r="AI3" s="26"/>
      <c r="AJ3" s="26"/>
      <c r="AK3" s="26"/>
      <c r="AL3" s="26"/>
    </row>
    <row r="4" customFormat="false" ht="15" hidden="false" customHeight="false" outlineLevel="0" collapsed="false">
      <c r="A4" s="1" t="s">
        <v>46</v>
      </c>
      <c r="B4" s="2" t="n">
        <v>1</v>
      </c>
      <c r="C4" s="2" t="n">
        <v>1</v>
      </c>
      <c r="D4" s="3" t="n">
        <v>1</v>
      </c>
      <c r="E4" s="4" t="n">
        <v>1</v>
      </c>
      <c r="F4" s="4" t="n">
        <v>1</v>
      </c>
      <c r="G4" s="4" t="n">
        <v>1</v>
      </c>
      <c r="H4" s="4" t="n">
        <v>1</v>
      </c>
      <c r="L4" s="5" t="n">
        <v>1</v>
      </c>
      <c r="M4" s="5" t="n">
        <v>1</v>
      </c>
      <c r="N4" s="5" t="n">
        <v>1</v>
      </c>
      <c r="S4" s="5" t="n">
        <v>1</v>
      </c>
      <c r="T4" s="5" t="n">
        <v>1</v>
      </c>
      <c r="Y4" s="7" t="n">
        <v>1</v>
      </c>
      <c r="Z4" s="7" t="n">
        <v>1</v>
      </c>
      <c r="AA4" s="7" t="n">
        <v>1</v>
      </c>
      <c r="AB4" s="7" t="n">
        <v>1</v>
      </c>
      <c r="AC4" s="8" t="n">
        <v>1</v>
      </c>
      <c r="AJ4" s="9" t="n">
        <v>1</v>
      </c>
    </row>
    <row r="5" customFormat="false" ht="15" hidden="false" customHeight="false" outlineLevel="0" collapsed="false">
      <c r="A5" s="1" t="s">
        <v>47</v>
      </c>
      <c r="B5" s="2" t="n">
        <v>1</v>
      </c>
      <c r="C5" s="2" t="n">
        <v>1</v>
      </c>
      <c r="D5" s="3" t="n">
        <v>1</v>
      </c>
      <c r="E5" s="4" t="n">
        <v>1</v>
      </c>
      <c r="F5" s="4" t="n">
        <v>1</v>
      </c>
      <c r="G5" s="4" t="n">
        <v>1</v>
      </c>
      <c r="H5" s="4" t="n">
        <v>1</v>
      </c>
      <c r="L5" s="5" t="n">
        <v>1</v>
      </c>
      <c r="M5" s="5" t="n">
        <v>1</v>
      </c>
      <c r="N5" s="5" t="n">
        <v>1</v>
      </c>
      <c r="R5" s="5" t="n">
        <v>1</v>
      </c>
      <c r="S5" s="5" t="n">
        <v>1</v>
      </c>
      <c r="T5" s="5" t="n">
        <v>1</v>
      </c>
      <c r="V5" s="6" t="n">
        <v>1</v>
      </c>
      <c r="W5" s="6" t="n">
        <v>1</v>
      </c>
      <c r="Y5" s="7" t="n">
        <v>1</v>
      </c>
      <c r="Z5" s="7" t="n">
        <v>1</v>
      </c>
      <c r="AA5" s="7" t="n">
        <v>1</v>
      </c>
      <c r="AB5" s="7" t="n">
        <v>1</v>
      </c>
      <c r="AC5" s="8" t="n">
        <v>1</v>
      </c>
      <c r="AE5" s="8" t="n">
        <v>1</v>
      </c>
      <c r="AF5" s="8" t="n">
        <v>1</v>
      </c>
      <c r="AG5" s="9" t="n">
        <v>1</v>
      </c>
      <c r="AH5" s="9" t="n">
        <v>1</v>
      </c>
      <c r="AJ5" s="9" t="n">
        <v>1</v>
      </c>
      <c r="AK5" s="9" t="n">
        <v>1</v>
      </c>
    </row>
    <row r="6" customFormat="false" ht="15" hidden="false" customHeight="false" outlineLevel="0" collapsed="false">
      <c r="A6" s="1" t="s">
        <v>48</v>
      </c>
      <c r="I6" s="5" t="n">
        <v>1</v>
      </c>
      <c r="J6" s="5" t="n">
        <v>1</v>
      </c>
      <c r="K6" s="5" t="n">
        <v>1</v>
      </c>
      <c r="AL6" s="9" t="n">
        <v>1</v>
      </c>
    </row>
    <row r="7" customFormat="false" ht="15" hidden="false" customHeight="false" outlineLevel="0" collapsed="false">
      <c r="A7" s="1" t="s">
        <v>49</v>
      </c>
      <c r="I7" s="5" t="n">
        <v>1</v>
      </c>
      <c r="J7" s="5" t="n">
        <v>1</v>
      </c>
      <c r="K7" s="5" t="n">
        <v>1</v>
      </c>
      <c r="L7" s="5" t="n">
        <v>1</v>
      </c>
    </row>
    <row r="8" customFormat="false" ht="15" hidden="false" customHeight="false" outlineLevel="0" collapsed="false">
      <c r="A8" s="1" t="s">
        <v>50</v>
      </c>
      <c r="P8" s="5" t="n">
        <v>1</v>
      </c>
      <c r="Q8" s="5" t="n">
        <v>1</v>
      </c>
      <c r="R8" s="5" t="n">
        <v>1</v>
      </c>
    </row>
    <row r="9" customFormat="false" ht="15" hidden="false" customHeight="false" outlineLevel="0" collapsed="false">
      <c r="A9" s="1" t="s">
        <v>51</v>
      </c>
      <c r="AE9" s="8" t="n">
        <v>1</v>
      </c>
      <c r="AF9" s="8" t="n">
        <v>1</v>
      </c>
    </row>
    <row r="10" customFormat="false" ht="15" hidden="false" customHeight="false" outlineLevel="0" collapsed="false">
      <c r="A10" s="1" t="s">
        <v>52</v>
      </c>
      <c r="AI10" s="9" t="n">
        <v>1</v>
      </c>
    </row>
    <row r="17" customFormat="false" ht="15" hidden="false" customHeight="false" outlineLevel="0" collapsed="false">
      <c r="A17" s="10" t="s">
        <v>53</v>
      </c>
    </row>
    <row r="18" customFormat="false" ht="15" hidden="false" customHeight="false" outlineLevel="0" collapsed="false">
      <c r="A18" s="1" t="s">
        <v>54</v>
      </c>
      <c r="B18" s="2" t="n">
        <v>1</v>
      </c>
      <c r="E18" s="4" t="n">
        <v>1</v>
      </c>
      <c r="G18" s="4" t="n">
        <v>1</v>
      </c>
      <c r="H18" s="4" t="n">
        <v>1</v>
      </c>
    </row>
    <row r="19" customFormat="false" ht="15" hidden="false" customHeight="false" outlineLevel="0" collapsed="false">
      <c r="A19" s="1" t="s">
        <v>55</v>
      </c>
    </row>
    <row r="20" customFormat="false" ht="15" hidden="false" customHeight="false" outlineLevel="0" collapsed="false">
      <c r="A20" s="1" t="s">
        <v>56</v>
      </c>
      <c r="AD20" s="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2" topLeftCell="F48" activePane="bottomRight" state="frozen"/>
      <selection pane="topLeft" activeCell="A1" activeCellId="0" sqref="A1"/>
      <selection pane="topRight" activeCell="F1" activeCellId="0" sqref="F1"/>
      <selection pane="bottomLeft" activeCell="A48" activeCellId="0" sqref="A48"/>
      <selection pane="bottomRight" activeCell="A17" activeCellId="0" sqref="A1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3"/>
    <col collapsed="false" customWidth="true" hidden="false" outlineLevel="0" max="2" min="2" style="1" width="15.29"/>
    <col collapsed="false" customWidth="true" hidden="false" outlineLevel="0" max="3" min="3" style="1" width="6.71"/>
    <col collapsed="false" customWidth="true" hidden="false" outlineLevel="0" max="4" min="4" style="1" width="5.01"/>
    <col collapsed="false" customWidth="true" hidden="false" outlineLevel="0" max="5" min="5" style="27" width="7.57"/>
    <col collapsed="false" customWidth="true" hidden="false" outlineLevel="0" max="6" min="6" style="2" width="7.15"/>
    <col collapsed="false" customWidth="true" hidden="false" outlineLevel="0" max="7" min="7" style="2" width="3.71"/>
    <col collapsed="false" customWidth="true" hidden="false" outlineLevel="0" max="8" min="8" style="3" width="5.01"/>
    <col collapsed="false" customWidth="true" hidden="false" outlineLevel="0" max="12" min="9" style="4" width="3.71"/>
    <col collapsed="false" customWidth="true" hidden="false" outlineLevel="0" max="13" min="13" style="5" width="4.43"/>
    <col collapsed="false" customWidth="true" hidden="false" outlineLevel="0" max="24" min="14" style="5" width="3.71"/>
    <col collapsed="false" customWidth="true" hidden="false" outlineLevel="0" max="25" min="25" style="6" width="4.29"/>
    <col collapsed="false" customWidth="true" hidden="false" outlineLevel="0" max="28" min="26" style="6" width="3.71"/>
    <col collapsed="false" customWidth="true" hidden="false" outlineLevel="0" max="29" min="29" style="7" width="4.86"/>
    <col collapsed="false" customWidth="true" hidden="false" outlineLevel="0" max="32" min="30" style="7" width="3.71"/>
    <col collapsed="false" customWidth="true" hidden="false" outlineLevel="0" max="33" min="33" style="8" width="4.71"/>
    <col collapsed="false" customWidth="true" hidden="false" outlineLevel="0" max="36" min="34" style="8" width="3.71"/>
    <col collapsed="false" customWidth="true" hidden="false" outlineLevel="0" max="37" min="37" style="9" width="4.29"/>
    <col collapsed="false" customWidth="true" hidden="false" outlineLevel="0" max="42" min="38" style="9" width="3.71"/>
    <col collapsed="false" customWidth="false" hidden="false" outlineLevel="0" max="1024" min="43" style="1" width="9.13"/>
  </cols>
  <sheetData>
    <row r="1" s="10" customFormat="true" ht="15" hidden="false" customHeight="false" outlineLevel="0" collapsed="false">
      <c r="E1" s="28"/>
      <c r="F1" s="11" t="s">
        <v>0</v>
      </c>
      <c r="G1" s="11"/>
      <c r="H1" s="12" t="s">
        <v>1</v>
      </c>
      <c r="I1" s="13"/>
      <c r="J1" s="13"/>
      <c r="K1" s="13"/>
      <c r="L1" s="13"/>
      <c r="M1" s="14" t="s">
        <v>2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5" t="s">
        <v>3</v>
      </c>
      <c r="Z1" s="15"/>
      <c r="AA1" s="15"/>
      <c r="AB1" s="15"/>
      <c r="AC1" s="16" t="s">
        <v>4</v>
      </c>
      <c r="AD1" s="16"/>
      <c r="AE1" s="16"/>
      <c r="AF1" s="16"/>
      <c r="AG1" s="17" t="s">
        <v>5</v>
      </c>
      <c r="AH1" s="17"/>
      <c r="AI1" s="17"/>
      <c r="AJ1" s="17"/>
      <c r="AK1" s="18" t="s">
        <v>6</v>
      </c>
      <c r="AL1" s="18"/>
      <c r="AM1" s="18"/>
      <c r="AN1" s="18"/>
      <c r="AO1" s="18"/>
      <c r="AP1" s="18"/>
    </row>
    <row r="2" customFormat="false" ht="177.75" hidden="false" customHeight="false" outlineLevel="0" collapsed="false">
      <c r="A2" s="10" t="s">
        <v>7</v>
      </c>
      <c r="B2" s="10" t="s">
        <v>57</v>
      </c>
      <c r="C2" s="10" t="s">
        <v>58</v>
      </c>
      <c r="D2" s="10" t="s">
        <v>59</v>
      </c>
      <c r="E2" s="28" t="s">
        <v>60</v>
      </c>
      <c r="F2" s="19" t="s">
        <v>8</v>
      </c>
      <c r="G2" s="19" t="s">
        <v>9</v>
      </c>
      <c r="H2" s="20" t="s">
        <v>10</v>
      </c>
      <c r="I2" s="21" t="s">
        <v>11</v>
      </c>
      <c r="J2" s="21" t="s">
        <v>12</v>
      </c>
      <c r="K2" s="21" t="s">
        <v>13</v>
      </c>
      <c r="L2" s="21" t="s">
        <v>14</v>
      </c>
      <c r="M2" s="22" t="s">
        <v>15</v>
      </c>
      <c r="N2" s="22" t="s">
        <v>16</v>
      </c>
      <c r="O2" s="22" t="s">
        <v>17</v>
      </c>
      <c r="P2" s="22" t="s">
        <v>18</v>
      </c>
      <c r="Q2" s="22" t="s">
        <v>19</v>
      </c>
      <c r="R2" s="22" t="s">
        <v>20</v>
      </c>
      <c r="S2" s="22" t="s">
        <v>21</v>
      </c>
      <c r="T2" s="22" t="s">
        <v>22</v>
      </c>
      <c r="U2" s="22" t="s">
        <v>23</v>
      </c>
      <c r="V2" s="22" t="s">
        <v>24</v>
      </c>
      <c r="W2" s="22" t="s">
        <v>25</v>
      </c>
      <c r="X2" s="22" t="s">
        <v>26</v>
      </c>
      <c r="Y2" s="23" t="s">
        <v>27</v>
      </c>
      <c r="Z2" s="23" t="s">
        <v>28</v>
      </c>
      <c r="AA2" s="23" t="s">
        <v>29</v>
      </c>
      <c r="AB2" s="23" t="s">
        <v>30</v>
      </c>
      <c r="AC2" s="24" t="s">
        <v>31</v>
      </c>
      <c r="AD2" s="24" t="s">
        <v>32</v>
      </c>
      <c r="AE2" s="24" t="s">
        <v>33</v>
      </c>
      <c r="AF2" s="24" t="s">
        <v>34</v>
      </c>
      <c r="AG2" s="25" t="s">
        <v>35</v>
      </c>
      <c r="AH2" s="25" t="s">
        <v>36</v>
      </c>
      <c r="AI2" s="25" t="s">
        <v>37</v>
      </c>
      <c r="AJ2" s="25" t="s">
        <v>38</v>
      </c>
      <c r="AK2" s="26" t="s">
        <v>39</v>
      </c>
      <c r="AL2" s="26" t="s">
        <v>40</v>
      </c>
      <c r="AM2" s="26" t="s">
        <v>41</v>
      </c>
      <c r="AN2" s="26" t="s">
        <v>42</v>
      </c>
      <c r="AO2" s="26" t="s">
        <v>43</v>
      </c>
      <c r="AP2" s="26" t="s">
        <v>44</v>
      </c>
    </row>
    <row r="3" customFormat="false" ht="15" hidden="false" customHeight="false" outlineLevel="0" collapsed="false">
      <c r="E3" s="29"/>
      <c r="F3" s="30"/>
      <c r="G3" s="30"/>
      <c r="H3" s="31"/>
      <c r="I3" s="32"/>
      <c r="J3" s="32"/>
      <c r="K3" s="32"/>
      <c r="L3" s="32"/>
      <c r="M3" s="33"/>
      <c r="N3" s="33"/>
      <c r="O3" s="33"/>
      <c r="P3" s="33"/>
      <c r="Q3" s="33"/>
      <c r="R3" s="33"/>
      <c r="S3" s="33"/>
      <c r="T3" s="33"/>
      <c r="U3" s="22"/>
      <c r="V3" s="33"/>
      <c r="W3" s="33"/>
      <c r="X3" s="33"/>
      <c r="Y3" s="34"/>
      <c r="Z3" s="34"/>
      <c r="AA3" s="34"/>
      <c r="AB3" s="34"/>
      <c r="AC3" s="35"/>
      <c r="AD3" s="35"/>
      <c r="AE3" s="35"/>
      <c r="AF3" s="35"/>
      <c r="AG3" s="36"/>
      <c r="AH3" s="36"/>
      <c r="AI3" s="36"/>
      <c r="AJ3" s="36"/>
      <c r="AK3" s="37"/>
      <c r="AL3" s="37"/>
      <c r="AM3" s="37"/>
      <c r="AN3" s="37"/>
      <c r="AO3" s="37"/>
      <c r="AP3" s="37"/>
    </row>
    <row r="4" customFormat="false" ht="15" hidden="false" customHeight="false" outlineLevel="0" collapsed="false">
      <c r="A4" s="38" t="s">
        <v>45</v>
      </c>
      <c r="B4" s="39"/>
      <c r="C4" s="39"/>
      <c r="D4" s="39"/>
      <c r="E4" s="40"/>
      <c r="F4" s="30"/>
      <c r="G4" s="30"/>
      <c r="H4" s="31"/>
      <c r="I4" s="32"/>
      <c r="J4" s="32"/>
      <c r="K4" s="32"/>
      <c r="L4" s="32"/>
      <c r="M4" s="33"/>
      <c r="N4" s="33"/>
      <c r="O4" s="33"/>
      <c r="P4" s="33"/>
      <c r="Q4" s="33"/>
      <c r="R4" s="33"/>
      <c r="S4" s="33"/>
      <c r="T4" s="33"/>
      <c r="V4" s="33"/>
      <c r="W4" s="33"/>
      <c r="X4" s="33"/>
      <c r="Y4" s="34"/>
      <c r="Z4" s="34"/>
      <c r="AA4" s="34"/>
      <c r="AB4" s="34"/>
      <c r="AC4" s="35"/>
      <c r="AD4" s="35"/>
      <c r="AE4" s="35"/>
      <c r="AF4" s="35"/>
      <c r="AG4" s="36"/>
      <c r="AH4" s="36"/>
      <c r="AI4" s="36"/>
      <c r="AJ4" s="36"/>
      <c r="AK4" s="37"/>
      <c r="AL4" s="37"/>
      <c r="AM4" s="37"/>
      <c r="AN4" s="37"/>
      <c r="AO4" s="37"/>
      <c r="AP4" s="37"/>
    </row>
    <row r="5" customFormat="false" ht="15" hidden="false" customHeight="false" outlineLevel="0" collapsed="false">
      <c r="A5" s="38" t="s">
        <v>61</v>
      </c>
      <c r="B5" s="39"/>
      <c r="C5" s="39"/>
      <c r="D5" s="39"/>
      <c r="E5" s="40" t="n">
        <f aca="false">SUM(E6:E10)</f>
        <v>315.98</v>
      </c>
      <c r="F5" s="30"/>
      <c r="G5" s="30"/>
      <c r="H5" s="31"/>
      <c r="I5" s="32"/>
      <c r="J5" s="32"/>
      <c r="K5" s="32"/>
      <c r="L5" s="32"/>
      <c r="M5" s="33"/>
      <c r="N5" s="33"/>
      <c r="O5" s="33"/>
      <c r="P5" s="33"/>
      <c r="Q5" s="33"/>
      <c r="R5" s="33"/>
      <c r="S5" s="33"/>
      <c r="T5" s="33"/>
      <c r="V5" s="33"/>
      <c r="W5" s="33"/>
      <c r="X5" s="33"/>
      <c r="Y5" s="34"/>
      <c r="Z5" s="34"/>
      <c r="AA5" s="34"/>
      <c r="AB5" s="34"/>
      <c r="AC5" s="35"/>
      <c r="AD5" s="35"/>
      <c r="AE5" s="35"/>
      <c r="AF5" s="35"/>
      <c r="AG5" s="36"/>
      <c r="AH5" s="36"/>
      <c r="AI5" s="36"/>
      <c r="AJ5" s="36"/>
      <c r="AK5" s="37"/>
      <c r="AL5" s="37"/>
      <c r="AM5" s="37"/>
      <c r="AN5" s="37"/>
      <c r="AO5" s="37"/>
      <c r="AP5" s="37"/>
    </row>
    <row r="6" customFormat="false" ht="15" hidden="false" customHeight="false" outlineLevel="0" collapsed="false">
      <c r="A6" s="39" t="s">
        <v>62</v>
      </c>
      <c r="B6" s="41" t="s">
        <v>63</v>
      </c>
      <c r="C6" s="39" t="n">
        <v>235</v>
      </c>
      <c r="D6" s="39" t="n">
        <v>1</v>
      </c>
      <c r="E6" s="40" t="n">
        <f aca="false">D6*C6</f>
        <v>235</v>
      </c>
      <c r="F6" s="30" t="n">
        <v>1</v>
      </c>
      <c r="G6" s="30" t="n">
        <v>1</v>
      </c>
      <c r="H6" s="31" t="n">
        <v>1</v>
      </c>
      <c r="I6" s="32" t="n">
        <v>1</v>
      </c>
      <c r="J6" s="32" t="n">
        <v>1</v>
      </c>
      <c r="K6" s="32" t="n">
        <v>1</v>
      </c>
      <c r="L6" s="32" t="n">
        <v>1</v>
      </c>
      <c r="M6" s="33"/>
      <c r="N6" s="33"/>
      <c r="O6" s="33"/>
      <c r="P6" s="33" t="n">
        <v>1</v>
      </c>
      <c r="Q6" s="33" t="n">
        <v>1</v>
      </c>
      <c r="R6" s="33" t="n">
        <v>1</v>
      </c>
      <c r="S6" s="33"/>
      <c r="T6" s="33"/>
      <c r="V6" s="33"/>
      <c r="W6" s="33" t="n">
        <v>1</v>
      </c>
      <c r="X6" s="33" t="n">
        <v>1</v>
      </c>
      <c r="Y6" s="34"/>
      <c r="Z6" s="34"/>
      <c r="AA6" s="34"/>
      <c r="AB6" s="34" t="n">
        <v>1</v>
      </c>
      <c r="AC6" s="35" t="n">
        <v>1</v>
      </c>
      <c r="AD6" s="35" t="n">
        <v>1</v>
      </c>
      <c r="AE6" s="35" t="n">
        <v>1</v>
      </c>
      <c r="AF6" s="35" t="n">
        <v>1</v>
      </c>
      <c r="AG6" s="36" t="n">
        <v>1</v>
      </c>
      <c r="AH6" s="36"/>
      <c r="AI6" s="36"/>
      <c r="AJ6" s="36"/>
      <c r="AK6" s="37"/>
      <c r="AL6" s="37"/>
      <c r="AM6" s="37"/>
      <c r="AN6" s="37" t="n">
        <v>1</v>
      </c>
      <c r="AO6" s="37"/>
      <c r="AP6" s="37"/>
    </row>
    <row r="7" customFormat="false" ht="15" hidden="false" customHeight="false" outlineLevel="0" collapsed="false">
      <c r="A7" s="39" t="s">
        <v>64</v>
      </c>
      <c r="B7" s="41" t="s">
        <v>63</v>
      </c>
      <c r="C7" s="39" t="n">
        <v>17.99</v>
      </c>
      <c r="D7" s="39" t="n">
        <v>1</v>
      </c>
      <c r="E7" s="40" t="n">
        <f aca="false">D7*C7</f>
        <v>17.99</v>
      </c>
      <c r="F7" s="30"/>
      <c r="G7" s="30"/>
      <c r="H7" s="31"/>
      <c r="I7" s="32"/>
      <c r="J7" s="32"/>
      <c r="K7" s="32"/>
      <c r="L7" s="32"/>
      <c r="M7" s="33"/>
      <c r="N7" s="33"/>
      <c r="O7" s="33"/>
      <c r="P7" s="33"/>
      <c r="Q7" s="33"/>
      <c r="R7" s="33"/>
      <c r="S7" s="33"/>
      <c r="T7" s="33"/>
      <c r="V7" s="33"/>
      <c r="W7" s="33"/>
      <c r="X7" s="33"/>
      <c r="Y7" s="34"/>
      <c r="Z7" s="34"/>
      <c r="AA7" s="34"/>
      <c r="AB7" s="34"/>
      <c r="AC7" s="35"/>
      <c r="AD7" s="35"/>
      <c r="AE7" s="35"/>
      <c r="AF7" s="35"/>
      <c r="AG7" s="36"/>
      <c r="AH7" s="36"/>
      <c r="AI7" s="36"/>
      <c r="AJ7" s="36"/>
      <c r="AK7" s="37"/>
      <c r="AL7" s="37"/>
      <c r="AM7" s="37"/>
      <c r="AN7" s="37"/>
      <c r="AO7" s="37"/>
      <c r="AP7" s="37"/>
    </row>
    <row r="8" customFormat="false" ht="15" hidden="false" customHeight="false" outlineLevel="0" collapsed="false">
      <c r="A8" s="39" t="s">
        <v>65</v>
      </c>
      <c r="B8" s="41" t="s">
        <v>63</v>
      </c>
      <c r="C8" s="39" t="n">
        <v>17.99</v>
      </c>
      <c r="D8" s="39" t="n">
        <v>1</v>
      </c>
      <c r="E8" s="40" t="n">
        <f aca="false">D8*C8</f>
        <v>17.99</v>
      </c>
      <c r="F8" s="30"/>
      <c r="G8" s="30"/>
      <c r="H8" s="31"/>
      <c r="I8" s="32"/>
      <c r="J8" s="32"/>
      <c r="K8" s="32"/>
      <c r="L8" s="32"/>
      <c r="M8" s="33"/>
      <c r="N8" s="33"/>
      <c r="O8" s="33"/>
      <c r="P8" s="33"/>
      <c r="Q8" s="33"/>
      <c r="R8" s="33"/>
      <c r="S8" s="33"/>
      <c r="T8" s="33"/>
      <c r="V8" s="33"/>
      <c r="W8" s="33" t="n">
        <v>1</v>
      </c>
      <c r="X8" s="33" t="n">
        <v>1</v>
      </c>
      <c r="Y8" s="34"/>
      <c r="Z8" s="34"/>
      <c r="AA8" s="34"/>
      <c r="AB8" s="34"/>
      <c r="AC8" s="35"/>
      <c r="AD8" s="35"/>
      <c r="AE8" s="35"/>
      <c r="AF8" s="35"/>
      <c r="AG8" s="36" t="n">
        <v>1</v>
      </c>
      <c r="AH8" s="36"/>
      <c r="AI8" s="36"/>
      <c r="AJ8" s="36"/>
      <c r="AK8" s="37"/>
      <c r="AL8" s="37"/>
      <c r="AM8" s="37"/>
      <c r="AN8" s="37"/>
      <c r="AO8" s="37"/>
      <c r="AP8" s="37"/>
    </row>
    <row r="9" customFormat="false" ht="15" hidden="false" customHeight="false" outlineLevel="0" collapsed="false">
      <c r="A9" s="39" t="s">
        <v>66</v>
      </c>
      <c r="B9" s="41" t="s">
        <v>63</v>
      </c>
      <c r="C9" s="39" t="n">
        <v>45</v>
      </c>
      <c r="D9" s="39" t="n">
        <v>1</v>
      </c>
      <c r="E9" s="40" t="n">
        <f aca="false">D9*C9</f>
        <v>45</v>
      </c>
      <c r="F9" s="30"/>
      <c r="G9" s="30"/>
      <c r="H9" s="31"/>
      <c r="I9" s="32"/>
      <c r="J9" s="32"/>
      <c r="K9" s="32"/>
      <c r="L9" s="32"/>
      <c r="M9" s="33"/>
      <c r="N9" s="33"/>
      <c r="O9" s="33"/>
      <c r="P9" s="33"/>
      <c r="Q9" s="33"/>
      <c r="R9" s="33"/>
      <c r="S9" s="33"/>
      <c r="T9" s="33"/>
      <c r="V9" s="33"/>
      <c r="W9" s="33"/>
      <c r="X9" s="33"/>
      <c r="Y9" s="34"/>
      <c r="Z9" s="34"/>
      <c r="AA9" s="34"/>
      <c r="AB9" s="34"/>
      <c r="AC9" s="35"/>
      <c r="AD9" s="35"/>
      <c r="AE9" s="35"/>
      <c r="AF9" s="35"/>
      <c r="AG9" s="36"/>
      <c r="AH9" s="36"/>
      <c r="AI9" s="36"/>
      <c r="AJ9" s="36"/>
      <c r="AK9" s="37"/>
      <c r="AL9" s="37"/>
      <c r="AM9" s="37"/>
      <c r="AN9" s="37"/>
      <c r="AO9" s="37"/>
      <c r="AP9" s="37"/>
    </row>
    <row r="10" customFormat="false" ht="15" hidden="false" customHeight="false" outlineLevel="0" collapsed="false">
      <c r="A10" s="39"/>
      <c r="B10" s="39"/>
      <c r="C10" s="39"/>
      <c r="D10" s="39"/>
      <c r="E10" s="40" t="n">
        <f aca="false">D10*C10</f>
        <v>0</v>
      </c>
      <c r="F10" s="30"/>
      <c r="G10" s="30"/>
      <c r="H10" s="31"/>
      <c r="I10" s="32"/>
      <c r="J10" s="32"/>
      <c r="K10" s="32"/>
      <c r="L10" s="32"/>
      <c r="M10" s="33"/>
      <c r="N10" s="33"/>
      <c r="O10" s="33"/>
      <c r="P10" s="33"/>
      <c r="Q10" s="33"/>
      <c r="R10" s="33"/>
      <c r="S10" s="33"/>
      <c r="T10" s="33"/>
      <c r="V10" s="33"/>
      <c r="W10" s="33"/>
      <c r="X10" s="33"/>
      <c r="Y10" s="34"/>
      <c r="Z10" s="34"/>
      <c r="AA10" s="34"/>
      <c r="AB10" s="34"/>
      <c r="AC10" s="35"/>
      <c r="AD10" s="35"/>
      <c r="AE10" s="35"/>
      <c r="AF10" s="35"/>
      <c r="AG10" s="36"/>
      <c r="AH10" s="36"/>
      <c r="AI10" s="36"/>
      <c r="AJ10" s="36"/>
      <c r="AK10" s="37"/>
      <c r="AL10" s="37"/>
      <c r="AM10" s="37"/>
      <c r="AN10" s="37"/>
      <c r="AO10" s="37"/>
      <c r="AP10" s="37"/>
    </row>
    <row r="11" customFormat="false" ht="15" hidden="false" customHeight="false" outlineLevel="0" collapsed="false">
      <c r="A11" s="38" t="s">
        <v>67</v>
      </c>
      <c r="B11" s="39"/>
      <c r="C11" s="39"/>
      <c r="D11" s="39"/>
      <c r="E11" s="40" t="n">
        <f aca="false">SUM(E12:E18)</f>
        <v>118.4</v>
      </c>
      <c r="F11" s="30" t="n">
        <v>1</v>
      </c>
      <c r="G11" s="30" t="n">
        <v>1</v>
      </c>
      <c r="H11" s="31" t="n">
        <v>1</v>
      </c>
      <c r="I11" s="32" t="n">
        <v>1</v>
      </c>
      <c r="J11" s="32" t="n">
        <v>1</v>
      </c>
      <c r="K11" s="32" t="n">
        <v>1</v>
      </c>
      <c r="L11" s="32" t="n">
        <v>1</v>
      </c>
      <c r="M11" s="33"/>
      <c r="N11" s="33"/>
      <c r="O11" s="33"/>
      <c r="P11" s="33"/>
      <c r="Q11" s="33" t="n">
        <v>1</v>
      </c>
      <c r="R11" s="33" t="n">
        <v>1</v>
      </c>
      <c r="S11" s="33"/>
      <c r="T11" s="33"/>
      <c r="V11" s="33"/>
      <c r="W11" s="33"/>
      <c r="X11" s="33" t="n">
        <v>1</v>
      </c>
      <c r="Y11" s="34"/>
      <c r="Z11" s="34"/>
      <c r="AA11" s="34"/>
      <c r="AB11" s="34"/>
      <c r="AC11" s="35" t="n">
        <v>1</v>
      </c>
      <c r="AD11" s="35" t="n">
        <v>1</v>
      </c>
      <c r="AE11" s="35" t="n">
        <v>1</v>
      </c>
      <c r="AF11" s="35" t="n">
        <v>1</v>
      </c>
      <c r="AG11" s="36" t="n">
        <v>1</v>
      </c>
      <c r="AH11" s="36"/>
      <c r="AI11" s="36"/>
      <c r="AJ11" s="36"/>
      <c r="AK11" s="37" t="n">
        <v>1</v>
      </c>
      <c r="AL11" s="37"/>
      <c r="AM11" s="37"/>
      <c r="AN11" s="37" t="n">
        <v>1</v>
      </c>
      <c r="AO11" s="37"/>
      <c r="AP11" s="37"/>
    </row>
    <row r="12" customFormat="false" ht="15" hidden="false" customHeight="false" outlineLevel="0" collapsed="false">
      <c r="A12" s="39" t="s">
        <v>68</v>
      </c>
      <c r="B12" s="42" t="s">
        <v>69</v>
      </c>
      <c r="C12" s="39" t="n">
        <v>61.95</v>
      </c>
      <c r="D12" s="39" t="n">
        <v>1</v>
      </c>
      <c r="E12" s="40" t="n">
        <f aca="false">D12*C12</f>
        <v>61.95</v>
      </c>
      <c r="F12" s="30" t="n">
        <v>1</v>
      </c>
      <c r="G12" s="30" t="n">
        <v>1</v>
      </c>
      <c r="H12" s="31" t="n">
        <v>1</v>
      </c>
      <c r="I12" s="32" t="n">
        <v>1</v>
      </c>
      <c r="J12" s="32" t="n">
        <v>1</v>
      </c>
      <c r="K12" s="32" t="n">
        <v>1</v>
      </c>
      <c r="L12" s="32" t="n">
        <v>1</v>
      </c>
      <c r="M12" s="33"/>
      <c r="N12" s="33"/>
      <c r="O12" s="33"/>
      <c r="P12" s="33"/>
      <c r="Q12" s="33" t="n">
        <v>1</v>
      </c>
      <c r="R12" s="33" t="n">
        <v>1</v>
      </c>
      <c r="S12" s="33"/>
      <c r="T12" s="33"/>
      <c r="V12" s="33"/>
      <c r="W12" s="33"/>
      <c r="X12" s="33" t="n">
        <v>1</v>
      </c>
      <c r="Y12" s="34"/>
      <c r="Z12" s="34"/>
      <c r="AA12" s="34"/>
      <c r="AB12" s="34" t="n">
        <v>1</v>
      </c>
      <c r="AC12" s="35" t="n">
        <v>1</v>
      </c>
      <c r="AD12" s="35" t="n">
        <v>1</v>
      </c>
      <c r="AE12" s="35" t="n">
        <v>1</v>
      </c>
      <c r="AF12" s="35" t="n">
        <v>1</v>
      </c>
      <c r="AG12" s="36"/>
      <c r="AH12" s="36"/>
      <c r="AI12" s="36"/>
      <c r="AJ12" s="36"/>
      <c r="AK12" s="37"/>
      <c r="AL12" s="37"/>
      <c r="AM12" s="37"/>
      <c r="AN12" s="37" t="n">
        <v>1</v>
      </c>
      <c r="AO12" s="37"/>
      <c r="AP12" s="37"/>
    </row>
    <row r="13" customFormat="false" ht="15" hidden="false" customHeight="false" outlineLevel="0" collapsed="false">
      <c r="A13" s="39" t="s">
        <v>70</v>
      </c>
      <c r="B13" s="42" t="s">
        <v>69</v>
      </c>
      <c r="C13" s="39" t="n">
        <v>8.95</v>
      </c>
      <c r="D13" s="39" t="n">
        <v>1</v>
      </c>
      <c r="E13" s="40" t="n">
        <f aca="false">D13*C13</f>
        <v>8.95</v>
      </c>
      <c r="F13" s="30" t="n">
        <v>1</v>
      </c>
      <c r="G13" s="30" t="n">
        <v>1</v>
      </c>
      <c r="H13" s="31" t="n">
        <v>1</v>
      </c>
      <c r="I13" s="32" t="n">
        <v>1</v>
      </c>
      <c r="J13" s="32" t="n">
        <v>1</v>
      </c>
      <c r="K13" s="32" t="n">
        <v>1</v>
      </c>
      <c r="L13" s="32" t="n">
        <v>1</v>
      </c>
      <c r="M13" s="33"/>
      <c r="N13" s="33"/>
      <c r="O13" s="33"/>
      <c r="P13" s="33"/>
      <c r="Q13" s="33" t="n">
        <v>1</v>
      </c>
      <c r="R13" s="33" t="n">
        <v>1</v>
      </c>
      <c r="S13" s="33"/>
      <c r="T13" s="33"/>
      <c r="V13" s="33"/>
      <c r="W13" s="33"/>
      <c r="X13" s="33" t="n">
        <v>1</v>
      </c>
      <c r="Y13" s="34"/>
      <c r="Z13" s="34"/>
      <c r="AA13" s="34"/>
      <c r="AB13" s="34" t="n">
        <v>1</v>
      </c>
      <c r="AC13" s="35" t="n">
        <v>1</v>
      </c>
      <c r="AD13" s="35" t="n">
        <v>1</v>
      </c>
      <c r="AE13" s="35" t="n">
        <v>1</v>
      </c>
      <c r="AF13" s="35" t="n">
        <v>1</v>
      </c>
      <c r="AG13" s="36"/>
      <c r="AH13" s="36"/>
      <c r="AI13" s="36"/>
      <c r="AJ13" s="36"/>
      <c r="AK13" s="37"/>
      <c r="AL13" s="37"/>
      <c r="AM13" s="37"/>
      <c r="AN13" s="37" t="n">
        <v>1</v>
      </c>
      <c r="AO13" s="37"/>
      <c r="AP13" s="37"/>
    </row>
    <row r="14" customFormat="false" ht="15" hidden="false" customHeight="false" outlineLevel="0" collapsed="false">
      <c r="A14" s="39" t="s">
        <v>71</v>
      </c>
      <c r="B14" s="42" t="s">
        <v>69</v>
      </c>
      <c r="C14" s="39" t="n">
        <v>34.52</v>
      </c>
      <c r="D14" s="39" t="n">
        <v>1</v>
      </c>
      <c r="E14" s="40" t="n">
        <f aca="false">D14*C14</f>
        <v>34.52</v>
      </c>
      <c r="F14" s="30" t="n">
        <v>1</v>
      </c>
      <c r="G14" s="30" t="n">
        <v>1</v>
      </c>
      <c r="H14" s="31" t="n">
        <v>1</v>
      </c>
      <c r="I14" s="32" t="n">
        <v>1</v>
      </c>
      <c r="J14" s="32" t="n">
        <v>1</v>
      </c>
      <c r="K14" s="32" t="n">
        <v>1</v>
      </c>
      <c r="L14" s="32" t="n">
        <v>1</v>
      </c>
      <c r="M14" s="33"/>
      <c r="N14" s="33"/>
      <c r="O14" s="33"/>
      <c r="P14" s="33"/>
      <c r="Q14" s="33"/>
      <c r="R14" s="33"/>
      <c r="S14" s="33"/>
      <c r="T14" s="33"/>
      <c r="V14" s="33"/>
      <c r="W14" s="33"/>
      <c r="X14" s="33"/>
      <c r="Y14" s="34"/>
      <c r="Z14" s="34"/>
      <c r="AA14" s="34"/>
      <c r="AB14" s="34" t="n">
        <v>1</v>
      </c>
      <c r="AC14" s="35" t="n">
        <v>1</v>
      </c>
      <c r="AD14" s="35" t="n">
        <v>1</v>
      </c>
      <c r="AE14" s="35" t="n">
        <v>1</v>
      </c>
      <c r="AF14" s="35"/>
      <c r="AG14" s="36"/>
      <c r="AH14" s="36"/>
      <c r="AI14" s="36"/>
      <c r="AJ14" s="36"/>
      <c r="AK14" s="37"/>
      <c r="AL14" s="37"/>
      <c r="AM14" s="37"/>
      <c r="AN14" s="37"/>
      <c r="AO14" s="37"/>
      <c r="AP14" s="37"/>
    </row>
    <row r="17" customFormat="false" ht="15" hidden="false" customHeight="false" outlineLevel="0" collapsed="false">
      <c r="A17" s="38" t="s">
        <v>72</v>
      </c>
      <c r="B17" s="39" t="s">
        <v>69</v>
      </c>
      <c r="C17" s="39" t="n">
        <v>12.98</v>
      </c>
      <c r="D17" s="39" t="n">
        <v>1</v>
      </c>
      <c r="E17" s="40" t="n">
        <f aca="false">D17*C17</f>
        <v>12.98</v>
      </c>
      <c r="F17" s="30"/>
      <c r="G17" s="30"/>
      <c r="H17" s="31"/>
      <c r="I17" s="32"/>
      <c r="J17" s="32"/>
      <c r="K17" s="32"/>
      <c r="L17" s="32"/>
      <c r="M17" s="33"/>
      <c r="N17" s="33"/>
      <c r="O17" s="33"/>
      <c r="P17" s="33"/>
      <c r="Q17" s="33"/>
      <c r="R17" s="33"/>
      <c r="S17" s="33"/>
      <c r="T17" s="33"/>
      <c r="V17" s="33"/>
      <c r="W17" s="33"/>
      <c r="X17" s="33"/>
      <c r="Y17" s="34"/>
      <c r="Z17" s="34"/>
      <c r="AA17" s="34"/>
      <c r="AB17" s="34"/>
      <c r="AC17" s="35"/>
      <c r="AD17" s="35"/>
      <c r="AE17" s="35"/>
      <c r="AF17" s="35"/>
      <c r="AG17" s="36"/>
      <c r="AH17" s="36"/>
      <c r="AI17" s="36"/>
      <c r="AJ17" s="36"/>
      <c r="AK17" s="37"/>
      <c r="AL17" s="37"/>
      <c r="AM17" s="37"/>
      <c r="AN17" s="37"/>
      <c r="AO17" s="37"/>
      <c r="AP17" s="37"/>
    </row>
    <row r="18" customFormat="false" ht="15" hidden="false" customHeight="false" outlineLevel="0" collapsed="false">
      <c r="A18" s="38"/>
      <c r="B18" s="39"/>
      <c r="C18" s="39"/>
      <c r="D18" s="39"/>
      <c r="E18" s="40"/>
      <c r="F18" s="30"/>
      <c r="G18" s="30"/>
      <c r="H18" s="31"/>
      <c r="I18" s="32"/>
      <c r="J18" s="32"/>
      <c r="K18" s="32"/>
      <c r="L18" s="32"/>
      <c r="M18" s="33"/>
      <c r="N18" s="33"/>
      <c r="O18" s="33"/>
      <c r="P18" s="33"/>
      <c r="Q18" s="33"/>
      <c r="R18" s="33"/>
      <c r="S18" s="33"/>
      <c r="T18" s="33"/>
      <c r="V18" s="33"/>
      <c r="W18" s="33"/>
      <c r="X18" s="33"/>
      <c r="Y18" s="34"/>
      <c r="Z18" s="34"/>
      <c r="AA18" s="34"/>
      <c r="AB18" s="34"/>
      <c r="AC18" s="35"/>
      <c r="AD18" s="35"/>
      <c r="AE18" s="35"/>
      <c r="AF18" s="35"/>
      <c r="AG18" s="36"/>
      <c r="AH18" s="36"/>
      <c r="AI18" s="36"/>
      <c r="AJ18" s="36"/>
      <c r="AK18" s="37"/>
      <c r="AL18" s="37"/>
      <c r="AM18" s="37"/>
      <c r="AN18" s="37"/>
      <c r="AO18" s="37"/>
      <c r="AP18" s="37"/>
    </row>
    <row r="19" customFormat="false" ht="15" hidden="false" customHeight="false" outlineLevel="0" collapsed="false">
      <c r="A19" s="38"/>
      <c r="B19" s="39"/>
      <c r="C19" s="39"/>
      <c r="D19" s="39"/>
      <c r="E19" s="40"/>
      <c r="F19" s="30"/>
      <c r="G19" s="30"/>
      <c r="H19" s="31"/>
      <c r="I19" s="32"/>
      <c r="J19" s="32"/>
      <c r="K19" s="32"/>
      <c r="L19" s="32"/>
      <c r="M19" s="33"/>
      <c r="N19" s="33"/>
      <c r="O19" s="33"/>
      <c r="P19" s="33"/>
      <c r="Q19" s="33"/>
      <c r="R19" s="33"/>
      <c r="S19" s="33"/>
      <c r="T19" s="33"/>
      <c r="V19" s="33"/>
      <c r="W19" s="33"/>
      <c r="X19" s="33"/>
      <c r="Y19" s="34"/>
      <c r="Z19" s="34"/>
      <c r="AA19" s="34"/>
      <c r="AB19" s="34"/>
      <c r="AC19" s="35"/>
      <c r="AD19" s="35"/>
      <c r="AE19" s="35"/>
      <c r="AF19" s="35"/>
      <c r="AG19" s="36"/>
      <c r="AH19" s="36"/>
      <c r="AI19" s="36"/>
      <c r="AJ19" s="36"/>
      <c r="AK19" s="37"/>
      <c r="AL19" s="37"/>
      <c r="AM19" s="37"/>
      <c r="AN19" s="37"/>
      <c r="AO19" s="37"/>
      <c r="AP19" s="37"/>
    </row>
    <row r="20" customFormat="false" ht="15" hidden="false" customHeight="false" outlineLevel="0" collapsed="false">
      <c r="A20" s="38" t="s">
        <v>73</v>
      </c>
      <c r="B20" s="39"/>
      <c r="C20" s="39"/>
      <c r="D20" s="39"/>
      <c r="E20" s="40" t="n">
        <f aca="false">SUM(E21:E49)</f>
        <v>514.139</v>
      </c>
      <c r="F20" s="30" t="n">
        <v>1</v>
      </c>
      <c r="G20" s="30" t="n">
        <v>1</v>
      </c>
      <c r="H20" s="31" t="n">
        <v>1</v>
      </c>
      <c r="I20" s="32" t="n">
        <v>1</v>
      </c>
      <c r="J20" s="32" t="n">
        <v>1</v>
      </c>
      <c r="K20" s="32" t="n">
        <v>1</v>
      </c>
      <c r="L20" s="32" t="n">
        <v>1</v>
      </c>
      <c r="M20" s="33"/>
      <c r="N20" s="33"/>
      <c r="O20" s="33"/>
      <c r="P20" s="33"/>
      <c r="Q20" s="33"/>
      <c r="R20" s="33"/>
      <c r="S20" s="33"/>
      <c r="T20" s="33"/>
      <c r="V20" s="33"/>
      <c r="W20" s="33"/>
      <c r="X20" s="33"/>
      <c r="Y20" s="34"/>
      <c r="Z20" s="34"/>
      <c r="AA20" s="34"/>
      <c r="AB20" s="34"/>
      <c r="AC20" s="35"/>
      <c r="AD20" s="35" t="n">
        <v>1</v>
      </c>
      <c r="AE20" s="35"/>
      <c r="AF20" s="35"/>
      <c r="AG20" s="36"/>
      <c r="AH20" s="36"/>
      <c r="AI20" s="36"/>
      <c r="AJ20" s="36"/>
      <c r="AK20" s="37"/>
      <c r="AL20" s="37"/>
      <c r="AM20" s="37"/>
      <c r="AN20" s="37"/>
      <c r="AO20" s="37"/>
      <c r="AP20" s="37"/>
    </row>
    <row r="21" customFormat="false" ht="15" hidden="false" customHeight="false" outlineLevel="0" collapsed="false">
      <c r="A21" s="39" t="s">
        <v>74</v>
      </c>
      <c r="B21" s="39" t="s">
        <v>75</v>
      </c>
      <c r="C21" s="39"/>
      <c r="D21" s="39" t="n">
        <v>2</v>
      </c>
      <c r="E21" s="40" t="n">
        <f aca="false">D21*C21</f>
        <v>0</v>
      </c>
      <c r="F21" s="2" t="n">
        <v>1</v>
      </c>
      <c r="G21" s="2" t="n">
        <v>1</v>
      </c>
      <c r="H21" s="3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AD21" s="7" t="n">
        <v>1</v>
      </c>
      <c r="AE21" s="7" t="n">
        <v>1</v>
      </c>
    </row>
    <row r="22" customFormat="false" ht="15" hidden="false" customHeight="false" outlineLevel="0" collapsed="false">
      <c r="A22" s="39" t="s">
        <v>76</v>
      </c>
      <c r="B22" s="42" t="s">
        <v>77</v>
      </c>
      <c r="C22" s="39" t="n">
        <v>30</v>
      </c>
      <c r="D22" s="39" t="n">
        <v>0.25</v>
      </c>
      <c r="E22" s="40" t="n">
        <f aca="false">D22*C22</f>
        <v>7.5</v>
      </c>
      <c r="F22" s="2" t="n">
        <v>1</v>
      </c>
      <c r="G22" s="2" t="n">
        <v>1</v>
      </c>
      <c r="H22" s="3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AD22" s="7" t="n">
        <v>1</v>
      </c>
      <c r="AE22" s="7" t="n">
        <v>1</v>
      </c>
    </row>
    <row r="23" customFormat="false" ht="15" hidden="false" customHeight="false" outlineLevel="0" collapsed="false">
      <c r="A23" s="39" t="s">
        <v>78</v>
      </c>
      <c r="B23" s="39" t="s">
        <v>75</v>
      </c>
      <c r="C23" s="39"/>
      <c r="D23" s="39" t="n">
        <v>6</v>
      </c>
      <c r="E23" s="40" t="n">
        <f aca="false">D23*C23</f>
        <v>0</v>
      </c>
      <c r="F23" s="2" t="n">
        <v>1</v>
      </c>
      <c r="G23" s="2" t="n">
        <v>1</v>
      </c>
      <c r="H23" s="3" t="n">
        <v>1</v>
      </c>
      <c r="I23" s="4" t="n">
        <v>1</v>
      </c>
      <c r="K23" s="4" t="n">
        <v>1</v>
      </c>
      <c r="L23" s="4" t="n">
        <v>1</v>
      </c>
      <c r="P23" s="5" t="n">
        <v>1</v>
      </c>
    </row>
    <row r="24" customFormat="false" ht="15" hidden="false" customHeight="false" outlineLevel="0" collapsed="false">
      <c r="A24" s="39" t="s">
        <v>79</v>
      </c>
      <c r="B24" s="42" t="s">
        <v>80</v>
      </c>
      <c r="C24" s="39" t="n">
        <v>5</v>
      </c>
      <c r="D24" s="39" t="n">
        <v>2</v>
      </c>
      <c r="E24" s="40" t="n">
        <f aca="false">D24*C24</f>
        <v>10</v>
      </c>
      <c r="F24" s="2" t="n">
        <v>1</v>
      </c>
      <c r="G24" s="2" t="n">
        <v>1</v>
      </c>
      <c r="H24" s="3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AE24" s="7" t="n">
        <v>1</v>
      </c>
    </row>
    <row r="25" customFormat="false" ht="15" hidden="false" customHeight="false" outlineLevel="0" collapsed="false">
      <c r="A25" s="39" t="s">
        <v>81</v>
      </c>
      <c r="B25" s="42" t="s">
        <v>82</v>
      </c>
      <c r="C25" s="39" t="n">
        <v>8.9</v>
      </c>
      <c r="D25" s="39" t="n">
        <v>1</v>
      </c>
      <c r="E25" s="40" t="n">
        <f aca="false">D25*C25</f>
        <v>8.9</v>
      </c>
      <c r="F25" s="2" t="n">
        <v>1</v>
      </c>
      <c r="G25" s="2" t="n">
        <v>1</v>
      </c>
      <c r="H25" s="3" t="n">
        <v>1</v>
      </c>
      <c r="I25" s="4" t="n">
        <v>1</v>
      </c>
      <c r="K25" s="4" t="n">
        <v>1</v>
      </c>
      <c r="L25" s="4" t="n">
        <v>1</v>
      </c>
      <c r="P25" s="5" t="n">
        <v>1</v>
      </c>
      <c r="AE25" s="7" t="n">
        <v>1</v>
      </c>
    </row>
    <row r="26" customFormat="false" ht="15" hidden="false" customHeight="false" outlineLevel="0" collapsed="false">
      <c r="A26" s="39" t="s">
        <v>83</v>
      </c>
      <c r="B26" s="43" t="s">
        <v>75</v>
      </c>
      <c r="C26" s="39"/>
      <c r="D26" s="39"/>
      <c r="E26" s="40"/>
      <c r="AE26" s="7" t="n">
        <v>1</v>
      </c>
    </row>
    <row r="27" customFormat="false" ht="15" hidden="false" customHeight="false" outlineLevel="0" collapsed="false">
      <c r="A27" s="39" t="s">
        <v>84</v>
      </c>
      <c r="B27" s="43" t="s">
        <v>75</v>
      </c>
      <c r="C27" s="39"/>
      <c r="D27" s="39"/>
      <c r="E27" s="40" t="n">
        <f aca="false">D27*C27</f>
        <v>0</v>
      </c>
      <c r="F27" s="2" t="n">
        <v>1</v>
      </c>
      <c r="G27" s="2" t="n">
        <v>1</v>
      </c>
      <c r="H27" s="3" t="n">
        <v>1</v>
      </c>
      <c r="I27" s="4" t="n">
        <v>1</v>
      </c>
      <c r="J27" s="4" t="n">
        <v>1</v>
      </c>
      <c r="K27" s="4" t="n">
        <v>1</v>
      </c>
      <c r="L27" s="4" t="n">
        <v>1</v>
      </c>
      <c r="AE27" s="7" t="n">
        <v>1</v>
      </c>
    </row>
    <row r="28" customFormat="false" ht="15" hidden="false" customHeight="false" outlineLevel="0" collapsed="false">
      <c r="A28" s="39" t="s">
        <v>85</v>
      </c>
      <c r="B28" s="43" t="s">
        <v>75</v>
      </c>
      <c r="C28" s="39"/>
      <c r="D28" s="39"/>
      <c r="E28" s="40" t="n">
        <f aca="false">D28*C28</f>
        <v>0</v>
      </c>
      <c r="P28" s="5" t="n">
        <v>1</v>
      </c>
    </row>
    <row r="29" customFormat="false" ht="15" hidden="false" customHeight="false" outlineLevel="0" collapsed="false">
      <c r="A29" s="39" t="s">
        <v>86</v>
      </c>
      <c r="B29" s="44" t="s">
        <v>69</v>
      </c>
      <c r="C29" s="39" t="n">
        <v>9.24</v>
      </c>
      <c r="D29" s="39" t="n">
        <f aca="false">2/5</f>
        <v>0.4</v>
      </c>
      <c r="E29" s="40" t="n">
        <f aca="false">D29*C29</f>
        <v>3.696</v>
      </c>
    </row>
    <row r="30" customFormat="false" ht="15" hidden="false" customHeight="false" outlineLevel="0" collapsed="false">
      <c r="A30" s="39" t="s">
        <v>87</v>
      </c>
      <c r="B30" s="43" t="s">
        <v>88</v>
      </c>
      <c r="C30" s="39"/>
      <c r="D30" s="39"/>
      <c r="E30" s="40" t="n">
        <f aca="false">D30*C30</f>
        <v>0</v>
      </c>
      <c r="Z30" s="6" t="n">
        <v>1</v>
      </c>
      <c r="AA30" s="6" t="n">
        <v>1</v>
      </c>
    </row>
    <row r="31" customFormat="false" ht="15" hidden="false" customHeight="false" outlineLevel="0" collapsed="false">
      <c r="A31" s="44" t="s">
        <v>89</v>
      </c>
      <c r="B31" s="43" t="s">
        <v>90</v>
      </c>
      <c r="C31" s="39" t="n">
        <v>1.194</v>
      </c>
      <c r="D31" s="39" t="n">
        <v>3</v>
      </c>
      <c r="E31" s="40" t="n">
        <f aca="false">D31*C31</f>
        <v>3.582</v>
      </c>
    </row>
    <row r="32" customFormat="false" ht="15" hidden="false" customHeight="false" outlineLevel="0" collapsed="false">
      <c r="A32" s="44" t="s">
        <v>91</v>
      </c>
      <c r="B32" s="43" t="s">
        <v>90</v>
      </c>
      <c r="C32" s="39" t="n">
        <v>4.977</v>
      </c>
      <c r="D32" s="39" t="n">
        <v>3</v>
      </c>
      <c r="E32" s="40" t="n">
        <f aca="false">D32*C32</f>
        <v>14.931</v>
      </c>
    </row>
    <row r="33" customFormat="false" ht="15" hidden="false" customHeight="false" outlineLevel="0" collapsed="false">
      <c r="A33" s="39"/>
      <c r="B33" s="42"/>
      <c r="C33" s="39"/>
      <c r="D33" s="39"/>
      <c r="E33" s="40"/>
    </row>
    <row r="34" customFormat="false" ht="15" hidden="false" customHeight="false" outlineLevel="0" collapsed="false">
      <c r="A34" s="38" t="s">
        <v>92</v>
      </c>
      <c r="B34" s="42"/>
      <c r="C34" s="39"/>
      <c r="D34" s="39"/>
      <c r="E34" s="40" t="n">
        <f aca="false">D34*C34</f>
        <v>0</v>
      </c>
    </row>
    <row r="35" customFormat="false" ht="15" hidden="false" customHeight="false" outlineLevel="0" collapsed="false">
      <c r="A35" s="39" t="s">
        <v>93</v>
      </c>
      <c r="B35" s="42" t="s">
        <v>69</v>
      </c>
      <c r="C35" s="39" t="n">
        <v>27.6</v>
      </c>
      <c r="D35" s="39" t="n">
        <v>1</v>
      </c>
      <c r="E35" s="40" t="n">
        <f aca="false">D35*C35</f>
        <v>27.6</v>
      </c>
      <c r="V35" s="5" t="n">
        <v>1</v>
      </c>
      <c r="AL35" s="9" t="n">
        <v>1</v>
      </c>
      <c r="AO35" s="9" t="n">
        <v>1</v>
      </c>
    </row>
    <row r="36" customFormat="false" ht="15" hidden="false" customHeight="false" outlineLevel="0" collapsed="false">
      <c r="A36" s="38" t="s">
        <v>94</v>
      </c>
      <c r="B36" s="42" t="s">
        <v>69</v>
      </c>
      <c r="C36" s="39" t="n">
        <v>22.45</v>
      </c>
      <c r="D36" s="39" t="n">
        <v>1</v>
      </c>
      <c r="E36" s="40" t="n">
        <f aca="false">D36*C36</f>
        <v>22.45</v>
      </c>
      <c r="F36" s="30"/>
      <c r="G36" s="30"/>
      <c r="H36" s="31"/>
      <c r="I36" s="32"/>
      <c r="J36" s="32"/>
      <c r="K36" s="32"/>
      <c r="L36" s="32"/>
      <c r="M36" s="33"/>
      <c r="N36" s="33"/>
      <c r="O36" s="33"/>
      <c r="P36" s="33"/>
      <c r="Q36" s="33"/>
      <c r="R36" s="33"/>
      <c r="S36" s="33"/>
      <c r="T36" s="33"/>
      <c r="V36" s="33"/>
      <c r="W36" s="33"/>
      <c r="X36" s="33" t="n">
        <v>1</v>
      </c>
      <c r="Y36" s="34"/>
      <c r="Z36" s="34"/>
      <c r="AA36" s="34"/>
      <c r="AB36" s="34" t="n">
        <v>1</v>
      </c>
      <c r="AC36" s="35"/>
      <c r="AD36" s="35"/>
      <c r="AE36" s="35"/>
      <c r="AF36" s="35"/>
      <c r="AG36" s="36"/>
      <c r="AH36" s="36"/>
      <c r="AI36" s="36"/>
      <c r="AJ36" s="36"/>
      <c r="AK36" s="37"/>
      <c r="AL36" s="37"/>
      <c r="AM36" s="37"/>
      <c r="AN36" s="37"/>
      <c r="AO36" s="37"/>
      <c r="AP36" s="37"/>
    </row>
    <row r="37" customFormat="false" ht="15" hidden="false" customHeight="false" outlineLevel="0" collapsed="false">
      <c r="A37" s="38" t="s">
        <v>95</v>
      </c>
      <c r="B37" s="42" t="s">
        <v>69</v>
      </c>
      <c r="C37" s="39" t="n">
        <v>30.67</v>
      </c>
      <c r="D37" s="39" t="n">
        <v>1</v>
      </c>
      <c r="E37" s="40" t="n">
        <f aca="false">D37*C37</f>
        <v>30.67</v>
      </c>
      <c r="F37" s="30"/>
      <c r="G37" s="30"/>
      <c r="H37" s="31"/>
      <c r="I37" s="32"/>
      <c r="J37" s="32"/>
      <c r="K37" s="32"/>
      <c r="L37" s="32"/>
      <c r="M37" s="33"/>
      <c r="N37" s="33"/>
      <c r="O37" s="33"/>
      <c r="P37" s="33"/>
      <c r="Q37" s="33"/>
      <c r="R37" s="33"/>
      <c r="S37" s="33"/>
      <c r="T37" s="33"/>
      <c r="V37" s="33"/>
      <c r="W37" s="33"/>
      <c r="X37" s="33" t="n">
        <v>1</v>
      </c>
      <c r="Y37" s="34"/>
      <c r="Z37" s="34"/>
      <c r="AA37" s="34"/>
      <c r="AB37" s="34" t="n">
        <v>1</v>
      </c>
      <c r="AC37" s="35"/>
      <c r="AD37" s="35"/>
      <c r="AE37" s="35"/>
      <c r="AF37" s="35"/>
      <c r="AG37" s="36"/>
      <c r="AH37" s="36"/>
      <c r="AI37" s="36"/>
      <c r="AJ37" s="36"/>
      <c r="AK37" s="37"/>
      <c r="AL37" s="37"/>
      <c r="AM37" s="37"/>
      <c r="AN37" s="37"/>
      <c r="AO37" s="37"/>
      <c r="AP37" s="37"/>
    </row>
    <row r="38" customFormat="false" ht="15" hidden="false" customHeight="false" outlineLevel="0" collapsed="false">
      <c r="A38" s="38" t="s">
        <v>96</v>
      </c>
      <c r="B38" s="42" t="s">
        <v>69</v>
      </c>
      <c r="C38" s="39" t="n">
        <v>16.31</v>
      </c>
      <c r="D38" s="39" t="n">
        <v>1</v>
      </c>
      <c r="E38" s="40" t="n">
        <f aca="false">D38*C38</f>
        <v>16.31</v>
      </c>
      <c r="F38" s="30"/>
      <c r="G38" s="30"/>
      <c r="H38" s="31"/>
      <c r="I38" s="32"/>
      <c r="J38" s="32"/>
      <c r="K38" s="32"/>
      <c r="L38" s="32"/>
      <c r="M38" s="33"/>
      <c r="N38" s="33"/>
      <c r="O38" s="33"/>
      <c r="P38" s="33"/>
      <c r="Q38" s="33"/>
      <c r="R38" s="33"/>
      <c r="S38" s="33"/>
      <c r="T38" s="33"/>
      <c r="V38" s="33"/>
      <c r="W38" s="33"/>
      <c r="X38" s="33"/>
      <c r="Y38" s="34"/>
      <c r="Z38" s="34"/>
      <c r="AA38" s="34"/>
      <c r="AB38" s="34"/>
      <c r="AC38" s="35"/>
      <c r="AD38" s="35"/>
      <c r="AE38" s="35"/>
      <c r="AF38" s="35"/>
      <c r="AG38" s="36"/>
      <c r="AH38" s="36"/>
      <c r="AI38" s="36"/>
      <c r="AJ38" s="36"/>
      <c r="AK38" s="37"/>
      <c r="AL38" s="37"/>
      <c r="AM38" s="37"/>
      <c r="AN38" s="37"/>
      <c r="AO38" s="37"/>
      <c r="AP38" s="37"/>
    </row>
    <row r="39" customFormat="false" ht="15" hidden="false" customHeight="false" outlineLevel="0" collapsed="false">
      <c r="A39" s="38"/>
      <c r="B39" s="42"/>
      <c r="C39" s="39"/>
      <c r="D39" s="39"/>
      <c r="E39" s="40"/>
      <c r="F39" s="30"/>
      <c r="G39" s="30"/>
      <c r="H39" s="31"/>
      <c r="I39" s="32"/>
      <c r="J39" s="32"/>
      <c r="K39" s="32"/>
      <c r="L39" s="32"/>
      <c r="M39" s="33"/>
      <c r="N39" s="33"/>
      <c r="O39" s="33"/>
      <c r="P39" s="33"/>
      <c r="Q39" s="33"/>
      <c r="R39" s="33"/>
      <c r="S39" s="33"/>
      <c r="T39" s="33"/>
      <c r="V39" s="33"/>
      <c r="W39" s="33"/>
      <c r="X39" s="33"/>
      <c r="Y39" s="34"/>
      <c r="Z39" s="34"/>
      <c r="AA39" s="34"/>
      <c r="AB39" s="34"/>
      <c r="AC39" s="35"/>
      <c r="AD39" s="35"/>
      <c r="AE39" s="35"/>
      <c r="AF39" s="35"/>
      <c r="AG39" s="36"/>
      <c r="AH39" s="36"/>
      <c r="AI39" s="36"/>
      <c r="AJ39" s="36"/>
      <c r="AK39" s="37"/>
      <c r="AL39" s="37"/>
      <c r="AM39" s="37"/>
      <c r="AN39" s="37"/>
      <c r="AO39" s="37"/>
      <c r="AP39" s="37"/>
    </row>
    <row r="40" customFormat="false" ht="15" hidden="false" customHeight="false" outlineLevel="0" collapsed="false">
      <c r="A40" s="38"/>
      <c r="B40" s="42"/>
      <c r="C40" s="39"/>
      <c r="D40" s="39"/>
      <c r="E40" s="40"/>
      <c r="F40" s="30"/>
      <c r="G40" s="30"/>
      <c r="H40" s="31"/>
      <c r="I40" s="32"/>
      <c r="J40" s="32"/>
      <c r="K40" s="32"/>
      <c r="L40" s="32"/>
      <c r="M40" s="33"/>
      <c r="N40" s="33"/>
      <c r="O40" s="33"/>
      <c r="P40" s="33"/>
      <c r="Q40" s="33"/>
      <c r="R40" s="33"/>
      <c r="S40" s="33"/>
      <c r="T40" s="33"/>
      <c r="V40" s="33"/>
      <c r="W40" s="33"/>
      <c r="X40" s="33"/>
      <c r="Y40" s="34"/>
      <c r="Z40" s="34"/>
      <c r="AA40" s="34"/>
      <c r="AB40" s="34"/>
      <c r="AC40" s="35"/>
      <c r="AD40" s="35"/>
      <c r="AE40" s="35"/>
      <c r="AF40" s="35"/>
      <c r="AG40" s="36"/>
      <c r="AH40" s="36"/>
      <c r="AI40" s="36"/>
      <c r="AJ40" s="36"/>
      <c r="AK40" s="37"/>
      <c r="AL40" s="37"/>
      <c r="AM40" s="37"/>
      <c r="AN40" s="37"/>
      <c r="AO40" s="37"/>
      <c r="AP40" s="37"/>
    </row>
    <row r="41" customFormat="false" ht="15" hidden="false" customHeight="false" outlineLevel="0" collapsed="false">
      <c r="A41" s="38"/>
      <c r="B41" s="42"/>
      <c r="C41" s="39"/>
      <c r="D41" s="39"/>
      <c r="E41" s="40" t="n">
        <f aca="false">D41*C41</f>
        <v>0</v>
      </c>
      <c r="F41" s="30"/>
      <c r="G41" s="30"/>
      <c r="H41" s="31"/>
      <c r="I41" s="32"/>
      <c r="J41" s="32"/>
      <c r="K41" s="32"/>
      <c r="L41" s="32"/>
      <c r="M41" s="33"/>
      <c r="N41" s="33"/>
      <c r="O41" s="33"/>
      <c r="P41" s="33"/>
      <c r="Q41" s="33"/>
      <c r="R41" s="33"/>
      <c r="S41" s="33"/>
      <c r="T41" s="33"/>
      <c r="V41" s="33"/>
      <c r="W41" s="33"/>
      <c r="X41" s="33"/>
      <c r="Y41" s="34"/>
      <c r="Z41" s="34"/>
      <c r="AA41" s="34"/>
      <c r="AB41" s="34"/>
      <c r="AC41" s="35"/>
      <c r="AD41" s="35"/>
      <c r="AE41" s="35"/>
      <c r="AF41" s="35"/>
      <c r="AG41" s="36"/>
      <c r="AH41" s="36"/>
      <c r="AI41" s="36"/>
      <c r="AJ41" s="36"/>
      <c r="AK41" s="37"/>
      <c r="AL41" s="37"/>
      <c r="AM41" s="37"/>
      <c r="AN41" s="37"/>
      <c r="AO41" s="37"/>
      <c r="AP41" s="37"/>
    </row>
    <row r="42" customFormat="false" ht="15" hidden="false" customHeight="false" outlineLevel="0" collapsed="false">
      <c r="A42" s="38" t="s">
        <v>97</v>
      </c>
      <c r="B42" s="42"/>
      <c r="C42" s="39"/>
      <c r="D42" s="39"/>
      <c r="E42" s="40" t="n">
        <f aca="false">D42*C42</f>
        <v>0</v>
      </c>
      <c r="F42" s="30"/>
      <c r="G42" s="30"/>
      <c r="H42" s="31"/>
      <c r="I42" s="32"/>
      <c r="J42" s="32"/>
      <c r="K42" s="32"/>
      <c r="L42" s="32"/>
      <c r="M42" s="33"/>
      <c r="N42" s="33"/>
      <c r="O42" s="33"/>
      <c r="P42" s="33"/>
      <c r="Q42" s="33"/>
      <c r="R42" s="33"/>
      <c r="S42" s="33"/>
      <c r="T42" s="33"/>
      <c r="V42" s="33"/>
      <c r="W42" s="33"/>
      <c r="X42" s="33"/>
      <c r="Y42" s="34"/>
      <c r="Z42" s="34"/>
      <c r="AA42" s="34"/>
      <c r="AB42" s="34"/>
      <c r="AC42" s="35"/>
      <c r="AD42" s="35"/>
      <c r="AE42" s="35"/>
      <c r="AF42" s="35"/>
      <c r="AG42" s="36"/>
      <c r="AH42" s="36"/>
      <c r="AI42" s="36"/>
      <c r="AJ42" s="36"/>
      <c r="AK42" s="37"/>
      <c r="AL42" s="37"/>
      <c r="AM42" s="37"/>
      <c r="AN42" s="37"/>
      <c r="AO42" s="37"/>
      <c r="AP42" s="37"/>
    </row>
    <row r="43" customFormat="false" ht="15" hidden="false" customHeight="false" outlineLevel="0" collapsed="false">
      <c r="A43" s="39" t="s">
        <v>98</v>
      </c>
      <c r="B43" s="42"/>
      <c r="C43" s="39" t="n">
        <v>1.5</v>
      </c>
      <c r="D43" s="39" t="n">
        <v>1</v>
      </c>
      <c r="E43" s="40" t="n">
        <f aca="false">D43*C43</f>
        <v>1.5</v>
      </c>
      <c r="F43" s="30"/>
      <c r="G43" s="30"/>
      <c r="H43" s="31"/>
      <c r="I43" s="32"/>
      <c r="J43" s="32"/>
      <c r="K43" s="32"/>
      <c r="L43" s="32"/>
      <c r="M43" s="33" t="n">
        <v>1</v>
      </c>
      <c r="N43" s="33" t="n">
        <v>1</v>
      </c>
      <c r="O43" s="33" t="n">
        <v>1</v>
      </c>
      <c r="P43" s="33" t="n">
        <v>1</v>
      </c>
      <c r="Q43" s="33"/>
      <c r="R43" s="33"/>
      <c r="S43" s="33"/>
      <c r="T43" s="33"/>
      <c r="V43" s="33"/>
      <c r="W43" s="33"/>
      <c r="X43" s="33"/>
      <c r="Y43" s="34"/>
      <c r="Z43" s="34"/>
      <c r="AA43" s="34"/>
      <c r="AB43" s="34"/>
      <c r="AC43" s="35"/>
      <c r="AD43" s="35"/>
      <c r="AE43" s="35"/>
      <c r="AF43" s="35"/>
      <c r="AG43" s="36"/>
      <c r="AH43" s="36"/>
      <c r="AI43" s="36"/>
      <c r="AJ43" s="36"/>
      <c r="AK43" s="37"/>
      <c r="AL43" s="37"/>
      <c r="AM43" s="37"/>
      <c r="AN43" s="37"/>
      <c r="AO43" s="37"/>
      <c r="AP43" s="37"/>
    </row>
    <row r="44" customFormat="false" ht="15" hidden="false" customHeight="false" outlineLevel="0" collapsed="false">
      <c r="A44" s="39" t="s">
        <v>50</v>
      </c>
      <c r="B44" s="42" t="s">
        <v>99</v>
      </c>
      <c r="C44" s="39" t="n">
        <v>115</v>
      </c>
      <c r="D44" s="39" t="n">
        <v>1</v>
      </c>
      <c r="E44" s="40" t="n">
        <f aca="false">D44*C44</f>
        <v>115</v>
      </c>
      <c r="F44" s="30"/>
      <c r="G44" s="30"/>
      <c r="H44" s="31"/>
      <c r="I44" s="32"/>
      <c r="J44" s="32"/>
      <c r="K44" s="32"/>
      <c r="L44" s="32"/>
      <c r="M44" s="33"/>
      <c r="N44" s="33"/>
      <c r="O44" s="33"/>
      <c r="P44" s="33"/>
      <c r="Q44" s="33"/>
      <c r="R44" s="33"/>
      <c r="S44" s="33"/>
      <c r="T44" s="33" t="n">
        <v>1</v>
      </c>
      <c r="U44" s="5" t="n">
        <v>1</v>
      </c>
      <c r="V44" s="33" t="n">
        <v>1</v>
      </c>
      <c r="W44" s="33"/>
      <c r="X44" s="33"/>
      <c r="Y44" s="34"/>
      <c r="Z44" s="34"/>
      <c r="AA44" s="34"/>
      <c r="AB44" s="34"/>
      <c r="AC44" s="35"/>
      <c r="AD44" s="35"/>
      <c r="AE44" s="35"/>
      <c r="AF44" s="35"/>
      <c r="AG44" s="36"/>
      <c r="AH44" s="36"/>
      <c r="AI44" s="36"/>
      <c r="AJ44" s="36"/>
      <c r="AK44" s="37"/>
      <c r="AL44" s="37"/>
      <c r="AM44" s="37"/>
      <c r="AN44" s="37"/>
      <c r="AO44" s="37"/>
      <c r="AP44" s="37"/>
    </row>
    <row r="45" customFormat="false" ht="15" hidden="false" customHeight="false" outlineLevel="0" collapsed="false">
      <c r="A45" s="39" t="s">
        <v>51</v>
      </c>
      <c r="B45" s="42" t="s">
        <v>99</v>
      </c>
      <c r="C45" s="39" t="n">
        <v>252</v>
      </c>
      <c r="D45" s="39" t="n">
        <v>1</v>
      </c>
      <c r="E45" s="40" t="n">
        <f aca="false">D45*C45</f>
        <v>252</v>
      </c>
      <c r="F45" s="30"/>
      <c r="G45" s="30"/>
      <c r="H45" s="31"/>
      <c r="I45" s="32"/>
      <c r="J45" s="32"/>
      <c r="K45" s="32"/>
      <c r="L45" s="32"/>
      <c r="M45" s="33"/>
      <c r="N45" s="33"/>
      <c r="O45" s="33"/>
      <c r="P45" s="33"/>
      <c r="Q45" s="33"/>
      <c r="R45" s="33"/>
      <c r="S45" s="33"/>
      <c r="T45" s="33"/>
      <c r="V45" s="33"/>
      <c r="W45" s="33"/>
      <c r="X45" s="33"/>
      <c r="Y45" s="34"/>
      <c r="Z45" s="34"/>
      <c r="AA45" s="34"/>
      <c r="AB45" s="34"/>
      <c r="AC45" s="35"/>
      <c r="AD45" s="35"/>
      <c r="AE45" s="35"/>
      <c r="AF45" s="35"/>
      <c r="AG45" s="36"/>
      <c r="AH45" s="36"/>
      <c r="AI45" s="36"/>
      <c r="AJ45" s="36"/>
      <c r="AK45" s="37"/>
      <c r="AL45" s="37"/>
      <c r="AM45" s="37"/>
      <c r="AN45" s="37"/>
      <c r="AO45" s="37"/>
      <c r="AP45" s="37"/>
    </row>
    <row r="46" customFormat="false" ht="15" hidden="false" customHeight="false" outlineLevel="0" collapsed="false">
      <c r="A46" s="39"/>
      <c r="B46" s="42"/>
      <c r="C46" s="39"/>
      <c r="D46" s="39"/>
      <c r="E46" s="40" t="n">
        <f aca="false">D46*C46</f>
        <v>0</v>
      </c>
      <c r="F46" s="30"/>
      <c r="G46" s="30"/>
      <c r="H46" s="31"/>
      <c r="I46" s="32"/>
      <c r="J46" s="32"/>
      <c r="K46" s="32"/>
      <c r="L46" s="32"/>
      <c r="M46" s="33"/>
      <c r="N46" s="33"/>
      <c r="O46" s="33"/>
      <c r="P46" s="33"/>
      <c r="Q46" s="33"/>
      <c r="R46" s="33"/>
      <c r="S46" s="33"/>
      <c r="T46" s="33"/>
      <c r="V46" s="33"/>
      <c r="W46" s="33"/>
      <c r="X46" s="33"/>
      <c r="Y46" s="34"/>
      <c r="Z46" s="34"/>
      <c r="AA46" s="34"/>
      <c r="AB46" s="34"/>
      <c r="AC46" s="35"/>
      <c r="AD46" s="35"/>
      <c r="AE46" s="35"/>
      <c r="AF46" s="35"/>
      <c r="AG46" s="36"/>
      <c r="AH46" s="36"/>
      <c r="AI46" s="36"/>
      <c r="AJ46" s="36"/>
      <c r="AK46" s="37"/>
      <c r="AL46" s="37"/>
      <c r="AM46" s="37"/>
      <c r="AN46" s="37"/>
      <c r="AO46" s="37"/>
      <c r="AP46" s="37"/>
    </row>
    <row r="47" customFormat="false" ht="15" hidden="false" customHeight="false" outlineLevel="0" collapsed="false">
      <c r="A47" s="39"/>
      <c r="B47" s="42"/>
      <c r="C47" s="39"/>
      <c r="D47" s="39"/>
      <c r="E47" s="40" t="n">
        <f aca="false">D47*C47</f>
        <v>0</v>
      </c>
      <c r="F47" s="30"/>
      <c r="G47" s="30"/>
      <c r="H47" s="31"/>
      <c r="I47" s="32"/>
      <c r="J47" s="32"/>
      <c r="K47" s="32"/>
      <c r="L47" s="32"/>
      <c r="M47" s="33"/>
      <c r="N47" s="33"/>
      <c r="O47" s="33"/>
      <c r="P47" s="33"/>
      <c r="Q47" s="33"/>
      <c r="R47" s="33"/>
      <c r="S47" s="33"/>
      <c r="T47" s="33"/>
      <c r="V47" s="33"/>
      <c r="W47" s="33"/>
      <c r="X47" s="33"/>
      <c r="Y47" s="34"/>
      <c r="Z47" s="34"/>
      <c r="AA47" s="34"/>
      <c r="AB47" s="34"/>
      <c r="AC47" s="35"/>
      <c r="AD47" s="35"/>
      <c r="AE47" s="35"/>
      <c r="AF47" s="35"/>
      <c r="AG47" s="36"/>
      <c r="AH47" s="36"/>
      <c r="AI47" s="36"/>
      <c r="AJ47" s="36"/>
      <c r="AK47" s="37"/>
      <c r="AL47" s="37"/>
      <c r="AM47" s="37"/>
      <c r="AN47" s="37"/>
      <c r="AO47" s="37"/>
      <c r="AP47" s="37"/>
    </row>
    <row r="48" customFormat="false" ht="15" hidden="false" customHeight="false" outlineLevel="0" collapsed="false">
      <c r="A48" s="39"/>
      <c r="B48" s="42"/>
      <c r="C48" s="39"/>
      <c r="D48" s="39"/>
      <c r="E48" s="40" t="n">
        <f aca="false">D48*C48</f>
        <v>0</v>
      </c>
    </row>
    <row r="49" customFormat="false" ht="15" hidden="false" customHeight="false" outlineLevel="0" collapsed="false">
      <c r="A49" s="39"/>
      <c r="B49" s="39"/>
      <c r="C49" s="39"/>
      <c r="D49" s="39"/>
      <c r="E49" s="40" t="n">
        <f aca="false">D49*C49</f>
        <v>0</v>
      </c>
    </row>
    <row r="50" customFormat="false" ht="15" hidden="false" customHeight="false" outlineLevel="0" collapsed="false">
      <c r="A50" s="45" t="s">
        <v>53</v>
      </c>
      <c r="B50" s="46"/>
      <c r="C50" s="46"/>
      <c r="D50" s="46"/>
      <c r="E50" s="47" t="n">
        <f aca="false">D50*C50</f>
        <v>0</v>
      </c>
    </row>
    <row r="51" customFormat="false" ht="15" hidden="false" customHeight="false" outlineLevel="0" collapsed="false">
      <c r="A51" s="46" t="s">
        <v>54</v>
      </c>
      <c r="B51" s="42" t="s">
        <v>77</v>
      </c>
      <c r="C51" s="46" t="n">
        <v>470</v>
      </c>
      <c r="D51" s="46" t="n">
        <v>1</v>
      </c>
      <c r="E51" s="47" t="n">
        <f aca="false">D51*C51</f>
        <v>470</v>
      </c>
    </row>
    <row r="52" customFormat="false" ht="15" hidden="false" customHeight="false" outlineLevel="0" collapsed="false">
      <c r="A52" s="46"/>
      <c r="B52" s="46"/>
      <c r="C52" s="46"/>
      <c r="D52" s="46"/>
      <c r="E52" s="47" t="n">
        <f aca="false">D52*C52</f>
        <v>0</v>
      </c>
    </row>
    <row r="53" customFormat="false" ht="15" hidden="false" customHeight="false" outlineLevel="0" collapsed="false">
      <c r="A53" s="46"/>
      <c r="B53" s="46"/>
      <c r="C53" s="46"/>
      <c r="D53" s="46"/>
      <c r="E53" s="47" t="n">
        <f aca="false">D53*C53</f>
        <v>0</v>
      </c>
    </row>
    <row r="54" customFormat="false" ht="15" hidden="false" customHeight="false" outlineLevel="0" collapsed="false">
      <c r="A54" s="46"/>
      <c r="B54" s="46"/>
      <c r="C54" s="46"/>
      <c r="D54" s="46"/>
      <c r="E54" s="47" t="n">
        <f aca="false">D54*C54</f>
        <v>0</v>
      </c>
    </row>
    <row r="55" customFormat="false" ht="15" hidden="false" customHeight="false" outlineLevel="0" collapsed="false">
      <c r="A55" s="46"/>
      <c r="B55" s="46"/>
      <c r="C55" s="46"/>
      <c r="D55" s="46"/>
      <c r="E55" s="47" t="n">
        <f aca="false">D55*C55</f>
        <v>0</v>
      </c>
    </row>
    <row r="56" customFormat="false" ht="15" hidden="false" customHeight="false" outlineLevel="0" collapsed="false">
      <c r="A56" s="46"/>
      <c r="B56" s="46"/>
      <c r="C56" s="46"/>
      <c r="D56" s="46"/>
      <c r="E56" s="47" t="n">
        <f aca="false">D56*C56</f>
        <v>0</v>
      </c>
    </row>
    <row r="57" customFormat="false" ht="15" hidden="false" customHeight="false" outlineLevel="0" collapsed="false">
      <c r="A57" s="46"/>
      <c r="B57" s="46"/>
      <c r="C57" s="46"/>
      <c r="D57" s="46"/>
      <c r="E57" s="47" t="n">
        <f aca="false">D57*C57</f>
        <v>0</v>
      </c>
    </row>
    <row r="58" customFormat="false" ht="15" hidden="false" customHeight="false" outlineLevel="0" collapsed="false">
      <c r="A58" s="46"/>
      <c r="B58" s="46"/>
      <c r="C58" s="46"/>
      <c r="D58" s="46"/>
      <c r="E58" s="47" t="n">
        <f aca="false">D58*C58</f>
        <v>0</v>
      </c>
    </row>
    <row r="59" customFormat="false" ht="15" hidden="false" customHeight="false" outlineLevel="0" collapsed="false">
      <c r="A59" s="46"/>
      <c r="B59" s="46"/>
      <c r="C59" s="46"/>
      <c r="D59" s="46"/>
      <c r="E59" s="47" t="n">
        <f aca="false">D59*C59</f>
        <v>0</v>
      </c>
    </row>
    <row r="60" customFormat="false" ht="15" hidden="false" customHeight="false" outlineLevel="0" collapsed="false">
      <c r="A60" s="46"/>
      <c r="B60" s="46"/>
      <c r="C60" s="46"/>
      <c r="D60" s="46"/>
      <c r="E60" s="47" t="n">
        <f aca="false">D60*C60</f>
        <v>0</v>
      </c>
    </row>
    <row r="61" customFormat="false" ht="15" hidden="false" customHeight="false" outlineLevel="0" collapsed="false">
      <c r="A61" s="46"/>
      <c r="B61" s="46"/>
      <c r="C61" s="46"/>
      <c r="D61" s="46"/>
      <c r="E61" s="47" t="n">
        <f aca="false">D61*C61</f>
        <v>0</v>
      </c>
    </row>
    <row r="62" customFormat="false" ht="15" hidden="false" customHeight="false" outlineLevel="0" collapsed="false">
      <c r="A62" s="46"/>
      <c r="B62" s="46"/>
      <c r="C62" s="46"/>
      <c r="D62" s="46"/>
      <c r="E62" s="47" t="n">
        <f aca="false">D62*C62</f>
        <v>0</v>
      </c>
    </row>
    <row r="63" customFormat="false" ht="15" hidden="false" customHeight="false" outlineLevel="0" collapsed="false">
      <c r="A63" s="46"/>
      <c r="B63" s="46"/>
      <c r="C63" s="46"/>
      <c r="D63" s="46"/>
      <c r="E63" s="47" t="n">
        <f aca="false">D63*C63</f>
        <v>0</v>
      </c>
    </row>
    <row r="64" customFormat="false" ht="15" hidden="false" customHeight="false" outlineLevel="0" collapsed="false">
      <c r="A64" s="46"/>
      <c r="B64" s="46"/>
      <c r="C64" s="46"/>
      <c r="D64" s="46"/>
      <c r="E64" s="47" t="n">
        <f aca="false">D64*C64</f>
        <v>0</v>
      </c>
    </row>
    <row r="65" customFormat="false" ht="15" hidden="false" customHeight="false" outlineLevel="0" collapsed="false">
      <c r="A65" s="46"/>
      <c r="B65" s="46"/>
      <c r="C65" s="46"/>
      <c r="D65" s="46"/>
      <c r="E65" s="47"/>
    </row>
    <row r="66" customFormat="false" ht="15" hidden="false" customHeight="false" outlineLevel="0" collapsed="false">
      <c r="A66" s="46"/>
      <c r="B66" s="46"/>
      <c r="C66" s="46"/>
      <c r="D66" s="46"/>
      <c r="E66" s="47"/>
    </row>
  </sheetData>
  <hyperlinks>
    <hyperlink ref="B6" r:id="rId1" display="cd-soft"/>
    <hyperlink ref="B7" r:id="rId2" display="cd-soft"/>
    <hyperlink ref="B8" r:id="rId3" display="cd-soft"/>
    <hyperlink ref="B9" r:id="rId4" display="cd-soft"/>
    <hyperlink ref="B12" r:id="rId5" display="Core Electronics"/>
    <hyperlink ref="B13" r:id="rId6" display="Core Electronics"/>
    <hyperlink ref="B14" r:id="rId7" display="Core Electronics"/>
    <hyperlink ref="B22" r:id="rId8" display="Amazon au"/>
    <hyperlink ref="B24" r:id="rId9" display="Big W"/>
    <hyperlink ref="B25" r:id="rId10" display="Bunnings"/>
    <hyperlink ref="B29" r:id="rId11" display="Core Electronics"/>
    <hyperlink ref="A31" r:id="rId12" display="E10 Indicator Light, Clear, 12 V, 100 mA, 10000h"/>
    <hyperlink ref="A32" r:id="rId13" display="E10 Indicator Bulb Holder"/>
    <hyperlink ref="B35" r:id="rId14" display="Core Electronics"/>
    <hyperlink ref="B36" r:id="rId15" display="Core Electronics"/>
    <hyperlink ref="B37" r:id="rId16" display="Core Electronics"/>
    <hyperlink ref="B38" r:id="rId17" display="Core Electronics"/>
    <hyperlink ref="B44" r:id="rId18" display="Haines"/>
    <hyperlink ref="B51" r:id="rId19" display="Amazon a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25390625" defaultRowHeight="15" zeroHeight="false" outlineLevelRow="0" outlineLevelCol="0"/>
  <cols>
    <col collapsed="false" customWidth="true" hidden="false" outlineLevel="0" max="1" min="1" style="0" width="40.15"/>
  </cols>
  <sheetData>
    <row r="1" customFormat="false" ht="15" hidden="false" customHeight="false" outlineLevel="0" collapsed="false">
      <c r="B1" s="1" t="s">
        <v>58</v>
      </c>
      <c r="C1" s="0" t="s">
        <v>59</v>
      </c>
      <c r="D1" s="0" t="s">
        <v>60</v>
      </c>
    </row>
    <row r="2" customFormat="false" ht="15" hidden="false" customHeight="false" outlineLevel="0" collapsed="false">
      <c r="A2" s="38" t="s">
        <v>87</v>
      </c>
      <c r="D2" s="0" t="n">
        <f aca="false">SUM(D3:D7)</f>
        <v>12.352</v>
      </c>
    </row>
    <row r="3" customFormat="false" ht="15" hidden="false" customHeight="false" outlineLevel="0" collapsed="false">
      <c r="A3" s="44" t="s">
        <v>100</v>
      </c>
      <c r="B3" s="0" t="n">
        <v>0.872</v>
      </c>
      <c r="C3" s="0" t="n">
        <v>1</v>
      </c>
      <c r="D3" s="0" t="n">
        <f aca="false">B3*C3</f>
        <v>0.872</v>
      </c>
    </row>
    <row r="4" customFormat="false" ht="15" hidden="false" customHeight="false" outlineLevel="0" collapsed="false">
      <c r="A4" s="44" t="s">
        <v>101</v>
      </c>
      <c r="B4" s="0" t="n">
        <v>8.61</v>
      </c>
      <c r="C4" s="0" t="n">
        <v>1</v>
      </c>
      <c r="D4" s="0" t="n">
        <f aca="false">B4*C4</f>
        <v>8.61</v>
      </c>
    </row>
    <row r="5" customFormat="false" ht="15" hidden="false" customHeight="false" outlineLevel="0" collapsed="false">
      <c r="A5" s="44" t="s">
        <v>102</v>
      </c>
      <c r="B5" s="0" t="n">
        <v>0.14</v>
      </c>
      <c r="C5" s="0" t="n">
        <v>1</v>
      </c>
      <c r="D5" s="0" t="n">
        <f aca="false">B5*C5</f>
        <v>0.14</v>
      </c>
    </row>
    <row r="6" customFormat="false" ht="15" hidden="false" customHeight="false" outlineLevel="0" collapsed="false">
      <c r="A6" s="44" t="s">
        <v>103</v>
      </c>
      <c r="B6" s="0" t="n">
        <v>1.79</v>
      </c>
      <c r="C6" s="0" t="n">
        <v>1</v>
      </c>
      <c r="D6" s="0" t="n">
        <f aca="false">B6*C6</f>
        <v>1.79</v>
      </c>
    </row>
    <row r="7" customFormat="false" ht="15" hidden="false" customHeight="false" outlineLevel="0" collapsed="false">
      <c r="A7" s="44" t="s">
        <v>104</v>
      </c>
      <c r="B7" s="0" t="n">
        <v>0.94</v>
      </c>
      <c r="C7" s="0" t="n">
        <v>1</v>
      </c>
      <c r="D7" s="0" t="n">
        <f aca="false">B7*C7</f>
        <v>0.94</v>
      </c>
    </row>
    <row r="8" customFormat="false" ht="15" hidden="false" customHeight="false" outlineLevel="0" collapsed="false">
      <c r="A8" s="0" t="s">
        <v>105</v>
      </c>
    </row>
    <row r="9" customFormat="false" ht="15" hidden="false" customHeight="false" outlineLevel="0" collapsed="false">
      <c r="A9" s="0" t="s">
        <v>106</v>
      </c>
    </row>
  </sheetData>
  <hyperlinks>
    <hyperlink ref="A3" r:id="rId1" display="LM317T 1.2 → 37 V Linear Voltage Regulator"/>
    <hyperlink ref="A4" r:id="rId2" display="Potentiometer 2.5kΩ, ±10%, 1W"/>
    <hyperlink ref="A5" r:id="rId3" display="240Ω Metal Film Resistor 0.6W ±1% LR1F240R"/>
    <hyperlink ref="A6" r:id="rId4" display="Potentiometer Knob"/>
    <hyperlink ref="A7" r:id="rId5" display="Press Stud 9V PP3 Battery Conta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8.30859375" defaultRowHeight="15" zeroHeight="false" outlineLevelRow="0" outlineLevelCol="0"/>
  <cols>
    <col collapsed="false" customWidth="true" hidden="false" outlineLevel="0" max="1" min="1" style="0" width="56.01"/>
  </cols>
  <sheetData>
    <row r="1" customFormat="false" ht="15" hidden="false" customHeight="false" outlineLevel="0" collapsed="false">
      <c r="A1" s="42" t="s">
        <v>107</v>
      </c>
    </row>
    <row r="2" customFormat="false" ht="15" hidden="false" customHeight="false" outlineLevel="0" collapsed="false">
      <c r="A2" s="42" t="s">
        <v>108</v>
      </c>
    </row>
    <row r="3" customFormat="false" ht="15" hidden="false" customHeight="false" outlineLevel="0" collapsed="false">
      <c r="A3" s="42" t="s">
        <v>109</v>
      </c>
    </row>
    <row r="4" customFormat="false" ht="15" hidden="false" customHeight="false" outlineLevel="0" collapsed="false">
      <c r="A4" s="44" t="s">
        <v>110</v>
      </c>
      <c r="D4" s="0" t="n">
        <v>11</v>
      </c>
    </row>
    <row r="5" customFormat="false" ht="15" hidden="false" customHeight="false" outlineLevel="0" collapsed="false">
      <c r="A5" s="44" t="s">
        <v>111</v>
      </c>
      <c r="D5" s="0" t="n">
        <v>60</v>
      </c>
    </row>
    <row r="6" customFormat="false" ht="15" hidden="false" customHeight="false" outlineLevel="0" collapsed="false">
      <c r="A6" s="48" t="s">
        <v>112</v>
      </c>
      <c r="B6" s="0" t="s">
        <v>113</v>
      </c>
      <c r="C6" s="42" t="s">
        <v>114</v>
      </c>
      <c r="D6" s="0" t="n">
        <v>14</v>
      </c>
    </row>
    <row r="7" customFormat="false" ht="15" hidden="false" customHeight="false" outlineLevel="0" collapsed="false">
      <c r="A7" s="0" t="s">
        <v>115</v>
      </c>
      <c r="C7" s="42" t="s">
        <v>99</v>
      </c>
    </row>
    <row r="8" customFormat="false" ht="15" hidden="false" customHeight="false" outlineLevel="0" collapsed="false">
      <c r="A8" s="42" t="s">
        <v>116</v>
      </c>
    </row>
    <row r="9" customFormat="false" ht="15" hidden="false" customHeight="false" outlineLevel="0" collapsed="false">
      <c r="A9" s="42" t="s">
        <v>54</v>
      </c>
      <c r="C9" s="0" t="s">
        <v>117</v>
      </c>
      <c r="D9" s="0" t="n">
        <v>450</v>
      </c>
    </row>
    <row r="10" customFormat="false" ht="15" hidden="false" customHeight="false" outlineLevel="0" collapsed="false">
      <c r="A10" s="0" t="s">
        <v>61</v>
      </c>
    </row>
    <row r="11" customFormat="false" ht="15" hidden="false" customHeight="false" outlineLevel="0" collapsed="false">
      <c r="A11" s="0" t="s">
        <v>73</v>
      </c>
    </row>
    <row r="12" customFormat="false" ht="15" hidden="false" customHeight="false" outlineLevel="0" collapsed="false">
      <c r="A12" s="0" t="s">
        <v>118</v>
      </c>
      <c r="C12" s="42" t="s">
        <v>117</v>
      </c>
    </row>
    <row r="13" customFormat="false" ht="15" hidden="false" customHeight="false" outlineLevel="0" collapsed="false">
      <c r="A13" s="0" t="s">
        <v>119</v>
      </c>
      <c r="B13" s="0" t="s">
        <v>120</v>
      </c>
      <c r="D13" s="0" t="n">
        <v>29.11</v>
      </c>
    </row>
    <row r="14" customFormat="false" ht="15" hidden="false" customHeight="false" outlineLevel="0" collapsed="false">
      <c r="A14" s="0" t="s">
        <v>121</v>
      </c>
      <c r="B14" s="0" t="s">
        <v>122</v>
      </c>
      <c r="D14" s="0" t="n">
        <v>9.16</v>
      </c>
    </row>
    <row r="15" customFormat="false" ht="15" hidden="false" customHeight="false" outlineLevel="0" collapsed="false">
      <c r="A15" s="44" t="s">
        <v>123</v>
      </c>
    </row>
  </sheetData>
  <hyperlinks>
    <hyperlink ref="A1" r:id="rId1" display="Pocketlab Lesson Index"/>
    <hyperlink ref="A2" r:id="rId2" display="Eagle PCB tutorial"/>
    <hyperlink ref="A4" r:id="rId3" display="DC motor to AC phase generator mini"/>
    <hyperlink ref="A5" r:id="rId4" display="DC motor to AC phase generator"/>
    <hyperlink ref="C6" r:id="rId5" display="warlondplastics."/>
    <hyperlink ref="C7" r:id="rId6" display="Haines"/>
    <hyperlink ref="A8" r:id="rId7" display="LabNation BVBA Smartscope"/>
    <hyperlink ref="A9" r:id="rId8" display="Air Hockey Table"/>
    <hyperlink ref="C12" r:id="rId9" display="Amazon"/>
    <hyperlink ref="A15" r:id="rId10" display="650nm Red Dot Laser Diod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8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1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B6" activeCellId="0" sqref="B6"/>
    </sheetView>
  </sheetViews>
  <sheetFormatPr defaultColWidth="8.308593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5" min="2" style="39" width="3.57"/>
    <col collapsed="false" customWidth="true" hidden="false" outlineLevel="0" max="9" min="6" style="39" width="3.98"/>
    <col collapsed="false" customWidth="true" hidden="false" outlineLevel="0" max="16" min="10" style="0" width="3.98"/>
    <col collapsed="false" customWidth="true" hidden="false" outlineLevel="0" max="17" min="17" style="0" width="3.57"/>
    <col collapsed="false" customWidth="true" hidden="false" outlineLevel="0" max="19" min="18" style="49" width="3.57"/>
    <col collapsed="false" customWidth="true" hidden="false" outlineLevel="0" max="24" min="20" style="50" width="3.57"/>
    <col collapsed="false" customWidth="true" hidden="false" outlineLevel="0" max="35" min="25" style="51" width="3.57"/>
    <col collapsed="false" customWidth="true" hidden="false" outlineLevel="0" max="39" min="36" style="52" width="3.57"/>
  </cols>
  <sheetData>
    <row r="1" s="53" customFormat="true" ht="162" hidden="false" customHeight="false" outlineLevel="0" collapsed="false">
      <c r="B1" s="54" t="s">
        <v>124</v>
      </c>
      <c r="C1" s="54" t="s">
        <v>125</v>
      </c>
      <c r="D1" s="54" t="s">
        <v>126</v>
      </c>
      <c r="E1" s="54" t="s">
        <v>127</v>
      </c>
      <c r="F1" s="54" t="s">
        <v>128</v>
      </c>
      <c r="G1" s="54" t="s">
        <v>129</v>
      </c>
      <c r="H1" s="54" t="s">
        <v>130</v>
      </c>
      <c r="I1" s="54" t="s">
        <v>131</v>
      </c>
      <c r="K1" s="53" t="s">
        <v>132</v>
      </c>
      <c r="L1" s="53" t="s">
        <v>133</v>
      </c>
      <c r="M1" s="53" t="s">
        <v>134</v>
      </c>
      <c r="O1" s="53" t="s">
        <v>135</v>
      </c>
      <c r="Q1" s="53" t="s">
        <v>136</v>
      </c>
      <c r="R1" s="55" t="str">
        <f aca="false">_old_Physkit!F1</f>
        <v>Velocity</v>
      </c>
      <c r="S1" s="55" t="str">
        <f aca="false">_old_Physkit!G1</f>
        <v>1D Motion</v>
      </c>
      <c r="T1" s="56" t="str">
        <f aca="false">_old_Physkit!H1</f>
        <v>Inclined planes</v>
      </c>
      <c r="U1" s="56" t="str">
        <f aca="false">_old_Physkit!I1</f>
        <v>Newtons 2nd Law</v>
      </c>
      <c r="V1" s="56" t="str">
        <f aca="false">_old_Physkit!J1</f>
        <v>Power</v>
      </c>
      <c r="W1" s="56" t="str">
        <f aca="false">_old_Physkit!K1</f>
        <v>Collisions</v>
      </c>
      <c r="X1" s="56" t="str">
        <f aca="false">_old_Physkit!L1</f>
        <v>Force and time</v>
      </c>
      <c r="Y1" s="57" t="str">
        <f aca="false">_old_Physkit!M1</f>
        <v>Mechanical waves</v>
      </c>
      <c r="Z1" s="57" t="str">
        <f aca="false">_old_Physkit!N1</f>
        <v>Wave types</v>
      </c>
      <c r="AA1" s="57" t="str">
        <f aca="false">_old_Physkit!O1</f>
        <v>Progressive &amp; standing waves</v>
      </c>
      <c r="AB1" s="57" t="str">
        <f aca="false">_old_Physkit!P1</f>
        <v>Resonance</v>
      </c>
      <c r="AC1" s="57" t="str">
        <f aca="false">_old_Physkit!Q1</f>
        <v>Pitch &amp; loudness</v>
      </c>
      <c r="AD1" s="57" t="str">
        <f aca="false">_old_Physkit!R1</f>
        <v>Inverse square</v>
      </c>
      <c r="AE1" s="57" t="str">
        <f aca="false">_old_Physkit!S1</f>
        <v>Wave interactions</v>
      </c>
      <c r="AF1" s="57" t="str">
        <f aca="false">_old_Physkit!T1</f>
        <v>Reflection and refraction</v>
      </c>
      <c r="AG1" s="57" t="str">
        <f aca="false">_old_Physkit!U1</f>
        <v>Light dispersion</v>
      </c>
      <c r="AH1" s="57" t="str">
        <f aca="false">_old_Physkit!V1</f>
        <v>Energy transfer</v>
      </c>
      <c r="AI1" s="57" t="str">
        <f aca="false">_old_Physkit!W1</f>
        <v>Latent heat</v>
      </c>
      <c r="AJ1" s="58" t="str">
        <f aca="false">_old_Physkit!X1</f>
        <v>Charge</v>
      </c>
      <c r="AK1" s="58" t="str">
        <f aca="false">_old_Physkit!Y1</f>
        <v>Ohm's Law</v>
      </c>
      <c r="AL1" s="58" t="str">
        <f aca="false">_old_Physkit!Z1</f>
        <v>Series and parallel circuits</v>
      </c>
      <c r="AM1" s="58" t="str">
        <f aca="false">_old_Physkit!AA1</f>
        <v>Power &amp; energy</v>
      </c>
      <c r="AN1" s="53" t="s">
        <v>137</v>
      </c>
    </row>
    <row r="2" s="1" customFormat="true" ht="15" hidden="false" customHeight="false" outlineLevel="0" collapsed="false">
      <c r="A2" s="10" t="s">
        <v>138</v>
      </c>
      <c r="B2" s="39"/>
      <c r="C2" s="39"/>
      <c r="D2" s="39"/>
      <c r="E2" s="39" t="n">
        <v>1</v>
      </c>
      <c r="F2" s="39"/>
      <c r="G2" s="39" t="n">
        <v>1</v>
      </c>
      <c r="H2" s="39" t="n">
        <v>1</v>
      </c>
      <c r="I2" s="39"/>
      <c r="L2" s="1" t="n">
        <v>5</v>
      </c>
      <c r="O2" s="1" t="n">
        <f aca="false">SUM(K2:M2)</f>
        <v>5</v>
      </c>
      <c r="R2" s="59"/>
      <c r="S2" s="59"/>
      <c r="T2" s="3"/>
      <c r="U2" s="3"/>
      <c r="V2" s="3"/>
      <c r="W2" s="3"/>
      <c r="X2" s="3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  <c r="AK2" s="6"/>
      <c r="AL2" s="6"/>
      <c r="AM2" s="6"/>
    </row>
    <row r="3" customFormat="false" ht="15" hidden="false" customHeight="false" outlineLevel="0" collapsed="false">
      <c r="A3" s="10" t="s">
        <v>139</v>
      </c>
      <c r="B3" s="39" t="n">
        <v>1</v>
      </c>
      <c r="G3" s="39" t="n">
        <v>1</v>
      </c>
      <c r="H3" s="39" t="n">
        <v>1</v>
      </c>
      <c r="K3" s="0" t="n">
        <v>5</v>
      </c>
      <c r="L3" s="0" t="n">
        <v>3</v>
      </c>
      <c r="O3" s="1" t="n">
        <f aca="false">SUM(K3:M3)</f>
        <v>8</v>
      </c>
    </row>
    <row r="4" customFormat="false" ht="15" hidden="false" customHeight="false" outlineLevel="0" collapsed="false">
      <c r="A4" s="10" t="s">
        <v>140</v>
      </c>
      <c r="B4" s="39" t="n">
        <v>1</v>
      </c>
      <c r="C4" s="39" t="n">
        <v>1</v>
      </c>
      <c r="D4" s="39" t="n">
        <v>1</v>
      </c>
      <c r="G4" s="39" t="n">
        <v>1</v>
      </c>
      <c r="H4" s="39" t="n">
        <v>1</v>
      </c>
      <c r="K4" s="0" t="n">
        <v>5</v>
      </c>
      <c r="L4" s="0" t="n">
        <v>3</v>
      </c>
      <c r="O4" s="1" t="n">
        <f aca="false">SUM(K4:M4)</f>
        <v>8</v>
      </c>
    </row>
    <row r="5" customFormat="false" ht="15" hidden="false" customHeight="false" outlineLevel="0" collapsed="false">
      <c r="A5" s="10" t="s">
        <v>141</v>
      </c>
      <c r="B5" s="39" t="n">
        <v>1</v>
      </c>
      <c r="C5" s="39" t="n">
        <v>1</v>
      </c>
      <c r="D5" s="39" t="n">
        <v>1</v>
      </c>
      <c r="F5" s="39" t="n">
        <v>1</v>
      </c>
      <c r="G5" s="39" t="n">
        <v>1</v>
      </c>
      <c r="H5" s="39" t="n">
        <v>1</v>
      </c>
      <c r="K5" s="39" t="n">
        <v>5</v>
      </c>
      <c r="L5" s="0" t="n">
        <v>4</v>
      </c>
      <c r="O5" s="1" t="n">
        <f aca="false">SUM(K5:M5)</f>
        <v>9</v>
      </c>
    </row>
    <row r="6" customFormat="false" ht="15" hidden="false" customHeight="false" outlineLevel="0" collapsed="false">
      <c r="A6" s="10" t="s">
        <v>142</v>
      </c>
      <c r="B6" s="39" t="n">
        <v>1</v>
      </c>
      <c r="E6" s="39" t="n">
        <v>1</v>
      </c>
      <c r="F6" s="39" t="n">
        <v>1</v>
      </c>
      <c r="G6" s="39" t="n">
        <v>1</v>
      </c>
      <c r="I6" s="39" t="n">
        <v>1</v>
      </c>
      <c r="K6" s="39" t="n">
        <v>5</v>
      </c>
      <c r="L6" s="0" t="n">
        <v>5</v>
      </c>
      <c r="M6" s="0" t="n">
        <v>5</v>
      </c>
      <c r="O6" s="1" t="n">
        <f aca="false">SUM(K6:M6)</f>
        <v>15</v>
      </c>
    </row>
    <row r="7" customFormat="false" ht="15" hidden="false" customHeight="false" outlineLevel="0" collapsed="false">
      <c r="A7" s="10" t="s">
        <v>143</v>
      </c>
      <c r="B7" s="39" t="n">
        <v>1</v>
      </c>
      <c r="C7" s="39" t="n">
        <v>1</v>
      </c>
      <c r="D7" s="39" t="n">
        <v>1</v>
      </c>
      <c r="F7" s="39" t="n">
        <v>1</v>
      </c>
      <c r="I7" s="39" t="n">
        <v>1</v>
      </c>
      <c r="L7" s="0" t="n">
        <v>5</v>
      </c>
      <c r="M7" s="0" t="n">
        <v>5</v>
      </c>
      <c r="O7" s="1" t="n">
        <f aca="false">SUM(K7:M7)</f>
        <v>10</v>
      </c>
    </row>
    <row r="8" customFormat="false" ht="15" hidden="false" customHeight="false" outlineLevel="0" collapsed="false">
      <c r="A8" s="10" t="s">
        <v>144</v>
      </c>
      <c r="D8" s="39" t="n">
        <v>1</v>
      </c>
      <c r="E8" s="39" t="n">
        <v>1</v>
      </c>
      <c r="F8" s="39" t="n">
        <v>1</v>
      </c>
      <c r="H8" s="39" t="n">
        <v>1</v>
      </c>
      <c r="I8" s="39" t="n">
        <v>1</v>
      </c>
      <c r="L8" s="0" t="n">
        <v>5</v>
      </c>
      <c r="O8" s="1" t="n">
        <f aca="false">SUM(K8:M8)</f>
        <v>5</v>
      </c>
    </row>
    <row r="9" customFormat="false" ht="15" hidden="false" customHeight="false" outlineLevel="0" collapsed="false">
      <c r="A9" s="10" t="s">
        <v>145</v>
      </c>
      <c r="B9" s="39" t="n">
        <v>1</v>
      </c>
      <c r="K9" s="0" t="n">
        <v>1</v>
      </c>
      <c r="L9" s="0" t="n">
        <v>10</v>
      </c>
      <c r="M9" s="0" t="n">
        <v>5</v>
      </c>
      <c r="O9" s="1" t="n">
        <f aca="false">SUM(K9:M9)</f>
        <v>16</v>
      </c>
    </row>
    <row r="10" customFormat="false" ht="15" hidden="false" customHeight="false" outlineLevel="0" collapsed="false">
      <c r="A10" s="10" t="s">
        <v>146</v>
      </c>
      <c r="C10" s="39" t="n">
        <v>1</v>
      </c>
      <c r="K10" s="0" t="n">
        <v>3</v>
      </c>
      <c r="M10" s="0" t="n">
        <v>5</v>
      </c>
      <c r="O10" s="1" t="n">
        <f aca="false">SUM(K10:M10)</f>
        <v>8</v>
      </c>
    </row>
    <row r="11" customFormat="false" ht="15" hidden="false" customHeight="false" outlineLevel="0" collapsed="false">
      <c r="A11" s="10" t="s">
        <v>147</v>
      </c>
      <c r="D11" s="39" t="n">
        <v>1</v>
      </c>
      <c r="K11" s="0" t="n">
        <v>4</v>
      </c>
      <c r="M11" s="0" t="n">
        <v>5</v>
      </c>
      <c r="O11" s="1" t="n">
        <f aca="false">SUM(K11:M11)</f>
        <v>9</v>
      </c>
    </row>
    <row r="12" customFormat="false" ht="15" hidden="false" customHeight="false" outlineLevel="0" collapsed="false">
      <c r="A12" s="10" t="s">
        <v>148</v>
      </c>
      <c r="E12" s="39" t="n">
        <v>1</v>
      </c>
      <c r="K12" s="0" t="n">
        <v>2</v>
      </c>
      <c r="M12" s="0" t="n">
        <v>5</v>
      </c>
      <c r="O12" s="1" t="n">
        <f aca="false">SUM(K12:M12)</f>
        <v>7</v>
      </c>
    </row>
    <row r="13" customFormat="false" ht="15" hidden="false" customHeight="false" outlineLevel="0" collapsed="false">
      <c r="A13" s="10" t="s">
        <v>149</v>
      </c>
      <c r="D13" s="41"/>
      <c r="F13" s="39" t="n">
        <v>1</v>
      </c>
      <c r="O13" s="1" t="n">
        <f aca="false">SUM(K13:M13)</f>
        <v>0</v>
      </c>
    </row>
    <row r="14" customFormat="false" ht="15" hidden="false" customHeight="false" outlineLevel="0" collapsed="false">
      <c r="A14" s="10" t="s">
        <v>150</v>
      </c>
      <c r="D14" s="60"/>
      <c r="G14" s="39" t="n">
        <v>1</v>
      </c>
      <c r="O14" s="1" t="n">
        <f aca="false">SUM(K14:M14)</f>
        <v>0</v>
      </c>
    </row>
    <row r="15" customFormat="false" ht="15" hidden="false" customHeight="false" outlineLevel="0" collapsed="false">
      <c r="A15" s="10" t="s">
        <v>151</v>
      </c>
      <c r="D15" s="60"/>
      <c r="H15" s="39" t="n">
        <v>1</v>
      </c>
      <c r="O15" s="1" t="n">
        <f aca="false">SUM(K15:M15)</f>
        <v>0</v>
      </c>
    </row>
    <row r="16" customFormat="false" ht="15" hidden="false" customHeight="false" outlineLevel="0" collapsed="false">
      <c r="A16" s="10" t="s">
        <v>152</v>
      </c>
      <c r="D16" s="60"/>
      <c r="I16" s="39" t="n">
        <v>1</v>
      </c>
      <c r="O16" s="1" t="n">
        <f aca="false">SUM(K16:M16)</f>
        <v>0</v>
      </c>
    </row>
    <row r="17" customFormat="false" ht="15" hidden="false" customHeight="false" outlineLevel="0" collapsed="false">
      <c r="O17" s="1"/>
    </row>
    <row r="18" customFormat="false" ht="15" hidden="false" customHeight="false" outlineLevel="0" collapsed="false">
      <c r="A18" s="10" t="s">
        <v>135</v>
      </c>
      <c r="C18" s="38"/>
      <c r="K18" s="0" t="n">
        <f aca="false">SUM(K2:K16)</f>
        <v>30</v>
      </c>
      <c r="L18" s="0" t="n">
        <f aca="false">SUM(L2:L16)</f>
        <v>40</v>
      </c>
      <c r="M18" s="0" t="n">
        <f aca="false">SUM(M2:M16)</f>
        <v>30</v>
      </c>
      <c r="O18" s="1" t="n">
        <f aca="false">SUM(K18:M18)</f>
        <v>100</v>
      </c>
    </row>
    <row r="39" customFormat="false" ht="15" hidden="false" customHeight="false" outlineLevel="0" collapsed="false">
      <c r="C39" s="38"/>
    </row>
    <row r="45" customFormat="false" ht="15" hidden="false" customHeight="false" outlineLevel="0" collapsed="false">
      <c r="C45" s="38"/>
    </row>
    <row r="78" customFormat="false" ht="15" hidden="false" customHeight="false" outlineLevel="0" collapsed="false">
      <c r="C78" s="38"/>
    </row>
    <row r="79" customFormat="false" ht="15" hidden="false" customHeight="false" outlineLevel="0" collapsed="false">
      <c r="C79" s="41"/>
    </row>
    <row r="80" customFormat="false" ht="15" hidden="false" customHeight="false" outlineLevel="0" collapsed="false">
      <c r="C80" s="41"/>
    </row>
    <row r="81" customFormat="false" ht="15" hidden="false" customHeight="false" outlineLevel="0" collapsed="false">
      <c r="C81" s="41"/>
    </row>
    <row r="83" customFormat="false" ht="15" hidden="false" customHeight="false" outlineLevel="0" collapsed="false">
      <c r="C83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C30" activeCellId="0" sqref="C30"/>
    </sheetView>
  </sheetViews>
  <sheetFormatPr defaultColWidth="8.308593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48" width="23.57"/>
    <col collapsed="false" customWidth="true" hidden="false" outlineLevel="0" max="3" min="3" style="0" width="12.71"/>
    <col collapsed="false" customWidth="true" hidden="false" outlineLevel="0" max="4" min="4" style="0" width="14.86"/>
    <col collapsed="false" customWidth="true" hidden="false" outlineLevel="0" max="5" min="5" style="0" width="7.87"/>
    <col collapsed="false" customWidth="true" hidden="false" outlineLevel="0" max="7" min="6" style="61" width="3.57"/>
    <col collapsed="false" customWidth="true" hidden="false" outlineLevel="0" max="8" min="8" style="50" width="3.57"/>
    <col collapsed="false" customWidth="true" hidden="false" outlineLevel="0" max="12" min="9" style="62" width="3.57"/>
    <col collapsed="false" customWidth="true" hidden="false" outlineLevel="0" max="23" min="13" style="51" width="3.57"/>
    <col collapsed="false" customWidth="true" hidden="false" outlineLevel="0" max="27" min="24" style="52" width="3.57"/>
    <col collapsed="false" customWidth="true" hidden="false" outlineLevel="0" max="28" min="28" style="63" width="3.57"/>
    <col collapsed="false" customWidth="true" hidden="false" outlineLevel="0" max="29" min="29" style="64" width="6.57"/>
    <col collapsed="false" customWidth="true" hidden="false" outlineLevel="0" max="30" min="30" style="65" width="3.57"/>
    <col collapsed="false" customWidth="true" hidden="false" outlineLevel="0" max="31" min="31" style="63" width="8.86"/>
  </cols>
  <sheetData>
    <row r="1" customFormat="false" ht="146.25" hidden="false" customHeight="false" outlineLevel="0" collapsed="false">
      <c r="B1" s="53"/>
      <c r="C1" s="53"/>
      <c r="D1" s="53"/>
      <c r="E1" s="66"/>
      <c r="F1" s="67" t="s">
        <v>8</v>
      </c>
      <c r="G1" s="67" t="s">
        <v>9</v>
      </c>
      <c r="H1" s="56" t="s">
        <v>10</v>
      </c>
      <c r="I1" s="68" t="s">
        <v>11</v>
      </c>
      <c r="J1" s="68" t="s">
        <v>12</v>
      </c>
      <c r="K1" s="68" t="s">
        <v>13</v>
      </c>
      <c r="L1" s="68" t="s">
        <v>153</v>
      </c>
      <c r="M1" s="57" t="s">
        <v>15</v>
      </c>
      <c r="N1" s="57" t="s">
        <v>16</v>
      </c>
      <c r="O1" s="57" t="s">
        <v>17</v>
      </c>
      <c r="P1" s="57" t="s">
        <v>18</v>
      </c>
      <c r="Q1" s="57" t="s">
        <v>19</v>
      </c>
      <c r="R1" s="57" t="s">
        <v>20</v>
      </c>
      <c r="S1" s="57" t="s">
        <v>21</v>
      </c>
      <c r="T1" s="57" t="s">
        <v>22</v>
      </c>
      <c r="U1" s="57" t="s">
        <v>24</v>
      </c>
      <c r="V1" s="57" t="s">
        <v>25</v>
      </c>
      <c r="W1" s="57" t="s">
        <v>26</v>
      </c>
      <c r="X1" s="58" t="s">
        <v>27</v>
      </c>
      <c r="Y1" s="58" t="s">
        <v>28</v>
      </c>
      <c r="Z1" s="58" t="s">
        <v>29</v>
      </c>
      <c r="AA1" s="58" t="s">
        <v>30</v>
      </c>
      <c r="AB1" s="69" t="s">
        <v>154</v>
      </c>
      <c r="AC1" s="70" t="s">
        <v>155</v>
      </c>
      <c r="AD1" s="71" t="s">
        <v>156</v>
      </c>
      <c r="AE1" s="69" t="s">
        <v>157</v>
      </c>
    </row>
    <row r="2" s="10" customFormat="true" ht="15" hidden="false" customHeight="false" outlineLevel="0" collapsed="false">
      <c r="A2" s="10" t="s">
        <v>158</v>
      </c>
      <c r="B2" s="10" t="s">
        <v>159</v>
      </c>
      <c r="C2" s="10" t="s">
        <v>160</v>
      </c>
      <c r="D2" s="10" t="s">
        <v>161</v>
      </c>
      <c r="E2" s="72" t="s">
        <v>60</v>
      </c>
      <c r="F2" s="11"/>
      <c r="G2" s="11"/>
      <c r="H2" s="12"/>
      <c r="I2" s="13"/>
      <c r="J2" s="13"/>
      <c r="K2" s="13"/>
      <c r="L2" s="1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15"/>
      <c r="Z2" s="15"/>
      <c r="AA2" s="15"/>
      <c r="AB2" s="73"/>
      <c r="AC2" s="74" t="n">
        <f aca="false">SUM(AC3:AC101)</f>
        <v>136.4</v>
      </c>
      <c r="AD2" s="75"/>
      <c r="AE2" s="76" t="n">
        <f aca="false">SUM(AE3:AE34)</f>
        <v>180.24</v>
      </c>
    </row>
    <row r="3" customFormat="false" ht="15" hidden="false" customHeight="false" outlineLevel="0" collapsed="false">
      <c r="A3" s="0" t="s">
        <v>162</v>
      </c>
      <c r="B3" s="42" t="s">
        <v>163</v>
      </c>
      <c r="C3" s="0" t="s">
        <v>164</v>
      </c>
      <c r="D3" s="42" t="s">
        <v>165</v>
      </c>
      <c r="E3" s="77" t="n">
        <v>15.95</v>
      </c>
      <c r="F3" s="61" t="n">
        <v>1</v>
      </c>
      <c r="G3" s="61" t="n">
        <v>1</v>
      </c>
      <c r="H3" s="50" t="n">
        <v>1</v>
      </c>
      <c r="I3" s="62" t="n">
        <v>1</v>
      </c>
      <c r="J3" s="62" t="n">
        <v>1</v>
      </c>
      <c r="K3" s="62" t="n">
        <v>1</v>
      </c>
      <c r="AA3" s="52" t="n">
        <v>1</v>
      </c>
      <c r="AB3" s="63" t="n">
        <v>0</v>
      </c>
      <c r="AC3" s="64" t="n">
        <f aca="false">AB3*E3</f>
        <v>0</v>
      </c>
      <c r="AD3" s="75" t="n">
        <v>1</v>
      </c>
      <c r="AE3" s="78" t="n">
        <f aca="false">AD3*E3</f>
        <v>15.95</v>
      </c>
    </row>
    <row r="4" customFormat="false" ht="15" hidden="false" customHeight="false" outlineLevel="0" collapsed="false">
      <c r="A4" s="0" t="s">
        <v>162</v>
      </c>
      <c r="B4" s="48" t="s">
        <v>166</v>
      </c>
      <c r="E4" s="77"/>
      <c r="F4" s="61" t="n">
        <v>1</v>
      </c>
      <c r="G4" s="61" t="n">
        <v>1</v>
      </c>
      <c r="H4" s="50" t="n">
        <v>1</v>
      </c>
      <c r="K4" s="62" t="n">
        <v>1</v>
      </c>
      <c r="AA4" s="52" t="n">
        <v>1</v>
      </c>
      <c r="AC4" s="64" t="n">
        <f aca="false">AB4*E4</f>
        <v>0</v>
      </c>
      <c r="AD4" s="75" t="n">
        <v>1</v>
      </c>
      <c r="AE4" s="78" t="n">
        <f aca="false">AD4*E4</f>
        <v>0</v>
      </c>
    </row>
    <row r="5" customFormat="false" ht="15" hidden="false" customHeight="false" outlineLevel="0" collapsed="false">
      <c r="A5" s="0" t="s">
        <v>162</v>
      </c>
      <c r="B5" s="48" t="s">
        <v>167</v>
      </c>
      <c r="C5" s="0" t="s">
        <v>168</v>
      </c>
      <c r="E5" s="77"/>
      <c r="F5" s="61" t="n">
        <v>1</v>
      </c>
      <c r="G5" s="61" t="n">
        <v>1</v>
      </c>
      <c r="H5" s="50" t="n">
        <v>1</v>
      </c>
      <c r="I5" s="62" t="n">
        <v>1</v>
      </c>
      <c r="K5" s="62" t="n">
        <v>1</v>
      </c>
      <c r="AA5" s="52" t="n">
        <v>1</v>
      </c>
      <c r="AC5" s="64" t="n">
        <f aca="false">AB5*E5</f>
        <v>0</v>
      </c>
      <c r="AD5" s="75" t="n">
        <v>1</v>
      </c>
      <c r="AE5" s="78" t="n">
        <f aca="false">AD5*E5</f>
        <v>0</v>
      </c>
    </row>
    <row r="6" customFormat="false" ht="15" hidden="false" customHeight="false" outlineLevel="0" collapsed="false">
      <c r="B6" s="42" t="s">
        <v>169</v>
      </c>
      <c r="C6" s="0" t="s">
        <v>170</v>
      </c>
      <c r="D6" s="42" t="s">
        <v>171</v>
      </c>
      <c r="E6" s="77" t="n">
        <v>7.75</v>
      </c>
      <c r="X6" s="52" t="n">
        <v>1</v>
      </c>
      <c r="Y6" s="52" t="n">
        <v>1</v>
      </c>
      <c r="Z6" s="52" t="n">
        <v>1</v>
      </c>
      <c r="AA6" s="52" t="n">
        <v>1</v>
      </c>
      <c r="AB6" s="63" t="n">
        <v>1</v>
      </c>
      <c r="AC6" s="64" t="n">
        <f aca="false">AB6*E6</f>
        <v>7.75</v>
      </c>
      <c r="AD6" s="75"/>
      <c r="AE6" s="78" t="n">
        <f aca="false">AD6*E6</f>
        <v>0</v>
      </c>
    </row>
    <row r="7" customFormat="false" ht="15" hidden="false" customHeight="false" outlineLevel="0" collapsed="false">
      <c r="A7" s="79" t="n">
        <v>43054</v>
      </c>
      <c r="B7" s="42" t="s">
        <v>172</v>
      </c>
      <c r="C7" s="0" t="n">
        <v>40215</v>
      </c>
      <c r="D7" s="42" t="s">
        <v>99</v>
      </c>
      <c r="E7" s="77" t="n">
        <v>22</v>
      </c>
      <c r="F7" s="61" t="n">
        <v>1</v>
      </c>
      <c r="AA7" s="52" t="n">
        <v>1</v>
      </c>
      <c r="AC7" s="64" t="n">
        <f aca="false">AB7*E7</f>
        <v>0</v>
      </c>
      <c r="AD7" s="75"/>
      <c r="AE7" s="78" t="n">
        <f aca="false">AD7*E7</f>
        <v>0</v>
      </c>
    </row>
    <row r="8" customFormat="false" ht="15" hidden="false" customHeight="false" outlineLevel="0" collapsed="false">
      <c r="B8" s="42" t="s">
        <v>173</v>
      </c>
      <c r="E8" s="77"/>
      <c r="AB8" s="63" t="n">
        <v>1</v>
      </c>
      <c r="AC8" s="64" t="n">
        <f aca="false">AB8*E8</f>
        <v>0</v>
      </c>
      <c r="AD8" s="75" t="n">
        <v>1</v>
      </c>
      <c r="AE8" s="78" t="n">
        <f aca="false">AD8*E8</f>
        <v>0</v>
      </c>
    </row>
    <row r="9" customFormat="false" ht="15" hidden="false" customHeight="false" outlineLevel="0" collapsed="false">
      <c r="B9" s="42" t="s">
        <v>174</v>
      </c>
      <c r="E9" s="77"/>
      <c r="AB9" s="63" t="n">
        <v>1</v>
      </c>
      <c r="AC9" s="64" t="n">
        <f aca="false">AB9*E9</f>
        <v>0</v>
      </c>
      <c r="AD9" s="75" t="n">
        <v>1</v>
      </c>
      <c r="AE9" s="78" t="n">
        <f aca="false">AD9*E9</f>
        <v>0</v>
      </c>
    </row>
    <row r="10" customFormat="false" ht="15" hidden="false" customHeight="false" outlineLevel="0" collapsed="false">
      <c r="B10" s="48" t="s">
        <v>175</v>
      </c>
      <c r="E10" s="77"/>
      <c r="AC10" s="64" t="n">
        <f aca="false">AB10*E10</f>
        <v>0</v>
      </c>
      <c r="AD10" s="75" t="n">
        <v>1</v>
      </c>
      <c r="AE10" s="78" t="n">
        <f aca="false">AD10*E10</f>
        <v>0</v>
      </c>
    </row>
    <row r="11" customFormat="false" ht="15" hidden="false" customHeight="false" outlineLevel="0" collapsed="false">
      <c r="A11" s="79" t="n">
        <v>43054</v>
      </c>
      <c r="B11" s="48" t="s">
        <v>176</v>
      </c>
      <c r="C11" s="0" t="n">
        <v>2592001</v>
      </c>
      <c r="D11" s="42" t="s">
        <v>99</v>
      </c>
      <c r="E11" s="77"/>
      <c r="I11" s="62" t="n">
        <v>1</v>
      </c>
      <c r="AA11" s="52" t="n">
        <v>1</v>
      </c>
      <c r="AC11" s="64" t="n">
        <f aca="false">AB11*E11</f>
        <v>0</v>
      </c>
      <c r="AD11" s="75" t="n">
        <v>1</v>
      </c>
      <c r="AE11" s="78" t="n">
        <f aca="false">AD11*E11</f>
        <v>0</v>
      </c>
    </row>
    <row r="12" customFormat="false" ht="15" hidden="false" customHeight="false" outlineLevel="0" collapsed="false">
      <c r="A12" s="79" t="n">
        <v>43054</v>
      </c>
      <c r="B12" s="48" t="s">
        <v>177</v>
      </c>
      <c r="C12" s="0" t="n">
        <v>4300001</v>
      </c>
      <c r="D12" s="42" t="s">
        <v>99</v>
      </c>
      <c r="E12" s="77"/>
      <c r="I12" s="62" t="n">
        <v>1</v>
      </c>
      <c r="J12" s="62" t="n">
        <v>1</v>
      </c>
      <c r="AA12" s="52" t="n">
        <v>1</v>
      </c>
      <c r="AC12" s="64" t="n">
        <f aca="false">AB12*E12</f>
        <v>0</v>
      </c>
      <c r="AD12" s="75"/>
      <c r="AE12" s="78" t="n">
        <f aca="false">AD12*E12</f>
        <v>0</v>
      </c>
    </row>
    <row r="13" customFormat="false" ht="15" hidden="false" customHeight="false" outlineLevel="0" collapsed="false">
      <c r="A13" s="79"/>
      <c r="D13" s="42"/>
      <c r="E13" s="77"/>
      <c r="AC13" s="64" t="n">
        <f aca="false">AB13*E13</f>
        <v>0</v>
      </c>
      <c r="AD13" s="75"/>
      <c r="AE13" s="78" t="n">
        <f aca="false">AD13*E13</f>
        <v>0</v>
      </c>
    </row>
    <row r="14" customFormat="false" ht="15" hidden="false" customHeight="false" outlineLevel="0" collapsed="false">
      <c r="A14" s="79" t="n">
        <v>43067</v>
      </c>
      <c r="B14" s="42" t="s">
        <v>178</v>
      </c>
      <c r="D14" s="42" t="s">
        <v>179</v>
      </c>
      <c r="E14" s="77" t="n">
        <v>16.45</v>
      </c>
      <c r="AB14" s="63" t="n">
        <v>1</v>
      </c>
      <c r="AC14" s="64" t="n">
        <f aca="false">AB14*E14</f>
        <v>16.45</v>
      </c>
      <c r="AD14" s="75" t="n">
        <v>1</v>
      </c>
      <c r="AE14" s="78" t="n">
        <f aca="false">AD14*E14</f>
        <v>16.45</v>
      </c>
    </row>
    <row r="15" customFormat="false" ht="15" hidden="false" customHeight="false" outlineLevel="0" collapsed="false">
      <c r="A15" s="79" t="n">
        <v>43062</v>
      </c>
      <c r="B15" s="48" t="s">
        <v>180</v>
      </c>
      <c r="C15" s="0" t="s">
        <v>181</v>
      </c>
      <c r="D15" s="0" t="s">
        <v>182</v>
      </c>
      <c r="E15" s="77" t="n">
        <v>9.13</v>
      </c>
      <c r="I15" s="62" t="n">
        <v>1</v>
      </c>
      <c r="AB15" s="63" t="n">
        <v>1</v>
      </c>
      <c r="AC15" s="64" t="n">
        <f aca="false">AB15*E15</f>
        <v>9.13</v>
      </c>
      <c r="AD15" s="75" t="n">
        <v>1</v>
      </c>
      <c r="AE15" s="78" t="n">
        <f aca="false">AD15*E15</f>
        <v>9.13</v>
      </c>
    </row>
    <row r="16" customFormat="false" ht="15" hidden="false" customHeight="false" outlineLevel="0" collapsed="false">
      <c r="B16" s="48" t="s">
        <v>183</v>
      </c>
      <c r="E16" s="77"/>
      <c r="J16" s="62" t="n">
        <v>1</v>
      </c>
      <c r="AB16" s="63" t="n">
        <v>1</v>
      </c>
      <c r="AC16" s="64" t="n">
        <f aca="false">AB16*E16</f>
        <v>0</v>
      </c>
      <c r="AD16" s="75" t="n">
        <v>1</v>
      </c>
      <c r="AE16" s="78" t="n">
        <f aca="false">AD16*E16</f>
        <v>0</v>
      </c>
    </row>
    <row r="17" customFormat="false" ht="15" hidden="false" customHeight="false" outlineLevel="0" collapsed="false">
      <c r="B17" s="80" t="s">
        <v>184</v>
      </c>
      <c r="D17" s="42"/>
      <c r="E17" s="77"/>
      <c r="J17" s="62" t="n">
        <v>1</v>
      </c>
      <c r="AC17" s="64" t="n">
        <f aca="false">AB17*E17</f>
        <v>0</v>
      </c>
      <c r="AD17" s="75"/>
      <c r="AE17" s="78" t="n">
        <f aca="false">AD17*E17</f>
        <v>0</v>
      </c>
    </row>
    <row r="18" customFormat="false" ht="15" hidden="false" customHeight="false" outlineLevel="0" collapsed="false">
      <c r="B18" s="80" t="s">
        <v>185</v>
      </c>
      <c r="D18" s="42"/>
      <c r="E18" s="77"/>
      <c r="K18" s="62" t="n">
        <v>1</v>
      </c>
      <c r="AC18" s="64" t="n">
        <f aca="false">AB18*E18</f>
        <v>0</v>
      </c>
      <c r="AD18" s="75"/>
      <c r="AE18" s="78" t="n">
        <f aca="false">AD18*E18</f>
        <v>0</v>
      </c>
    </row>
    <row r="19" customFormat="false" ht="15" hidden="false" customHeight="false" outlineLevel="0" collapsed="false">
      <c r="B19" s="80" t="s">
        <v>186</v>
      </c>
      <c r="D19" s="42"/>
      <c r="E19" s="77"/>
      <c r="AC19" s="64" t="n">
        <f aca="false">AB19*E19</f>
        <v>0</v>
      </c>
      <c r="AD19" s="75"/>
      <c r="AE19" s="78" t="n">
        <f aca="false">AD19*E19</f>
        <v>0</v>
      </c>
    </row>
    <row r="20" customFormat="false" ht="15" hidden="false" customHeight="false" outlineLevel="0" collapsed="false">
      <c r="B20" s="80" t="s">
        <v>187</v>
      </c>
      <c r="D20" s="42"/>
      <c r="E20" s="77"/>
      <c r="M20" s="51" t="n">
        <v>1</v>
      </c>
      <c r="AC20" s="64" t="n">
        <f aca="false">AB20*E20</f>
        <v>0</v>
      </c>
      <c r="AD20" s="75"/>
      <c r="AE20" s="78" t="n">
        <f aca="false">AD20*E20</f>
        <v>0</v>
      </c>
    </row>
    <row r="21" customFormat="false" ht="15" hidden="false" customHeight="false" outlineLevel="0" collapsed="false">
      <c r="B21" s="80" t="s">
        <v>188</v>
      </c>
      <c r="D21" s="42"/>
      <c r="E21" s="77"/>
      <c r="M21" s="51" t="n">
        <v>1</v>
      </c>
      <c r="AC21" s="64" t="n">
        <f aca="false">AB21*E21</f>
        <v>0</v>
      </c>
      <c r="AD21" s="75"/>
      <c r="AE21" s="78" t="n">
        <f aca="false">AD21*E21</f>
        <v>0</v>
      </c>
    </row>
    <row r="22" customFormat="false" ht="15" hidden="false" customHeight="false" outlineLevel="0" collapsed="false">
      <c r="A22" s="79" t="n">
        <v>43070</v>
      </c>
      <c r="B22" s="80" t="s">
        <v>189</v>
      </c>
      <c r="C22" s="0" t="s">
        <v>190</v>
      </c>
      <c r="D22" s="42"/>
      <c r="E22" s="77" t="n">
        <v>22.53</v>
      </c>
      <c r="M22" s="51" t="n">
        <v>1</v>
      </c>
      <c r="AC22" s="64" t="n">
        <f aca="false">AB22*E22</f>
        <v>0</v>
      </c>
      <c r="AD22" s="75" t="n">
        <v>1</v>
      </c>
      <c r="AE22" s="78" t="n">
        <f aca="false">AD22*E22</f>
        <v>22.53</v>
      </c>
    </row>
    <row r="23" customFormat="false" ht="15" hidden="false" customHeight="false" outlineLevel="0" collapsed="false">
      <c r="A23" s="79" t="s">
        <v>162</v>
      </c>
      <c r="B23" s="80" t="s">
        <v>191</v>
      </c>
      <c r="C23" s="0" t="s">
        <v>192</v>
      </c>
      <c r="E23" s="77" t="n">
        <v>3.95</v>
      </c>
      <c r="M23" s="51" t="n">
        <v>1</v>
      </c>
      <c r="AC23" s="64" t="n">
        <f aca="false">AB23*E23</f>
        <v>0</v>
      </c>
      <c r="AD23" s="75" t="n">
        <v>1</v>
      </c>
      <c r="AE23" s="78" t="n">
        <f aca="false">AD23*E23</f>
        <v>3.95</v>
      </c>
    </row>
    <row r="24" customFormat="false" ht="15" hidden="false" customHeight="false" outlineLevel="0" collapsed="false">
      <c r="A24" s="0" t="s">
        <v>162</v>
      </c>
      <c r="B24" s="48" t="s">
        <v>193</v>
      </c>
      <c r="C24" s="0" t="s">
        <v>194</v>
      </c>
      <c r="E24" s="0" t="n">
        <v>49.16</v>
      </c>
      <c r="AB24" s="63" t="n">
        <v>1</v>
      </c>
      <c r="AC24" s="64" t="n">
        <f aca="false">AB24*E24</f>
        <v>49.16</v>
      </c>
      <c r="AD24" s="75" t="n">
        <v>1</v>
      </c>
      <c r="AE24" s="78" t="n">
        <f aca="false">AD24*E24</f>
        <v>49.16</v>
      </c>
    </row>
    <row r="25" customFormat="false" ht="15" hidden="false" customHeight="false" outlineLevel="0" collapsed="false">
      <c r="A25" s="79" t="n">
        <v>43070</v>
      </c>
      <c r="B25" s="48" t="s">
        <v>195</v>
      </c>
      <c r="C25" s="0" t="s">
        <v>196</v>
      </c>
      <c r="E25" s="77" t="n">
        <v>13.9</v>
      </c>
      <c r="AB25" s="63" t="n">
        <v>1</v>
      </c>
      <c r="AC25" s="64" t="n">
        <f aca="false">AB25*E25</f>
        <v>13.9</v>
      </c>
      <c r="AD25" s="75" t="n">
        <v>1</v>
      </c>
      <c r="AE25" s="78" t="n">
        <f aca="false">AD25*E25</f>
        <v>13.9</v>
      </c>
    </row>
    <row r="26" customFormat="false" ht="15" hidden="false" customHeight="false" outlineLevel="0" collapsed="false">
      <c r="A26" s="0" t="s">
        <v>162</v>
      </c>
      <c r="B26" s="48" t="s">
        <v>197</v>
      </c>
      <c r="C26" s="0" t="s">
        <v>198</v>
      </c>
      <c r="T26" s="51" t="n">
        <v>1</v>
      </c>
      <c r="AB26" s="63" t="n">
        <v>1</v>
      </c>
      <c r="AC26" s="64" t="n">
        <f aca="false">AB26*E26</f>
        <v>0</v>
      </c>
      <c r="AD26" s="75" t="n">
        <v>1</v>
      </c>
      <c r="AE26" s="78" t="n">
        <f aca="false">AD26*E26</f>
        <v>0</v>
      </c>
    </row>
    <row r="27" customFormat="false" ht="15" hidden="false" customHeight="false" outlineLevel="0" collapsed="false">
      <c r="A27" s="79" t="s">
        <v>162</v>
      </c>
      <c r="B27" s="48" t="s">
        <v>199</v>
      </c>
      <c r="C27" s="0" t="s">
        <v>200</v>
      </c>
      <c r="E27" s="77" t="n">
        <v>4.24</v>
      </c>
      <c r="Y27" s="52" t="n">
        <v>1</v>
      </c>
      <c r="Z27" s="52" t="n">
        <v>1</v>
      </c>
      <c r="AB27" s="63" t="n">
        <v>1</v>
      </c>
      <c r="AC27" s="64" t="n">
        <f aca="false">AB27*E27</f>
        <v>4.24</v>
      </c>
      <c r="AD27" s="75" t="n">
        <v>1</v>
      </c>
      <c r="AE27" s="78" t="n">
        <f aca="false">AD27*E27</f>
        <v>4.24</v>
      </c>
    </row>
    <row r="28" customFormat="false" ht="15" hidden="false" customHeight="false" outlineLevel="0" collapsed="false">
      <c r="B28" s="48" t="s">
        <v>201</v>
      </c>
      <c r="C28" s="0" t="s">
        <v>202</v>
      </c>
      <c r="E28" s="0" t="n">
        <v>6.66</v>
      </c>
      <c r="Y28" s="52" t="n">
        <v>1</v>
      </c>
      <c r="Z28" s="52" t="n">
        <v>1</v>
      </c>
      <c r="AB28" s="63" t="n">
        <v>1</v>
      </c>
      <c r="AC28" s="64" t="n">
        <f aca="false">AB28*E28</f>
        <v>6.66</v>
      </c>
      <c r="AD28" s="75" t="n">
        <v>1</v>
      </c>
      <c r="AE28" s="78" t="n">
        <f aca="false">AD28*E28</f>
        <v>6.66</v>
      </c>
    </row>
    <row r="29" customFormat="false" ht="15" hidden="false" customHeight="false" outlineLevel="0" collapsed="false">
      <c r="A29" s="79" t="n">
        <v>43070</v>
      </c>
      <c r="B29" s="48" t="s">
        <v>119</v>
      </c>
      <c r="C29" s="0" t="s">
        <v>120</v>
      </c>
      <c r="E29" s="77" t="n">
        <v>29.11</v>
      </c>
      <c r="Y29" s="52" t="n">
        <v>1</v>
      </c>
      <c r="Z29" s="52" t="n">
        <v>1</v>
      </c>
      <c r="AB29" s="63" t="n">
        <v>1</v>
      </c>
      <c r="AC29" s="64" t="n">
        <f aca="false">AB29*E29</f>
        <v>29.11</v>
      </c>
      <c r="AD29" s="75" t="n">
        <v>1</v>
      </c>
      <c r="AE29" s="78" t="n">
        <f aca="false">AD29*E29</f>
        <v>29.11</v>
      </c>
    </row>
    <row r="30" customFormat="false" ht="15" hidden="false" customHeight="false" outlineLevel="0" collapsed="false">
      <c r="A30" s="79" t="n">
        <v>43070</v>
      </c>
      <c r="B30" s="48" t="s">
        <v>121</v>
      </c>
      <c r="C30" s="0" t="s">
        <v>122</v>
      </c>
      <c r="E30" s="0" t="n">
        <v>9.16</v>
      </c>
      <c r="AC30" s="64" t="n">
        <f aca="false">AB30*E30</f>
        <v>0</v>
      </c>
      <c r="AD30" s="75" t="n">
        <v>1</v>
      </c>
      <c r="AE30" s="78" t="n">
        <f aca="false">AD30*E30</f>
        <v>9.16</v>
      </c>
    </row>
    <row r="31" customFormat="false" ht="15" hidden="false" customHeight="false" outlineLevel="0" collapsed="false">
      <c r="B31" s="48" t="s">
        <v>203</v>
      </c>
      <c r="Y31" s="52" t="n">
        <v>1</v>
      </c>
      <c r="Z31" s="52" t="n">
        <v>1</v>
      </c>
      <c r="AA31" s="52" t="n">
        <v>1</v>
      </c>
      <c r="AC31" s="64" t="n">
        <f aca="false">AB31*E31</f>
        <v>0</v>
      </c>
      <c r="AD31" s="75" t="n">
        <v>1</v>
      </c>
      <c r="AE31" s="78" t="n">
        <f aca="false">AD31*E31</f>
        <v>0</v>
      </c>
    </row>
    <row r="32" customFormat="false" ht="15" hidden="false" customHeight="false" outlineLevel="0" collapsed="false">
      <c r="B32" s="48" t="s">
        <v>204</v>
      </c>
      <c r="E32" s="0" t="n">
        <v>65</v>
      </c>
      <c r="Y32" s="52" t="n">
        <v>1</v>
      </c>
      <c r="Z32" s="52" t="n">
        <v>1</v>
      </c>
      <c r="AC32" s="64" t="n">
        <f aca="false">AB32*E32</f>
        <v>0</v>
      </c>
      <c r="AD32" s="75"/>
      <c r="AE32" s="78" t="n">
        <f aca="false">AD32*E32</f>
        <v>0</v>
      </c>
    </row>
    <row r="33" customFormat="false" ht="15" hidden="false" customHeight="false" outlineLevel="0" collapsed="false">
      <c r="B33" s="48" t="s">
        <v>205</v>
      </c>
      <c r="Z33" s="52" t="n">
        <v>1</v>
      </c>
      <c r="AC33" s="64" t="n">
        <f aca="false">AB33*E33</f>
        <v>0</v>
      </c>
      <c r="AD33" s="75" t="n">
        <v>1</v>
      </c>
      <c r="AE33" s="78" t="n">
        <f aca="false">AD33*E33</f>
        <v>0</v>
      </c>
    </row>
    <row r="34" customFormat="false" ht="15" hidden="false" customHeight="false" outlineLevel="0" collapsed="false">
      <c r="B34" s="48" t="s">
        <v>206</v>
      </c>
      <c r="Y34" s="52" t="n">
        <v>1</v>
      </c>
      <c r="AA34" s="52" t="n">
        <v>1</v>
      </c>
      <c r="AB34" s="63" t="n">
        <v>1</v>
      </c>
      <c r="AC34" s="64" t="n">
        <f aca="false">AB34*E34</f>
        <v>0</v>
      </c>
      <c r="AD34" s="75" t="n">
        <v>1</v>
      </c>
      <c r="AE34" s="78" t="n">
        <f aca="false">AD34*E34</f>
        <v>0</v>
      </c>
    </row>
    <row r="35" customFormat="false" ht="15" hidden="false" customHeight="false" outlineLevel="0" collapsed="false">
      <c r="AD35" s="75"/>
    </row>
    <row r="36" customFormat="false" ht="15" hidden="false" customHeight="false" outlineLevel="0" collapsed="false">
      <c r="AD36" s="75"/>
    </row>
    <row r="37" customFormat="false" ht="15" hidden="false" customHeight="false" outlineLevel="0" collapsed="false">
      <c r="AD37" s="75"/>
    </row>
    <row r="38" customFormat="false" ht="15" hidden="false" customHeight="false" outlineLevel="0" collapsed="false">
      <c r="AD38" s="75"/>
    </row>
    <row r="39" customFormat="false" ht="15" hidden="false" customHeight="false" outlineLevel="0" collapsed="false">
      <c r="AD39" s="75"/>
    </row>
    <row r="40" customFormat="false" ht="15" hidden="false" customHeight="false" outlineLevel="0" collapsed="false">
      <c r="AD40" s="75"/>
    </row>
    <row r="41" customFormat="false" ht="15" hidden="false" customHeight="false" outlineLevel="0" collapsed="false">
      <c r="AD41" s="75"/>
    </row>
    <row r="42" customFormat="false" ht="15" hidden="false" customHeight="false" outlineLevel="0" collapsed="false">
      <c r="AD42" s="75"/>
    </row>
    <row r="43" customFormat="false" ht="15" hidden="false" customHeight="false" outlineLevel="0" collapsed="false">
      <c r="AD43" s="75"/>
    </row>
    <row r="44" customFormat="false" ht="15" hidden="false" customHeight="false" outlineLevel="0" collapsed="false">
      <c r="AD44" s="75"/>
    </row>
    <row r="45" customFormat="false" ht="15" hidden="false" customHeight="false" outlineLevel="0" collapsed="false">
      <c r="AD45" s="75"/>
    </row>
    <row r="46" customFormat="false" ht="15" hidden="false" customHeight="false" outlineLevel="0" collapsed="false">
      <c r="AD46" s="75"/>
    </row>
    <row r="47" customFormat="false" ht="15" hidden="false" customHeight="false" outlineLevel="0" collapsed="false">
      <c r="AD47" s="75"/>
    </row>
    <row r="48" customFormat="false" ht="15" hidden="false" customHeight="false" outlineLevel="0" collapsed="false">
      <c r="AD48" s="75"/>
    </row>
    <row r="49" customFormat="false" ht="15" hidden="false" customHeight="false" outlineLevel="0" collapsed="false">
      <c r="AD49" s="75"/>
    </row>
    <row r="50" customFormat="false" ht="15" hidden="false" customHeight="false" outlineLevel="0" collapsed="false">
      <c r="AD50" s="75"/>
    </row>
    <row r="51" customFormat="false" ht="15" hidden="false" customHeight="false" outlineLevel="0" collapsed="false">
      <c r="AD51" s="75"/>
    </row>
    <row r="52" customFormat="false" ht="15" hidden="false" customHeight="false" outlineLevel="0" collapsed="false">
      <c r="AD52" s="75"/>
    </row>
    <row r="53" customFormat="false" ht="15" hidden="false" customHeight="false" outlineLevel="0" collapsed="false">
      <c r="AD53" s="75"/>
    </row>
    <row r="54" customFormat="false" ht="15" hidden="false" customHeight="false" outlineLevel="0" collapsed="false">
      <c r="AD54" s="75"/>
    </row>
    <row r="55" customFormat="false" ht="15" hidden="false" customHeight="false" outlineLevel="0" collapsed="false">
      <c r="AD55" s="75"/>
    </row>
    <row r="56" customFormat="false" ht="15" hidden="false" customHeight="false" outlineLevel="0" collapsed="false">
      <c r="AD56" s="75"/>
    </row>
    <row r="57" customFormat="false" ht="15" hidden="false" customHeight="false" outlineLevel="0" collapsed="false">
      <c r="AD57" s="75"/>
    </row>
    <row r="58" customFormat="false" ht="15" hidden="false" customHeight="false" outlineLevel="0" collapsed="false">
      <c r="AD58" s="75"/>
    </row>
    <row r="59" customFormat="false" ht="15" hidden="false" customHeight="false" outlineLevel="0" collapsed="false">
      <c r="AD59" s="75"/>
    </row>
    <row r="60" customFormat="false" ht="15" hidden="false" customHeight="false" outlineLevel="0" collapsed="false">
      <c r="AD60" s="75"/>
    </row>
    <row r="61" customFormat="false" ht="15" hidden="false" customHeight="false" outlineLevel="0" collapsed="false">
      <c r="AD61" s="75"/>
    </row>
    <row r="62" customFormat="false" ht="15" hidden="false" customHeight="false" outlineLevel="0" collapsed="false">
      <c r="AD62" s="75"/>
    </row>
    <row r="63" customFormat="false" ht="15" hidden="false" customHeight="false" outlineLevel="0" collapsed="false">
      <c r="AD63" s="75"/>
    </row>
    <row r="64" customFormat="false" ht="15" hidden="false" customHeight="false" outlineLevel="0" collapsed="false">
      <c r="AD64" s="75"/>
    </row>
    <row r="65" customFormat="false" ht="15" hidden="false" customHeight="false" outlineLevel="0" collapsed="false">
      <c r="AD65" s="75"/>
    </row>
    <row r="66" customFormat="false" ht="15" hidden="false" customHeight="false" outlineLevel="0" collapsed="false">
      <c r="AD66" s="75"/>
    </row>
    <row r="67" customFormat="false" ht="15" hidden="false" customHeight="false" outlineLevel="0" collapsed="false">
      <c r="AD67" s="75"/>
    </row>
    <row r="68" customFormat="false" ht="15" hidden="false" customHeight="false" outlineLevel="0" collapsed="false">
      <c r="AD68" s="75"/>
    </row>
    <row r="69" customFormat="false" ht="15" hidden="false" customHeight="false" outlineLevel="0" collapsed="false">
      <c r="AD69" s="75"/>
    </row>
    <row r="70" customFormat="false" ht="15" hidden="false" customHeight="false" outlineLevel="0" collapsed="false">
      <c r="AD70" s="75"/>
    </row>
    <row r="71" customFormat="false" ht="15" hidden="false" customHeight="false" outlineLevel="0" collapsed="false">
      <c r="AD71" s="75"/>
    </row>
    <row r="72" customFormat="false" ht="15" hidden="false" customHeight="false" outlineLevel="0" collapsed="false">
      <c r="AD72" s="75"/>
    </row>
    <row r="73" customFormat="false" ht="15" hidden="false" customHeight="false" outlineLevel="0" collapsed="false">
      <c r="AD73" s="75"/>
    </row>
    <row r="74" customFormat="false" ht="15" hidden="false" customHeight="false" outlineLevel="0" collapsed="false">
      <c r="AD74" s="75"/>
    </row>
    <row r="75" customFormat="false" ht="15" hidden="false" customHeight="false" outlineLevel="0" collapsed="false">
      <c r="AD75" s="75"/>
    </row>
    <row r="76" customFormat="false" ht="15" hidden="false" customHeight="false" outlineLevel="0" collapsed="false">
      <c r="AD76" s="75"/>
    </row>
    <row r="77" customFormat="false" ht="15" hidden="false" customHeight="false" outlineLevel="0" collapsed="false">
      <c r="AD77" s="75"/>
    </row>
    <row r="78" customFormat="false" ht="15" hidden="false" customHeight="false" outlineLevel="0" collapsed="false">
      <c r="AD78" s="75"/>
    </row>
    <row r="79" customFormat="false" ht="15" hidden="false" customHeight="false" outlineLevel="0" collapsed="false">
      <c r="AD79" s="75"/>
    </row>
    <row r="80" customFormat="false" ht="15" hidden="false" customHeight="false" outlineLevel="0" collapsed="false">
      <c r="AD80" s="75"/>
    </row>
    <row r="81" customFormat="false" ht="15" hidden="false" customHeight="false" outlineLevel="0" collapsed="false">
      <c r="AD81" s="75"/>
    </row>
    <row r="82" customFormat="false" ht="15" hidden="false" customHeight="false" outlineLevel="0" collapsed="false">
      <c r="AD82" s="75"/>
    </row>
    <row r="83" customFormat="false" ht="15" hidden="false" customHeight="false" outlineLevel="0" collapsed="false">
      <c r="AD83" s="75" t="n">
        <f aca="false">AB83*B83</f>
        <v>0</v>
      </c>
    </row>
    <row r="84" customFormat="false" ht="15" hidden="false" customHeight="false" outlineLevel="0" collapsed="false">
      <c r="AD84" s="75" t="n">
        <f aca="false">AB84*B84</f>
        <v>0</v>
      </c>
    </row>
    <row r="85" customFormat="false" ht="15" hidden="false" customHeight="false" outlineLevel="0" collapsed="false">
      <c r="AD85" s="75" t="n">
        <f aca="false">AB85*B85</f>
        <v>0</v>
      </c>
    </row>
    <row r="86" customFormat="false" ht="15" hidden="false" customHeight="false" outlineLevel="0" collapsed="false">
      <c r="AD86" s="75" t="n">
        <f aca="false">AB86*B86</f>
        <v>0</v>
      </c>
    </row>
    <row r="87" customFormat="false" ht="15" hidden="false" customHeight="false" outlineLevel="0" collapsed="false">
      <c r="AD87" s="75" t="n">
        <f aca="false">AB87*B87</f>
        <v>0</v>
      </c>
    </row>
    <row r="88" customFormat="false" ht="15" hidden="false" customHeight="false" outlineLevel="0" collapsed="false">
      <c r="AD88" s="75" t="n">
        <f aca="false">AB88*B88</f>
        <v>0</v>
      </c>
    </row>
    <row r="89" customFormat="false" ht="15" hidden="false" customHeight="false" outlineLevel="0" collapsed="false">
      <c r="AD89" s="75" t="n">
        <f aca="false">AB89*B89</f>
        <v>0</v>
      </c>
    </row>
    <row r="90" customFormat="false" ht="15" hidden="false" customHeight="false" outlineLevel="0" collapsed="false">
      <c r="AD90" s="75" t="n">
        <f aca="false">AB90*B90</f>
        <v>0</v>
      </c>
    </row>
    <row r="91" customFormat="false" ht="15" hidden="false" customHeight="false" outlineLevel="0" collapsed="false">
      <c r="AD91" s="75" t="n">
        <f aca="false">AB91*B91</f>
        <v>0</v>
      </c>
    </row>
    <row r="92" customFormat="false" ht="15" hidden="false" customHeight="false" outlineLevel="0" collapsed="false">
      <c r="AD92" s="75" t="n">
        <f aca="false">AB92*B92</f>
        <v>0</v>
      </c>
    </row>
    <row r="93" customFormat="false" ht="15" hidden="false" customHeight="false" outlineLevel="0" collapsed="false">
      <c r="AD93" s="75" t="n">
        <f aca="false">AB93*B93</f>
        <v>0</v>
      </c>
    </row>
    <row r="94" customFormat="false" ht="15" hidden="false" customHeight="false" outlineLevel="0" collapsed="false">
      <c r="AD94" s="75" t="n">
        <f aca="false">AB94*B94</f>
        <v>0</v>
      </c>
    </row>
    <row r="95" customFormat="false" ht="15" hidden="false" customHeight="false" outlineLevel="0" collapsed="false">
      <c r="AD95" s="75" t="n">
        <f aca="false">AB95*B95</f>
        <v>0</v>
      </c>
    </row>
    <row r="96" customFormat="false" ht="15" hidden="false" customHeight="false" outlineLevel="0" collapsed="false">
      <c r="AD96" s="75" t="n">
        <f aca="false">AB96*B96</f>
        <v>0</v>
      </c>
    </row>
    <row r="97" customFormat="false" ht="15" hidden="false" customHeight="false" outlineLevel="0" collapsed="false">
      <c r="AD97" s="75" t="n">
        <f aca="false">AB97*B97</f>
        <v>0</v>
      </c>
    </row>
    <row r="98" customFormat="false" ht="15" hidden="false" customHeight="false" outlineLevel="0" collapsed="false">
      <c r="AD98" s="75" t="n">
        <f aca="false">AB98*B98</f>
        <v>0</v>
      </c>
    </row>
    <row r="99" customFormat="false" ht="15" hidden="false" customHeight="false" outlineLevel="0" collapsed="false">
      <c r="AD99" s="75" t="n">
        <f aca="false">AB99*B99</f>
        <v>0</v>
      </c>
    </row>
    <row r="100" customFormat="false" ht="15" hidden="false" customHeight="false" outlineLevel="0" collapsed="false">
      <c r="AD100" s="75" t="n">
        <f aca="false">AB100*B100</f>
        <v>0</v>
      </c>
    </row>
    <row r="101" customFormat="false" ht="15" hidden="false" customHeight="false" outlineLevel="0" collapsed="false">
      <c r="AD101" s="75" t="n">
        <f aca="false">AB101*B101</f>
        <v>0</v>
      </c>
    </row>
    <row r="102" customFormat="false" ht="15" hidden="false" customHeight="false" outlineLevel="0" collapsed="false">
      <c r="AD102" s="75" t="n">
        <f aca="false">AB102*B102</f>
        <v>0</v>
      </c>
    </row>
    <row r="103" customFormat="false" ht="15" hidden="false" customHeight="false" outlineLevel="0" collapsed="false">
      <c r="AD103" s="75" t="n">
        <f aca="false">AB103*B103</f>
        <v>0</v>
      </c>
    </row>
    <row r="104" customFormat="false" ht="15" hidden="false" customHeight="false" outlineLevel="0" collapsed="false">
      <c r="AD104" s="75" t="n">
        <f aca="false">AB104*B104</f>
        <v>0</v>
      </c>
    </row>
    <row r="105" customFormat="false" ht="15" hidden="false" customHeight="false" outlineLevel="0" collapsed="false">
      <c r="AD105" s="75" t="n">
        <f aca="false">AB105*B105</f>
        <v>0</v>
      </c>
    </row>
    <row r="106" customFormat="false" ht="15" hidden="false" customHeight="false" outlineLevel="0" collapsed="false">
      <c r="AD106" s="75" t="n">
        <f aca="false">AB106*B106</f>
        <v>0</v>
      </c>
    </row>
    <row r="107" customFormat="false" ht="15" hidden="false" customHeight="false" outlineLevel="0" collapsed="false">
      <c r="AD107" s="75" t="n">
        <f aca="false">AB107*B107</f>
        <v>0</v>
      </c>
    </row>
    <row r="108" customFormat="false" ht="15" hidden="false" customHeight="false" outlineLevel="0" collapsed="false">
      <c r="AD108" s="75" t="n">
        <f aca="false">AB108*B108</f>
        <v>0</v>
      </c>
    </row>
    <row r="109" customFormat="false" ht="15" hidden="false" customHeight="false" outlineLevel="0" collapsed="false">
      <c r="AD109" s="75" t="n">
        <f aca="false">AB109*B109</f>
        <v>0</v>
      </c>
    </row>
    <row r="110" customFormat="false" ht="15" hidden="false" customHeight="false" outlineLevel="0" collapsed="false">
      <c r="AD110" s="75" t="n">
        <f aca="false">AB110*B110</f>
        <v>0</v>
      </c>
    </row>
    <row r="111" customFormat="false" ht="15" hidden="false" customHeight="false" outlineLevel="0" collapsed="false">
      <c r="AD111" s="75" t="n">
        <f aca="false">AB111*B111</f>
        <v>0</v>
      </c>
    </row>
    <row r="112" customFormat="false" ht="15" hidden="false" customHeight="false" outlineLevel="0" collapsed="false">
      <c r="AD112" s="75" t="n">
        <f aca="false">AB112*B112</f>
        <v>0</v>
      </c>
    </row>
  </sheetData>
  <hyperlinks>
    <hyperlink ref="B3" r:id="rId1" display="Metre rule"/>
    <hyperlink ref="D3" r:id="rId2" display="MTA"/>
    <hyperlink ref="B6" r:id="rId3" display="Multimeter"/>
    <hyperlink ref="D6" r:id="rId4" display="Jaycar"/>
    <hyperlink ref="B7" r:id="rId5" display="Hall's Car"/>
    <hyperlink ref="D7" r:id="rId6" display="Haines"/>
    <hyperlink ref="B8" r:id="rId7" display="diffraction slides double slit"/>
    <hyperlink ref="B9" r:id="rId8" display="diffraction slides single slit"/>
    <hyperlink ref="D11" r:id="rId9" display="Haines"/>
    <hyperlink ref="D12" r:id="rId10" display="Haines"/>
    <hyperlink ref="B14" r:id="rId11" display="Polarising filters x 2"/>
    <hyperlink ref="D14" r:id="rId12" display="daedal2005 eba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41" activeCellId="0" sqref="J41"/>
    </sheetView>
  </sheetViews>
  <sheetFormatPr defaultColWidth="14.316406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31.01"/>
    <col collapsed="false" customWidth="true" hidden="false" outlineLevel="0" max="3" min="3" style="0" width="11.99"/>
    <col collapsed="false" customWidth="true" hidden="false" outlineLevel="0" max="4" min="4" style="77" width="8.86"/>
    <col collapsed="false" customWidth="true" hidden="false" outlineLevel="0" max="5" min="5" style="0" width="7.87"/>
    <col collapsed="false" customWidth="true" hidden="false" outlineLevel="0" max="9" min="9" style="0" width="37.98"/>
    <col collapsed="false" customWidth="true" hidden="false" outlineLevel="0" max="10" min="10" style="77" width="7.87"/>
    <col collapsed="false" customWidth="true" hidden="false" outlineLevel="0" max="11" min="11" style="0" width="8.29"/>
    <col collapsed="false" customWidth="true" hidden="false" outlineLevel="0" max="12" min="12" style="77" width="8.86"/>
  </cols>
  <sheetData>
    <row r="1" s="10" customFormat="true" ht="15" hidden="false" customHeight="false" outlineLevel="0" collapsed="false">
      <c r="A1" s="10" t="s">
        <v>207</v>
      </c>
      <c r="B1" s="10" t="s">
        <v>208</v>
      </c>
      <c r="C1" s="10" t="s">
        <v>209</v>
      </c>
      <c r="D1" s="72" t="s">
        <v>210</v>
      </c>
      <c r="E1" s="72" t="s">
        <v>135</v>
      </c>
      <c r="F1" s="10" t="s">
        <v>211</v>
      </c>
      <c r="H1" s="10" t="s">
        <v>212</v>
      </c>
      <c r="J1" s="72"/>
      <c r="L1" s="72"/>
    </row>
    <row r="2" customFormat="false" ht="15" hidden="false" customHeight="false" outlineLevel="0" collapsed="false">
      <c r="B2" s="0" t="s">
        <v>213</v>
      </c>
      <c r="C2" s="0" t="n">
        <v>1</v>
      </c>
      <c r="D2" s="77" t="n">
        <v>1.7</v>
      </c>
      <c r="E2" s="77" t="n">
        <f aca="false">C2*D2</f>
        <v>1.7</v>
      </c>
      <c r="G2" s="10" t="s">
        <v>59</v>
      </c>
      <c r="H2" s="10" t="s">
        <v>160</v>
      </c>
      <c r="I2" s="10" t="s">
        <v>7</v>
      </c>
      <c r="J2" s="72" t="s">
        <v>210</v>
      </c>
      <c r="K2" s="10" t="s">
        <v>209</v>
      </c>
      <c r="L2" s="72" t="s">
        <v>60</v>
      </c>
    </row>
    <row r="3" customFormat="false" ht="15" hidden="false" customHeight="false" outlineLevel="0" collapsed="false">
      <c r="B3" s="0" t="s">
        <v>214</v>
      </c>
      <c r="C3" s="0" t="n">
        <v>2</v>
      </c>
      <c r="D3" s="77" t="n">
        <v>1.1</v>
      </c>
      <c r="E3" s="77" t="n">
        <f aca="false">C3*D3</f>
        <v>2.2</v>
      </c>
      <c r="G3" s="0" t="n">
        <f aca="false">K3</f>
        <v>8</v>
      </c>
      <c r="H3" s="42" t="s">
        <v>215</v>
      </c>
      <c r="I3" s="0" t="s">
        <v>216</v>
      </c>
      <c r="J3" s="77" t="n">
        <v>5.45</v>
      </c>
      <c r="K3" s="0" t="n">
        <v>8</v>
      </c>
      <c r="L3" s="77" t="n">
        <f aca="false">K3*J3</f>
        <v>43.6</v>
      </c>
      <c r="N3" s="0" t="str">
        <f aca="false">CONCATENATE(H3," ",I3)</f>
        <v>TB-ZD0293 LED 5MM CLR RED 23500MCD</v>
      </c>
    </row>
    <row r="4" customFormat="false" ht="15" hidden="false" customHeight="false" outlineLevel="0" collapsed="false">
      <c r="B4" s="0" t="s">
        <v>217</v>
      </c>
      <c r="C4" s="0" t="n">
        <v>0.25</v>
      </c>
      <c r="D4" s="77" t="n">
        <v>2.99</v>
      </c>
      <c r="E4" s="77" t="n">
        <f aca="false">C4*D4</f>
        <v>0.7475</v>
      </c>
      <c r="G4" s="0" t="n">
        <f aca="false">K4</f>
        <v>1</v>
      </c>
      <c r="H4" s="42" t="s">
        <v>218</v>
      </c>
      <c r="I4" s="0" t="s">
        <v>219</v>
      </c>
      <c r="J4" s="77" t="n">
        <v>0.55</v>
      </c>
      <c r="K4" s="0" t="n">
        <v>1</v>
      </c>
      <c r="L4" s="77" t="n">
        <f aca="false">K4*J4</f>
        <v>0.55</v>
      </c>
      <c r="N4" s="0" t="str">
        <f aca="false">CONCATENATE(H4," ",I4)</f>
        <v>TB-RR0548 100 ohm resistors x 8</v>
      </c>
    </row>
    <row r="5" customFormat="false" ht="15" hidden="false" customHeight="false" outlineLevel="0" collapsed="false">
      <c r="B5" s="0" t="s">
        <v>220</v>
      </c>
      <c r="C5" s="0" t="n">
        <v>1</v>
      </c>
      <c r="D5" s="77" t="n">
        <v>5.45</v>
      </c>
      <c r="E5" s="77" t="n">
        <f aca="false">C5*D5</f>
        <v>5.45</v>
      </c>
      <c r="G5" s="0" t="n">
        <f aca="false">K5</f>
        <v>8</v>
      </c>
      <c r="H5" s="42" t="s">
        <v>200</v>
      </c>
      <c r="I5" s="48" t="s">
        <v>199</v>
      </c>
      <c r="J5" s="77" t="n">
        <v>4.24</v>
      </c>
      <c r="K5" s="0" t="n">
        <v>8</v>
      </c>
      <c r="L5" s="77" t="n">
        <f aca="false">K5*J5</f>
        <v>33.92</v>
      </c>
      <c r="N5" s="0" t="str">
        <f aca="false">CONCATENATE(H5," ",I5)</f>
        <v>FIT0096 Breadboard</v>
      </c>
    </row>
    <row r="6" customFormat="false" ht="15" hidden="false" customHeight="false" outlineLevel="0" collapsed="false">
      <c r="A6" s="42" t="s">
        <v>218</v>
      </c>
      <c r="B6" s="0" t="s">
        <v>221</v>
      </c>
      <c r="C6" s="0" t="n">
        <f aca="false">1/8</f>
        <v>0.125</v>
      </c>
      <c r="D6" s="77" t="n">
        <v>0.55</v>
      </c>
      <c r="E6" s="77" t="n">
        <f aca="false">C6*D6</f>
        <v>0.06875</v>
      </c>
      <c r="G6" s="0" t="n">
        <f aca="false">K6</f>
        <v>8</v>
      </c>
      <c r="H6" s="42" t="s">
        <v>222</v>
      </c>
      <c r="I6" s="48" t="s">
        <v>201</v>
      </c>
      <c r="J6" s="77" t="n">
        <v>8.63</v>
      </c>
      <c r="K6" s="0" t="n">
        <v>8</v>
      </c>
      <c r="L6" s="77" t="n">
        <f aca="false">K6*J6</f>
        <v>69.04</v>
      </c>
      <c r="N6" s="0" t="str">
        <f aca="false">CONCATENATE(H6," ",I6)</f>
        <v>DFR0250 Breadboard power supply</v>
      </c>
    </row>
    <row r="7" customFormat="false" ht="15" hidden="false" customHeight="false" outlineLevel="0" collapsed="false">
      <c r="A7" s="81" t="n">
        <v>1883030</v>
      </c>
      <c r="B7" s="0" t="s">
        <v>223</v>
      </c>
      <c r="C7" s="0" t="n">
        <f aca="false">1/8</f>
        <v>0.125</v>
      </c>
      <c r="D7" s="77" t="n">
        <v>37.3</v>
      </c>
      <c r="E7" s="77" t="n">
        <f aca="false">C7*D7</f>
        <v>4.6625</v>
      </c>
      <c r="G7" s="0" t="n">
        <f aca="false">K7</f>
        <v>4</v>
      </c>
      <c r="H7" s="42" t="s">
        <v>120</v>
      </c>
      <c r="I7" s="48" t="s">
        <v>119</v>
      </c>
      <c r="J7" s="77" t="n">
        <v>29.11</v>
      </c>
      <c r="K7" s="0" t="n">
        <v>4</v>
      </c>
      <c r="L7" s="77" t="n">
        <f aca="false">K7*J7</f>
        <v>116.44</v>
      </c>
      <c r="N7" s="0" t="str">
        <f aca="false">CONCATENATE(H7," ",I7)</f>
        <v>KIT0098 Ecell kit</v>
      </c>
    </row>
    <row r="8" customFormat="false" ht="15" hidden="false" customHeight="false" outlineLevel="0" collapsed="false">
      <c r="A8" s="42" t="s">
        <v>200</v>
      </c>
      <c r="B8" s="48" t="s">
        <v>199</v>
      </c>
      <c r="C8" s="0" t="n">
        <v>1</v>
      </c>
      <c r="D8" s="77" t="n">
        <v>4.24</v>
      </c>
      <c r="E8" s="77" t="n">
        <f aca="false">C8*D8</f>
        <v>4.24</v>
      </c>
      <c r="G8" s="0" t="n">
        <f aca="false">K8</f>
        <v>8</v>
      </c>
      <c r="H8" s="42" t="s">
        <v>224</v>
      </c>
      <c r="I8" s="0" t="s">
        <v>225</v>
      </c>
      <c r="J8" s="77" t="n">
        <v>1.83</v>
      </c>
      <c r="K8" s="0" t="n">
        <v>8</v>
      </c>
      <c r="L8" s="77" t="n">
        <f aca="false">K8*J8</f>
        <v>14.64</v>
      </c>
      <c r="N8" s="0" t="str">
        <f aca="false">CONCATENATE(H8," ",I8)</f>
        <v>AF-356 Breadboard trim potentiometer [10K]</v>
      </c>
    </row>
    <row r="9" customFormat="false" ht="15" hidden="false" customHeight="false" outlineLevel="0" collapsed="false">
      <c r="A9" s="42" t="s">
        <v>222</v>
      </c>
      <c r="B9" s="48" t="s">
        <v>201</v>
      </c>
      <c r="C9" s="0" t="n">
        <v>1</v>
      </c>
      <c r="D9" s="77" t="n">
        <v>8.63</v>
      </c>
      <c r="E9" s="77" t="n">
        <f aca="false">C9*D9</f>
        <v>8.63</v>
      </c>
      <c r="G9" s="0" t="n">
        <f aca="false">K9</f>
        <v>1</v>
      </c>
      <c r="H9" s="42" t="s">
        <v>226</v>
      </c>
      <c r="I9" s="48" t="s">
        <v>227</v>
      </c>
      <c r="J9" s="77" t="n">
        <v>15.33</v>
      </c>
      <c r="K9" s="0" t="n">
        <v>1</v>
      </c>
      <c r="L9" s="77" t="n">
        <f aca="false">K9*J9</f>
        <v>15.33</v>
      </c>
      <c r="N9" s="0" t="str">
        <f aca="false">CONCATENATE(H9," ",I9)</f>
        <v>PL-1708 Jumper wire M-M 3"</v>
      </c>
    </row>
    <row r="10" customFormat="false" ht="15" hidden="false" customHeight="false" outlineLevel="0" collapsed="false">
      <c r="A10" s="42" t="s">
        <v>120</v>
      </c>
      <c r="B10" s="48" t="s">
        <v>119</v>
      </c>
      <c r="C10" s="0" t="n">
        <v>0.5</v>
      </c>
      <c r="D10" s="77" t="n">
        <v>29.11</v>
      </c>
      <c r="E10" s="77" t="n">
        <f aca="false">C10*D10</f>
        <v>14.555</v>
      </c>
      <c r="G10" s="0" t="n">
        <f aca="false">K10</f>
        <v>1</v>
      </c>
      <c r="H10" s="42" t="s">
        <v>228</v>
      </c>
      <c r="I10" s="0" t="s">
        <v>229</v>
      </c>
      <c r="J10" s="77" t="n">
        <v>4.19</v>
      </c>
      <c r="K10" s="0" t="n">
        <v>1</v>
      </c>
      <c r="L10" s="77" t="n">
        <f aca="false">K10*J10</f>
        <v>4.19</v>
      </c>
      <c r="N10" s="0" t="str">
        <f aca="false">CONCATENATE(H10," ",I10)</f>
        <v>PL-1720 Jumper Wire 10-Pack M-F 6" Black</v>
      </c>
    </row>
    <row r="11" customFormat="false" ht="15" hidden="false" customHeight="false" outlineLevel="0" collapsed="false">
      <c r="B11" s="48" t="s">
        <v>230</v>
      </c>
      <c r="E11" s="77"/>
      <c r="G11" s="0" t="n">
        <f aca="false">K11</f>
        <v>1</v>
      </c>
      <c r="H11" s="42" t="s">
        <v>231</v>
      </c>
      <c r="I11" s="0" t="s">
        <v>232</v>
      </c>
      <c r="J11" s="77" t="n">
        <v>4.19</v>
      </c>
      <c r="K11" s="0" t="n">
        <v>1</v>
      </c>
      <c r="L11" s="77" t="n">
        <f aca="false">K11*J11</f>
        <v>4.19</v>
      </c>
      <c r="N11" s="0" t="str">
        <f aca="false">CONCATENATE(H11," ",I11)</f>
        <v>PL-1722 Jumper Wire 10-Pack M-F 6" Red</v>
      </c>
    </row>
    <row r="12" customFormat="false" ht="15" hidden="false" customHeight="false" outlineLevel="0" collapsed="false">
      <c r="B12" s="42" t="s">
        <v>233</v>
      </c>
      <c r="C12" s="0" t="n">
        <f aca="false">1/12</f>
        <v>0.0833333333333333</v>
      </c>
      <c r="D12" s="77" t="n">
        <f aca="false">11.99+6.63</f>
        <v>18.62</v>
      </c>
      <c r="E12" s="77" t="n">
        <f aca="false">C12*D12</f>
        <v>1.55166666666667</v>
      </c>
      <c r="F12" s="42"/>
      <c r="G12" s="0" t="n">
        <f aca="false">K12</f>
        <v>1</v>
      </c>
      <c r="H12" s="42" t="s">
        <v>234</v>
      </c>
      <c r="I12" s="0" t="s">
        <v>235</v>
      </c>
      <c r="J12" s="77" t="n">
        <v>6.99</v>
      </c>
      <c r="K12" s="0" t="n">
        <v>1</v>
      </c>
      <c r="L12" s="77" t="n">
        <f aca="false">K12*J12</f>
        <v>6.99</v>
      </c>
      <c r="N12" s="0" t="str">
        <f aca="false">CONCATENATE(H12," ",I12)</f>
        <v>PL-1740 Jumper Wire 10-Pack F-F 12" Black</v>
      </c>
    </row>
    <row r="13" customFormat="false" ht="15" hidden="false" customHeight="false" outlineLevel="0" collapsed="false">
      <c r="B13" s="42" t="s">
        <v>236</v>
      </c>
      <c r="C13" s="0" t="n">
        <v>1</v>
      </c>
      <c r="D13" s="77" t="n">
        <v>1.83</v>
      </c>
      <c r="E13" s="77" t="n">
        <f aca="false">C13*D13</f>
        <v>1.83</v>
      </c>
      <c r="G13" s="0" t="n">
        <f aca="false">K13</f>
        <v>1</v>
      </c>
      <c r="H13" s="42" t="s">
        <v>237</v>
      </c>
      <c r="I13" s="0" t="s">
        <v>238</v>
      </c>
      <c r="J13" s="77" t="n">
        <v>6.99</v>
      </c>
      <c r="K13" s="0" t="n">
        <v>1</v>
      </c>
      <c r="L13" s="77" t="n">
        <f aca="false">K13*J13</f>
        <v>6.99</v>
      </c>
      <c r="N13" s="0" t="str">
        <f aca="false">CONCATENATE(H13," ",I13)</f>
        <v>PL-1742 Jumper Wire 10-Pack F-F 12" Red</v>
      </c>
    </row>
    <row r="14" customFormat="false" ht="15" hidden="false" customHeight="false" outlineLevel="0" collapsed="false">
      <c r="A14" s="42" t="s">
        <v>239</v>
      </c>
      <c r="B14" s="48" t="s">
        <v>240</v>
      </c>
      <c r="C14" s="0" t="n">
        <v>1</v>
      </c>
      <c r="D14" s="77" t="n">
        <v>39.95</v>
      </c>
      <c r="E14" s="77" t="n">
        <f aca="false">C14*D14</f>
        <v>39.95</v>
      </c>
      <c r="G14" s="0" t="n">
        <f aca="false">K14</f>
        <v>1</v>
      </c>
      <c r="H14" s="42" t="s">
        <v>241</v>
      </c>
      <c r="I14" s="0" t="s">
        <v>242</v>
      </c>
      <c r="J14" s="77" t="n">
        <v>4.32</v>
      </c>
      <c r="K14" s="0" t="n">
        <v>1</v>
      </c>
      <c r="L14" s="77" t="n">
        <f aca="false">K14*J14</f>
        <v>4.32</v>
      </c>
      <c r="N14" s="0" t="str">
        <f aca="false">CONCATENATE(H14," ",I14)</f>
        <v>AF-290 Solid-Core Wire Spool - 25ft - 22AWG - Black</v>
      </c>
    </row>
    <row r="15" customFormat="false" ht="15" hidden="false" customHeight="false" outlineLevel="0" collapsed="false">
      <c r="B15" s="48"/>
      <c r="G15" s="0" t="n">
        <f aca="false">K15</f>
        <v>1</v>
      </c>
      <c r="H15" s="42" t="s">
        <v>243</v>
      </c>
      <c r="I15" s="0" t="s">
        <v>244</v>
      </c>
      <c r="J15" s="77" t="n">
        <v>4.32</v>
      </c>
      <c r="K15" s="0" t="n">
        <v>1</v>
      </c>
      <c r="L15" s="77" t="n">
        <f aca="false">K15*J15</f>
        <v>4.32</v>
      </c>
      <c r="N15" s="0" t="str">
        <f aca="false">CONCATENATE(H15," ",I15)</f>
        <v>AF-288 Solid-Core Wire Spool - 25ft - 22AWG - Red</v>
      </c>
    </row>
    <row r="17" customFormat="false" ht="15" hidden="false" customHeight="false" outlineLevel="0" collapsed="false">
      <c r="B17" s="48" t="s">
        <v>135</v>
      </c>
      <c r="E17" s="82" t="n">
        <f aca="false">SUM(E2:E16)</f>
        <v>85.5854166666667</v>
      </c>
      <c r="L17" s="77" t="n">
        <f aca="false">SUM(L3:L16)</f>
        <v>324.52</v>
      </c>
    </row>
    <row r="19" customFormat="false" ht="15" hidden="false" customHeight="false" outlineLevel="0" collapsed="false">
      <c r="B19" s="42" t="s">
        <v>116</v>
      </c>
      <c r="C19" s="0" t="n">
        <v>1</v>
      </c>
      <c r="D19" s="77" t="n">
        <v>329.67</v>
      </c>
    </row>
    <row r="22" customFormat="false" ht="15" hidden="false" customHeight="false" outlineLevel="0" collapsed="false">
      <c r="B22" s="10" t="s">
        <v>245</v>
      </c>
    </row>
    <row r="23" customFormat="false" ht="15" hidden="false" customHeight="false" outlineLevel="0" collapsed="false">
      <c r="B23" s="0" t="s">
        <v>246</v>
      </c>
      <c r="C23" s="0" t="n">
        <v>1</v>
      </c>
      <c r="D23" s="77" t="n">
        <f aca="false">E17+D19</f>
        <v>415.255416666667</v>
      </c>
    </row>
    <row r="24" customFormat="false" ht="15" hidden="false" customHeight="false" outlineLevel="0" collapsed="false">
      <c r="B24" s="0" t="s">
        <v>247</v>
      </c>
      <c r="C24" s="0" t="n">
        <v>1</v>
      </c>
      <c r="D24" s="77" t="n">
        <f aca="false">$E$17*C24</f>
        <v>85.5854166666667</v>
      </c>
    </row>
    <row r="25" customFormat="false" ht="15" hidden="false" customHeight="false" outlineLevel="0" collapsed="false">
      <c r="B25" s="0" t="s">
        <v>248</v>
      </c>
      <c r="C25" s="0" t="n">
        <v>1</v>
      </c>
      <c r="D25" s="77" t="n">
        <f aca="false">$E$17*C25</f>
        <v>85.5854166666667</v>
      </c>
    </row>
    <row r="26" customFormat="false" ht="15" hidden="false" customHeight="false" outlineLevel="0" collapsed="false">
      <c r="B26" s="0" t="s">
        <v>249</v>
      </c>
      <c r="C26" s="0" t="n">
        <v>1</v>
      </c>
      <c r="D26" s="77" t="n">
        <f aca="false">$E$17*C26</f>
        <v>85.5854166666667</v>
      </c>
    </row>
    <row r="27" customFormat="false" ht="15" hidden="false" customHeight="false" outlineLevel="0" collapsed="false">
      <c r="B27" s="0" t="s">
        <v>250</v>
      </c>
      <c r="C27" s="0" t="n">
        <v>2</v>
      </c>
      <c r="D27" s="77" t="n">
        <f aca="false">$E$17*C27</f>
        <v>171.170833333333</v>
      </c>
    </row>
    <row r="28" customFormat="false" ht="15" hidden="false" customHeight="false" outlineLevel="0" collapsed="false">
      <c r="B28" s="0" t="s">
        <v>251</v>
      </c>
      <c r="C28" s="0" t="n">
        <v>1</v>
      </c>
      <c r="D28" s="77" t="n">
        <f aca="false">$E$17*C28</f>
        <v>85.5854166666667</v>
      </c>
    </row>
    <row r="30" s="10" customFormat="true" ht="15" hidden="false" customHeight="false" outlineLevel="0" collapsed="false">
      <c r="B30" s="10" t="s">
        <v>135</v>
      </c>
      <c r="D30" s="72" t="n">
        <f aca="false">SUM(D23:D28)</f>
        <v>928.767916666667</v>
      </c>
      <c r="J30" s="72"/>
      <c r="L30" s="72"/>
    </row>
  </sheetData>
  <hyperlinks>
    <hyperlink ref="H3" r:id="rId1" display="TB-ZD0293"/>
    <hyperlink ref="H4" r:id="rId2" display="TB-RR0548"/>
    <hyperlink ref="H5" r:id="rId3" display="FIT0096"/>
    <hyperlink ref="A6" r:id="rId4" display="TB-RR0548"/>
    <hyperlink ref="H6" r:id="rId5" display="DFR0250"/>
    <hyperlink ref="A7" r:id="rId6" display="https://www.haines.com.au/index.php/polaroid-filters-100-x-100mm-square-pair.html"/>
    <hyperlink ref="H7" r:id="rId7" display="KIT0098"/>
    <hyperlink ref="A8" r:id="rId8" display="FIT0096"/>
    <hyperlink ref="H8" r:id="rId9" display="AF-356"/>
    <hyperlink ref="A9" r:id="rId10" display="DFR0250"/>
    <hyperlink ref="H9" r:id="rId11" display="PL-1708"/>
    <hyperlink ref="A10" r:id="rId12" display="KIT0098"/>
    <hyperlink ref="H10" r:id="rId13" display="PL-1720"/>
    <hyperlink ref="H11" r:id="rId14" display="PL-1722"/>
    <hyperlink ref="B12" r:id="rId15" display="mini-slinky"/>
    <hyperlink ref="H12" r:id="rId16" display="PL-1740"/>
    <hyperlink ref="B13" r:id="rId17" display="breadboard potentiometer"/>
    <hyperlink ref="H13" r:id="rId18" display="PL-1742"/>
    <hyperlink ref="A14" r:id="rId19" display="QM1323"/>
    <hyperlink ref="H14" r:id="rId20" display="AF-290"/>
    <hyperlink ref="H15" r:id="rId21" display="AF-288"/>
    <hyperlink ref="B19" r:id="rId22" display="LabNation BVBA Smartscop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252</v>
      </c>
      <c r="B1" s="0" t="s">
        <v>253</v>
      </c>
      <c r="C1" s="0" t="s">
        <v>254</v>
      </c>
      <c r="D1" s="0" t="s">
        <v>255</v>
      </c>
    </row>
    <row r="2" customFormat="false" ht="12.8" hidden="false" customHeight="false" outlineLevel="0" collapsed="false">
      <c r="A2" s="0" t="n">
        <v>9</v>
      </c>
      <c r="B2" s="0" t="n">
        <v>10</v>
      </c>
      <c r="C2" s="0" t="n">
        <f aca="false">A2/B2</f>
        <v>0.9</v>
      </c>
      <c r="D2" s="0" t="n">
        <f aca="false">C2*A2</f>
        <v>8.1</v>
      </c>
    </row>
    <row r="10" customFormat="false" ht="12.8" hidden="false" customHeight="false" outlineLevel="0" collapsed="false">
      <c r="A10" s="0" t="s">
        <v>256</v>
      </c>
    </row>
    <row r="11" customFormat="false" ht="12.8" hidden="false" customHeight="false" outlineLevel="0" collapsed="false">
      <c r="A11" s="0" t="s">
        <v>257</v>
      </c>
      <c r="B11" s="0" t="s">
        <v>258</v>
      </c>
      <c r="C11" s="0" t="s">
        <v>259</v>
      </c>
      <c r="D11" s="0" t="s">
        <v>260</v>
      </c>
      <c r="E11" s="0" t="s">
        <v>261</v>
      </c>
    </row>
    <row r="12" customFormat="false" ht="12.8" hidden="false" customHeight="false" outlineLevel="0" collapsed="false">
      <c r="A12" s="0" t="n">
        <v>1.25</v>
      </c>
      <c r="B12" s="0" t="n">
        <v>390</v>
      </c>
      <c r="C12" s="0" t="n">
        <v>2500</v>
      </c>
      <c r="D12" s="83" t="n">
        <v>0.0001</v>
      </c>
      <c r="E12" s="0" t="n">
        <f aca="false">A12*(1+C12/B12)+D12*C12</f>
        <v>9.51282051282051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B0E815F2E34E4BA8858FD071E70A47" ma:contentTypeVersion="34" ma:contentTypeDescription="Create a new document." ma:contentTypeScope="" ma:versionID="be01cc2b0dbfaf88891710beb875deea">
  <xsd:schema xmlns:xsd="http://www.w3.org/2001/XMLSchema" xmlns:xs="http://www.w3.org/2001/XMLSchema" xmlns:p="http://schemas.microsoft.com/office/2006/metadata/properties" xmlns:ns3="8bef7c57-9b92-4c26-9584-c6654647833b" xmlns:ns4="b8ac0518-9228-4ff7-bf63-8b128b3b4b75" targetNamespace="http://schemas.microsoft.com/office/2006/metadata/properties" ma:root="true" ma:fieldsID="d01ccd729ed0dd763308ac08363156be" ns3:_="" ns4:_="">
    <xsd:import namespace="8bef7c57-9b92-4c26-9584-c6654647833b"/>
    <xsd:import namespace="b8ac0518-9228-4ff7-bf63-8b128b3b4b7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CultureName" minOccurs="0"/>
                <xsd:element ref="ns4:Has_Teacher_Only_SectionGroup" minOccurs="0"/>
                <xsd:element ref="ns4:Is_Collaboration_Space_Locked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Templates" minOccurs="0"/>
                <xsd:element ref="ns4:Self_Registration_Enabled0" minOccurs="0"/>
                <xsd:element ref="ns4:TeamsChannelId" minOccurs="0"/>
                <xsd:element ref="ns4:IsNotebookLocked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ath_Settings" minOccurs="0"/>
                <xsd:element ref="ns4:Distribution_Groups" minOccurs="0"/>
                <xsd:element ref="ns4:LMS_Mappin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f7c57-9b92-4c26-9584-c665464783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c0518-9228-4ff7-bf63-8b128b3b4b75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8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mplates" ma:index="30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31" nillable="true" ma:displayName="Self Registration Enabled" ma:internalName="Self_Registration_Enabled0">
      <xsd:simpleType>
        <xsd:restriction base="dms:Boolean"/>
      </xsd:simpleType>
    </xsd:element>
    <xsd:element name="TeamsChannelId" ma:index="32" nillable="true" ma:displayName="Teams Channel Id" ma:internalName="TeamsChannelId">
      <xsd:simpleType>
        <xsd:restriction base="dms:Text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ath_Settings" ma:index="39" nillable="true" ma:displayName="Math Settings" ma:internalName="Math_Settings">
      <xsd:simpleType>
        <xsd:restriction base="dms:Text"/>
      </xsd:simpleType>
    </xsd:element>
    <xsd:element name="Distribution_Groups" ma:index="4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41" nillable="true" ma:displayName="LMS Mappings" ma:internalName="LMS_Mapping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b8ac0518-9228-4ff7-bf63-8b128b3b4b75">
      <UserInfo>
        <DisplayName/>
        <AccountId xsi:nil="true"/>
        <AccountType/>
      </UserInfo>
    </Owner>
    <Student_Groups xmlns="b8ac0518-9228-4ff7-bf63-8b128b3b4b75">
      <UserInfo>
        <DisplayName/>
        <AccountId xsi:nil="true"/>
        <AccountType/>
      </UserInfo>
    </Student_Groups>
    <CultureName xmlns="b8ac0518-9228-4ff7-bf63-8b128b3b4b75" xsi:nil="true"/>
    <IsNotebookLocked xmlns="b8ac0518-9228-4ff7-bf63-8b128b3b4b75" xsi:nil="true"/>
    <NotebookType xmlns="b8ac0518-9228-4ff7-bf63-8b128b3b4b75" xsi:nil="true"/>
    <Templates xmlns="b8ac0518-9228-4ff7-bf63-8b128b3b4b75" xsi:nil="true"/>
    <LMS_Mappings xmlns="b8ac0518-9228-4ff7-bf63-8b128b3b4b75" xsi:nil="true"/>
    <FolderType xmlns="b8ac0518-9228-4ff7-bf63-8b128b3b4b75" xsi:nil="true"/>
    <Teachers xmlns="b8ac0518-9228-4ff7-bf63-8b128b3b4b75">
      <UserInfo>
        <DisplayName/>
        <AccountId xsi:nil="true"/>
        <AccountType/>
      </UserInfo>
    </Teachers>
    <Distribution_Groups xmlns="b8ac0518-9228-4ff7-bf63-8b128b3b4b75" xsi:nil="true"/>
    <Self_Registration_Enabled xmlns="b8ac0518-9228-4ff7-bf63-8b128b3b4b75" xsi:nil="true"/>
    <Has_Teacher_Only_SectionGroup xmlns="b8ac0518-9228-4ff7-bf63-8b128b3b4b75" xsi:nil="true"/>
    <AppVersion xmlns="b8ac0518-9228-4ff7-bf63-8b128b3b4b75" xsi:nil="true"/>
    <TeamsChannelId xmlns="b8ac0518-9228-4ff7-bf63-8b128b3b4b75" xsi:nil="true"/>
    <Self_Registration_Enabled0 xmlns="b8ac0518-9228-4ff7-bf63-8b128b3b4b75" xsi:nil="true"/>
    <Math_Settings xmlns="b8ac0518-9228-4ff7-bf63-8b128b3b4b75" xsi:nil="true"/>
    <Is_Collaboration_Space_Locked xmlns="b8ac0518-9228-4ff7-bf63-8b128b3b4b75" xsi:nil="true"/>
    <Invited_Teachers xmlns="b8ac0518-9228-4ff7-bf63-8b128b3b4b75" xsi:nil="true"/>
    <Invited_Students xmlns="b8ac0518-9228-4ff7-bf63-8b128b3b4b75" xsi:nil="true"/>
    <Students xmlns="b8ac0518-9228-4ff7-bf63-8b128b3b4b75">
      <UserInfo>
        <DisplayName/>
        <AccountId xsi:nil="true"/>
        <AccountType/>
      </UserInfo>
    </Students>
    <DefaultSectionNames xmlns="b8ac0518-9228-4ff7-bf63-8b128b3b4b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446493-0BA2-4CA3-BB88-8B961456E5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ef7c57-9b92-4c26-9584-c6654647833b"/>
    <ds:schemaRef ds:uri="b8ac0518-9228-4ff7-bf63-8b128b3b4b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F22D5C-1384-4BC8-9195-40024E9EC9BD}">
  <ds:schemaRefs>
    <ds:schemaRef ds:uri="http://purl.org/dc/elements/1.1/"/>
    <ds:schemaRef ds:uri="http://purl.org/dc/terms/"/>
    <ds:schemaRef ds:uri="http://schemas.microsoft.com/office/2006/documentManagement/types"/>
    <ds:schemaRef ds:uri="8bef7c57-9b92-4c26-9584-c6654647833b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b8ac0518-9228-4ff7-bf63-8b128b3b4b7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FD66688-6D4C-4003-8FCC-7FDAF00E1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Geoff Goldrick</dc:creator>
  <dc:description/>
  <dc:language>en-AU</dc:language>
  <cp:lastModifiedBy/>
  <dcterms:modified xsi:type="dcterms:W3CDTF">2020-11-24T08:36:02Z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0x0101007CB0E815F2E34E4BA8858FD071E70A47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